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2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3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4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6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7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8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9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21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2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23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24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25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26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7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28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29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30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31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32.xml" ContentType="application/vnd.openxmlformats-officedocument.drawing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33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34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35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36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37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38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39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40.xml" ContentType="application/vnd.openxmlformats-officedocument.drawing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41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42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43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44.xml" ContentType="application/vnd.openxmlformats-officedocument.drawing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45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46.xml" ContentType="application/vnd.openxmlformats-officedocument.drawing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47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48.xml" ContentType="application/vnd.openxmlformats-officedocument.drawing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49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drawings/drawing50.xml" ContentType="application/vnd.openxmlformats-officedocument.drawing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51.xml" ContentType="application/vnd.openxmlformats-officedocument.drawing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pivotTables/pivotTable1.xml" ContentType="application/vnd.openxmlformats-officedocument.spreadsheetml.pivotTable+xml"/>
  <Override PartName="/xl/drawings/drawing52.xml" ContentType="application/vnd.openxmlformats-officedocument.drawing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53.xml" ContentType="application/vnd.openxmlformats-officedocument.drawing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54.xml" ContentType="application/vnd.openxmlformats-officedocument.drawing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55.xml" ContentType="application/vnd.openxmlformats-officedocument.drawing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56.xml" ContentType="application/vnd.openxmlformats-officedocument.drawing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57.xml" ContentType="application/vnd.openxmlformats-officedocument.drawing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tc_uc\"/>
    </mc:Choice>
  </mc:AlternateContent>
  <xr:revisionPtr revIDLastSave="0" documentId="13_ncr:1_{18932E5F-0CD8-4C59-B79A-0F782F389822}" xr6:coauthVersionLast="47" xr6:coauthVersionMax="47" xr10:uidLastSave="{00000000-0000-0000-0000-000000000000}"/>
  <bookViews>
    <workbookView xWindow="-120" yWindow="-120" windowWidth="29040" windowHeight="15840" tabRatio="909" firstSheet="34" activeTab="51" xr2:uid="{7870587B-7670-408B-B7E9-87ED25422A40}"/>
  </bookViews>
  <sheets>
    <sheet name="test1" sheetId="2" state="hidden" r:id="rId1"/>
    <sheet name="Hoja4" sheetId="7" state="hidden" r:id="rId2"/>
    <sheet name="test2" sheetId="3" state="hidden" r:id="rId3"/>
    <sheet name="test3" sheetId="4" state="hidden" r:id="rId4"/>
    <sheet name="test4" sheetId="6" state="hidden" r:id="rId5"/>
    <sheet name="test5" sheetId="8" state="hidden" r:id="rId6"/>
    <sheet name="test6" sheetId="20" state="hidden" r:id="rId7"/>
    <sheet name="test8 yalma" sheetId="25" state="hidden" r:id="rId8"/>
    <sheet name="test7 pc" sheetId="23" state="hidden" r:id="rId9"/>
    <sheet name="test10 yalma" sheetId="26" state="hidden" r:id="rId10"/>
    <sheet name="test11 PC" sheetId="33" state="hidden" r:id="rId11"/>
    <sheet name="test11 yalma" sheetId="32" state="hidden" r:id="rId12"/>
    <sheet name="test 12 PC" sheetId="36" state="hidden" r:id="rId13"/>
    <sheet name="test 12 yalma" sheetId="35" state="hidden" r:id="rId14"/>
    <sheet name="test 13 yalma" sheetId="37" state="hidden" r:id="rId15"/>
    <sheet name="test 14 yalma" sheetId="38" state="hidden" r:id="rId16"/>
    <sheet name="test 15" sheetId="39" state="hidden" r:id="rId17"/>
    <sheet name="timetest_61_yalma" sheetId="46" state="hidden" r:id="rId18"/>
    <sheet name="timetest_99_yalma" sheetId="53" state="hidden" r:id="rId19"/>
    <sheet name="timetest_99_yalma (2)" sheetId="56" state="hidden" r:id="rId20"/>
    <sheet name="timetest_99_yalma (3)" sheetId="58" state="hidden" r:id="rId21"/>
    <sheet name="uc_01" sheetId="81" r:id="rId22"/>
    <sheet name="uc_70" sheetId="82" r:id="rId23"/>
    <sheet name="uc_70b" sheetId="40" state="hidden" r:id="rId24"/>
    <sheet name="uc_71" sheetId="83" r:id="rId25"/>
    <sheet name="uc_71b" sheetId="54" state="hidden" r:id="rId26"/>
    <sheet name="uc_72" sheetId="74" r:id="rId27"/>
    <sheet name="uc_73" sheetId="75" r:id="rId28"/>
    <sheet name="uc_74" sheetId="76" r:id="rId29"/>
    <sheet name="uc_75" sheetId="77" r:id="rId30"/>
    <sheet name="uc_76" sheetId="73" r:id="rId31"/>
    <sheet name="uc_77+" sheetId="78" r:id="rId32"/>
    <sheet name="uc_78" sheetId="79" r:id="rId33"/>
    <sheet name="uc_79" sheetId="80" r:id="rId34"/>
    <sheet name="uc_80" sheetId="71" r:id="rId35"/>
    <sheet name="uc_90" sheetId="85" r:id="rId36"/>
    <sheet name="uc_91" sheetId="70" r:id="rId37"/>
    <sheet name="uc_92" sheetId="69" r:id="rId38"/>
    <sheet name="uc_93" sheetId="68" r:id="rId39"/>
    <sheet name="uc_94" sheetId="67" r:id="rId40"/>
    <sheet name="uc_95" sheetId="66" r:id="rId41"/>
    <sheet name="uc_96" sheetId="63" r:id="rId42"/>
    <sheet name="uc_97" sheetId="61" r:id="rId43"/>
    <sheet name="uc_98" sheetId="60" r:id="rId44"/>
    <sheet name="uc_99" sheetId="59" r:id="rId45"/>
    <sheet name="uc_100" sheetId="92" r:id="rId46"/>
    <sheet name="MI_PC_61" sheetId="84" r:id="rId47"/>
    <sheet name="uc_061" sheetId="96" r:id="rId48"/>
    <sheet name="uc_063" sheetId="99" r:id="rId49"/>
    <sheet name="uc_064" sheetId="98" r:id="rId50"/>
    <sheet name="uc_065" sheetId="100" r:id="rId51"/>
    <sheet name="uc_066" sheetId="101" r:id="rId52"/>
    <sheet name="Experiment A" sheetId="95" r:id="rId53"/>
    <sheet name="Kazarlis" sheetId="94" r:id="rId54"/>
    <sheet name="Kazarlis_RANDOM" sheetId="93" r:id="rId55"/>
    <sheet name="Trayectories" sheetId="91" r:id="rId56"/>
    <sheet name="MI_PC_58" sheetId="65" state="hidden" r:id="rId57"/>
    <sheet name="DEMANDA" sheetId="72" r:id="rId58"/>
    <sheet name="DUAL_57" sheetId="87" r:id="rId59"/>
    <sheet name="POZ" sheetId="89" r:id="rId60"/>
    <sheet name="MARKET" sheetId="88" r:id="rId61"/>
    <sheet name="Hoja1" sheetId="97" r:id="rId62"/>
    <sheet name="test10 PC" sheetId="27" state="hidden" r:id="rId63"/>
  </sheets>
  <externalReferences>
    <externalReference r:id="rId64"/>
  </externalReferences>
  <definedNames>
    <definedName name="solver_adj" localSheetId="53" hidden="1">Kazarlis!$G$13:$N$53</definedName>
    <definedName name="solver_adj" localSheetId="54" hidden="1">Kazarlis_RANDOM!$H$13:$O$53</definedName>
    <definedName name="solver_cvg" localSheetId="53" hidden="1">0.0001</definedName>
    <definedName name="solver_cvg" localSheetId="54" hidden="1">0.0001</definedName>
    <definedName name="solver_drv" localSheetId="53" hidden="1">2</definedName>
    <definedName name="solver_drv" localSheetId="54" hidden="1">2</definedName>
    <definedName name="solver_eng" localSheetId="53" hidden="1">3</definedName>
    <definedName name="solver_eng" localSheetId="54" hidden="1">3</definedName>
    <definedName name="solver_est" localSheetId="53" hidden="1">1</definedName>
    <definedName name="solver_est" localSheetId="54" hidden="1">1</definedName>
    <definedName name="solver_itr" localSheetId="53" hidden="1">2147483647</definedName>
    <definedName name="solver_itr" localSheetId="54" hidden="1">2147483647</definedName>
    <definedName name="solver_lhs1" localSheetId="53" hidden="1">Kazarlis!$E$13:$E$53</definedName>
    <definedName name="solver_lhs1" localSheetId="54" hidden="1">Kazarlis_RANDOM!$E$13:$E$53</definedName>
    <definedName name="solver_mip" localSheetId="53" hidden="1">2147483647</definedName>
    <definedName name="solver_mip" localSheetId="54" hidden="1">2147483647</definedName>
    <definedName name="solver_mni" localSheetId="53" hidden="1">30</definedName>
    <definedName name="solver_mni" localSheetId="54" hidden="1">30</definedName>
    <definedName name="solver_mrt" localSheetId="53" hidden="1">0.075</definedName>
    <definedName name="solver_mrt" localSheetId="54" hidden="1">0.075</definedName>
    <definedName name="solver_msl" localSheetId="53" hidden="1">2</definedName>
    <definedName name="solver_msl" localSheetId="54" hidden="1">2</definedName>
    <definedName name="solver_neg" localSheetId="53" hidden="1">1</definedName>
    <definedName name="solver_neg" localSheetId="54" hidden="1">1</definedName>
    <definedName name="solver_nod" localSheetId="53" hidden="1">2147483647</definedName>
    <definedName name="solver_nod" localSheetId="54" hidden="1">2147483647</definedName>
    <definedName name="solver_num" localSheetId="53" hidden="1">1</definedName>
    <definedName name="solver_num" localSheetId="54" hidden="1">1</definedName>
    <definedName name="solver_nwt" localSheetId="53" hidden="1">1</definedName>
    <definedName name="solver_nwt" localSheetId="54" hidden="1">1</definedName>
    <definedName name="solver_opt" localSheetId="53" hidden="1">Kazarlis!$E$1</definedName>
    <definedName name="solver_opt" localSheetId="54" hidden="1">Kazarlis_RANDOM!$E$1</definedName>
    <definedName name="solver_pre" localSheetId="53" hidden="1">0.000001</definedName>
    <definedName name="solver_pre" localSheetId="54" hidden="1">0.000001</definedName>
    <definedName name="solver_rbv" localSheetId="53" hidden="1">2</definedName>
    <definedName name="solver_rbv" localSheetId="54" hidden="1">2</definedName>
    <definedName name="solver_rel1" localSheetId="53" hidden="1">3</definedName>
    <definedName name="solver_rel1" localSheetId="54" hidden="1">3</definedName>
    <definedName name="solver_rhs1" localSheetId="53" hidden="1">0</definedName>
    <definedName name="solver_rhs1" localSheetId="54" hidden="1">0</definedName>
    <definedName name="solver_rlx" localSheetId="53" hidden="1">2</definedName>
    <definedName name="solver_rlx" localSheetId="54" hidden="1">2</definedName>
    <definedName name="solver_rsd" localSheetId="53" hidden="1">0</definedName>
    <definedName name="solver_rsd" localSheetId="54" hidden="1">0</definedName>
    <definedName name="solver_scl" localSheetId="53" hidden="1">2</definedName>
    <definedName name="solver_scl" localSheetId="54" hidden="1">2</definedName>
    <definedName name="solver_sho" localSheetId="53" hidden="1">2</definedName>
    <definedName name="solver_sho" localSheetId="54" hidden="1">2</definedName>
    <definedName name="solver_ssz" localSheetId="53" hidden="1">100</definedName>
    <definedName name="solver_ssz" localSheetId="54" hidden="1">100</definedName>
    <definedName name="solver_tim" localSheetId="53" hidden="1">2147483647</definedName>
    <definedName name="solver_tim" localSheetId="54" hidden="1">2147483647</definedName>
    <definedName name="solver_tol" localSheetId="53" hidden="1">0.01</definedName>
    <definedName name="solver_tol" localSheetId="54" hidden="1">0.01</definedName>
    <definedName name="solver_typ" localSheetId="53" hidden="1">2</definedName>
    <definedName name="solver_typ" localSheetId="54" hidden="1">2</definedName>
    <definedName name="solver_val" localSheetId="53" hidden="1">0</definedName>
    <definedName name="solver_val" localSheetId="54" hidden="1">0</definedName>
    <definedName name="solver_ver" localSheetId="53" hidden="1">3</definedName>
    <definedName name="solver_ver" localSheetId="54" hidden="1">3</definedName>
  </definedNames>
  <calcPr calcId="181029"/>
  <pivotCaches>
    <pivotCache cacheId="0" r:id="rId6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95" l="1"/>
  <c r="C16" i="95"/>
  <c r="N34" i="95"/>
  <c r="D6" i="97" l="1"/>
  <c r="AA63" i="94"/>
  <c r="AD63" i="94"/>
  <c r="AH63" i="94"/>
  <c r="AL63" i="94"/>
  <c r="AP63" i="94"/>
  <c r="AT63" i="94"/>
  <c r="AX63" i="94"/>
  <c r="AY63" i="94"/>
  <c r="BB63" i="94"/>
  <c r="AA64" i="94"/>
  <c r="AD64" i="94"/>
  <c r="AH64" i="94"/>
  <c r="AL64" i="94"/>
  <c r="AP64" i="94"/>
  <c r="AT64" i="94"/>
  <c r="AX64" i="94"/>
  <c r="AY64" i="94"/>
  <c r="BB64" i="94"/>
  <c r="AA65" i="94"/>
  <c r="AD65" i="94"/>
  <c r="AH65" i="94"/>
  <c r="AL65" i="94"/>
  <c r="AP65" i="94"/>
  <c r="AT65" i="94"/>
  <c r="AX65" i="94"/>
  <c r="AY65" i="94"/>
  <c r="BB65" i="94"/>
  <c r="AA66" i="94"/>
  <c r="AD66" i="94"/>
  <c r="AH66" i="94"/>
  <c r="AL66" i="94"/>
  <c r="AP66" i="94"/>
  <c r="AT66" i="94"/>
  <c r="AX66" i="94"/>
  <c r="AY66" i="94"/>
  <c r="BB66" i="94"/>
  <c r="AA67" i="94"/>
  <c r="AD67" i="94"/>
  <c r="AH67" i="94"/>
  <c r="AL67" i="94"/>
  <c r="AP67" i="94"/>
  <c r="AT67" i="94"/>
  <c r="AX67" i="94"/>
  <c r="AY67" i="94"/>
  <c r="BB67" i="94"/>
  <c r="AA68" i="94"/>
  <c r="AD68" i="94"/>
  <c r="AH68" i="94"/>
  <c r="AL68" i="94"/>
  <c r="AP68" i="94"/>
  <c r="AT68" i="94"/>
  <c r="AX68" i="94"/>
  <c r="AY68" i="94"/>
  <c r="BB68" i="94"/>
  <c r="AA69" i="94"/>
  <c r="AD69" i="94"/>
  <c r="AH69" i="94"/>
  <c r="AL69" i="94"/>
  <c r="AP69" i="94"/>
  <c r="AT69" i="94"/>
  <c r="AX69" i="94"/>
  <c r="AY69" i="94"/>
  <c r="BB69" i="94"/>
  <c r="AA70" i="94"/>
  <c r="AD70" i="94"/>
  <c r="AH70" i="94"/>
  <c r="AL70" i="94"/>
  <c r="AP70" i="94"/>
  <c r="AT70" i="94"/>
  <c r="AX70" i="94"/>
  <c r="AY70" i="94"/>
  <c r="BB70" i="94"/>
  <c r="AA71" i="94"/>
  <c r="AD71" i="94"/>
  <c r="AH71" i="94"/>
  <c r="AL71" i="94"/>
  <c r="AP71" i="94"/>
  <c r="AT71" i="94"/>
  <c r="AX71" i="94"/>
  <c r="AY71" i="94"/>
  <c r="BB71" i="94"/>
  <c r="AA72" i="94"/>
  <c r="AD72" i="94"/>
  <c r="AH72" i="94"/>
  <c r="AL72" i="94"/>
  <c r="AP72" i="94"/>
  <c r="AT72" i="94"/>
  <c r="AX72" i="94"/>
  <c r="AY72" i="94"/>
  <c r="BB72" i="94"/>
  <c r="AA73" i="94"/>
  <c r="AD73" i="94"/>
  <c r="AH73" i="94"/>
  <c r="AL73" i="94"/>
  <c r="AP73" i="94"/>
  <c r="AT73" i="94"/>
  <c r="AX73" i="94"/>
  <c r="AY73" i="94"/>
  <c r="BB73" i="94"/>
  <c r="AA74" i="94"/>
  <c r="AD74" i="94"/>
  <c r="AH74" i="94"/>
  <c r="AL74" i="94"/>
  <c r="AP74" i="94"/>
  <c r="AT74" i="94"/>
  <c r="AX74" i="94"/>
  <c r="AY74" i="94"/>
  <c r="BB74" i="94"/>
  <c r="AA75" i="94"/>
  <c r="AD75" i="94"/>
  <c r="AH75" i="94"/>
  <c r="AL75" i="94"/>
  <c r="AP75" i="94"/>
  <c r="AT75" i="94"/>
  <c r="AX75" i="94"/>
  <c r="AY75" i="94"/>
  <c r="BB75" i="94"/>
  <c r="AA76" i="94"/>
  <c r="AD76" i="94"/>
  <c r="AH76" i="94"/>
  <c r="AL76" i="94"/>
  <c r="AP76" i="94"/>
  <c r="AT76" i="94"/>
  <c r="AX76" i="94"/>
  <c r="AY76" i="94"/>
  <c r="BB76" i="94"/>
  <c r="AA77" i="94"/>
  <c r="AD77" i="94"/>
  <c r="AH77" i="94"/>
  <c r="AL77" i="94"/>
  <c r="AP77" i="94"/>
  <c r="AT77" i="94"/>
  <c r="AX77" i="94"/>
  <c r="AY77" i="94"/>
  <c r="BB77" i="94"/>
  <c r="AA78" i="94"/>
  <c r="AD78" i="94"/>
  <c r="AH78" i="94"/>
  <c r="AL78" i="94"/>
  <c r="AP78" i="94"/>
  <c r="AT78" i="94"/>
  <c r="AX78" i="94"/>
  <c r="AY78" i="94"/>
  <c r="BB78" i="94"/>
  <c r="AA79" i="94"/>
  <c r="AD79" i="94"/>
  <c r="AH79" i="94"/>
  <c r="AL79" i="94"/>
  <c r="AP79" i="94"/>
  <c r="AT79" i="94"/>
  <c r="AX79" i="94"/>
  <c r="AY79" i="94"/>
  <c r="BB79" i="94"/>
  <c r="AA80" i="94"/>
  <c r="AD80" i="94"/>
  <c r="AH80" i="94"/>
  <c r="AL80" i="94"/>
  <c r="AP80" i="94"/>
  <c r="AT80" i="94"/>
  <c r="AX80" i="94"/>
  <c r="AY80" i="94"/>
  <c r="BB80" i="94"/>
  <c r="AA81" i="94"/>
  <c r="AD81" i="94"/>
  <c r="AH81" i="94"/>
  <c r="AL81" i="94"/>
  <c r="AP81" i="94"/>
  <c r="AT81" i="94"/>
  <c r="AX81" i="94"/>
  <c r="AY81" i="94"/>
  <c r="BB81" i="94"/>
  <c r="AA82" i="94"/>
  <c r="AD82" i="94"/>
  <c r="AH82" i="94"/>
  <c r="AL82" i="94"/>
  <c r="AP82" i="94"/>
  <c r="AT82" i="94"/>
  <c r="AX82" i="94"/>
  <c r="AY82" i="94"/>
  <c r="BB82" i="94"/>
  <c r="AA83" i="94"/>
  <c r="AD83" i="94"/>
  <c r="AH83" i="94"/>
  <c r="AL83" i="94"/>
  <c r="AP83" i="94"/>
  <c r="AT83" i="94"/>
  <c r="AX83" i="94"/>
  <c r="AY83" i="94"/>
  <c r="BB83" i="94"/>
  <c r="AA4" i="94"/>
  <c r="AD4" i="94"/>
  <c r="AH4" i="94"/>
  <c r="AL4" i="94"/>
  <c r="AP4" i="94"/>
  <c r="AT4" i="94"/>
  <c r="AX4" i="94"/>
  <c r="AY4" i="94"/>
  <c r="BB4" i="94"/>
  <c r="AA5" i="94"/>
  <c r="AD5" i="94"/>
  <c r="AH5" i="94"/>
  <c r="AL5" i="94"/>
  <c r="AP5" i="94"/>
  <c r="AT5" i="94"/>
  <c r="AX5" i="94"/>
  <c r="AY5" i="94"/>
  <c r="BB5" i="94"/>
  <c r="AA6" i="94"/>
  <c r="AD6" i="94"/>
  <c r="AH6" i="94"/>
  <c r="AL6" i="94"/>
  <c r="AP6" i="94"/>
  <c r="AT6" i="94"/>
  <c r="AX6" i="94"/>
  <c r="AY6" i="94"/>
  <c r="BB6" i="94"/>
  <c r="AA7" i="94"/>
  <c r="AD7" i="94"/>
  <c r="AH7" i="94"/>
  <c r="AL7" i="94"/>
  <c r="AP7" i="94"/>
  <c r="AT7" i="94"/>
  <c r="AX7" i="94"/>
  <c r="AY7" i="94"/>
  <c r="BB7" i="94"/>
  <c r="AA8" i="94"/>
  <c r="AD8" i="94"/>
  <c r="AH8" i="94"/>
  <c r="AL8" i="94"/>
  <c r="AP8" i="94"/>
  <c r="AT8" i="94"/>
  <c r="AX8" i="94"/>
  <c r="AY8" i="94"/>
  <c r="BB8" i="94"/>
  <c r="AA9" i="94"/>
  <c r="AD9" i="94"/>
  <c r="AH9" i="94"/>
  <c r="AL9" i="94"/>
  <c r="AP9" i="94"/>
  <c r="AT9" i="94"/>
  <c r="AX9" i="94"/>
  <c r="AY9" i="94"/>
  <c r="BB9" i="94"/>
  <c r="AA10" i="94"/>
  <c r="AD10" i="94"/>
  <c r="AH10" i="94"/>
  <c r="AL10" i="94"/>
  <c r="AP10" i="94"/>
  <c r="AT10" i="94"/>
  <c r="AX10" i="94"/>
  <c r="AY10" i="94"/>
  <c r="BB10" i="94"/>
  <c r="AA11" i="94"/>
  <c r="AD11" i="94"/>
  <c r="AH11" i="94"/>
  <c r="AL11" i="94"/>
  <c r="AP11" i="94"/>
  <c r="AT11" i="94"/>
  <c r="AX11" i="94"/>
  <c r="AY11" i="94"/>
  <c r="BB11" i="94"/>
  <c r="AA12" i="94"/>
  <c r="AD12" i="94"/>
  <c r="AH12" i="94"/>
  <c r="AL12" i="94"/>
  <c r="AP12" i="94"/>
  <c r="AT12" i="94"/>
  <c r="AX12" i="94"/>
  <c r="AY12" i="94"/>
  <c r="BB12" i="94"/>
  <c r="AA13" i="94"/>
  <c r="AD13" i="94"/>
  <c r="AH13" i="94"/>
  <c r="AL13" i="94"/>
  <c r="AP13" i="94"/>
  <c r="AT13" i="94"/>
  <c r="AX13" i="94"/>
  <c r="AY13" i="94"/>
  <c r="BB13" i="94"/>
  <c r="AA14" i="94"/>
  <c r="AD14" i="94"/>
  <c r="AH14" i="94"/>
  <c r="AL14" i="94"/>
  <c r="AP14" i="94"/>
  <c r="AT14" i="94"/>
  <c r="AX14" i="94"/>
  <c r="AY14" i="94"/>
  <c r="BB14" i="94"/>
  <c r="AA15" i="94"/>
  <c r="AD15" i="94"/>
  <c r="AH15" i="94"/>
  <c r="AL15" i="94"/>
  <c r="AP15" i="94"/>
  <c r="AT15" i="94"/>
  <c r="AX15" i="94"/>
  <c r="AY15" i="94"/>
  <c r="BB15" i="94"/>
  <c r="AA16" i="94"/>
  <c r="AD16" i="94"/>
  <c r="AH16" i="94"/>
  <c r="AL16" i="94"/>
  <c r="AP16" i="94"/>
  <c r="AT16" i="94"/>
  <c r="AX16" i="94"/>
  <c r="AY16" i="94"/>
  <c r="BB16" i="94"/>
  <c r="AA17" i="94"/>
  <c r="AD17" i="94"/>
  <c r="AH17" i="94"/>
  <c r="AL17" i="94"/>
  <c r="AP17" i="94"/>
  <c r="AT17" i="94"/>
  <c r="AX17" i="94"/>
  <c r="AY17" i="94"/>
  <c r="BB17" i="94"/>
  <c r="AA18" i="94"/>
  <c r="AD18" i="94"/>
  <c r="AH18" i="94"/>
  <c r="AL18" i="94"/>
  <c r="AP18" i="94"/>
  <c r="AT18" i="94"/>
  <c r="AX18" i="94"/>
  <c r="AY18" i="94"/>
  <c r="BB18" i="94"/>
  <c r="AA19" i="94"/>
  <c r="AD19" i="94"/>
  <c r="AH19" i="94"/>
  <c r="AL19" i="94"/>
  <c r="AP19" i="94"/>
  <c r="AT19" i="94"/>
  <c r="AX19" i="94"/>
  <c r="AY19" i="94"/>
  <c r="BB19" i="94"/>
  <c r="AA20" i="94"/>
  <c r="AD20" i="94"/>
  <c r="AH20" i="94"/>
  <c r="AL20" i="94"/>
  <c r="AP20" i="94"/>
  <c r="AT20" i="94"/>
  <c r="AX20" i="94"/>
  <c r="AY20" i="94"/>
  <c r="BB20" i="94"/>
  <c r="AA21" i="94"/>
  <c r="AD21" i="94"/>
  <c r="AH21" i="94"/>
  <c r="AL21" i="94"/>
  <c r="AP21" i="94"/>
  <c r="AT21" i="94"/>
  <c r="AX21" i="94"/>
  <c r="AY21" i="94"/>
  <c r="BB21" i="94"/>
  <c r="AA22" i="94"/>
  <c r="AD22" i="94"/>
  <c r="AH22" i="94"/>
  <c r="AL22" i="94"/>
  <c r="AP22" i="94"/>
  <c r="AT22" i="94"/>
  <c r="AX22" i="94"/>
  <c r="AY22" i="94"/>
  <c r="BB22" i="94"/>
  <c r="AA23" i="94"/>
  <c r="AD23" i="94"/>
  <c r="AH23" i="94"/>
  <c r="AL23" i="94"/>
  <c r="AP23" i="94"/>
  <c r="AT23" i="94"/>
  <c r="AX23" i="94"/>
  <c r="AY23" i="94"/>
  <c r="BB23" i="94"/>
  <c r="AA24" i="94"/>
  <c r="AD24" i="94"/>
  <c r="AH24" i="94"/>
  <c r="AL24" i="94"/>
  <c r="AP24" i="94"/>
  <c r="AT24" i="94"/>
  <c r="AX24" i="94"/>
  <c r="AY24" i="94"/>
  <c r="BB24" i="94"/>
  <c r="AA25" i="94"/>
  <c r="AD25" i="94"/>
  <c r="AH25" i="94"/>
  <c r="AL25" i="94"/>
  <c r="AP25" i="94"/>
  <c r="AT25" i="94"/>
  <c r="AX25" i="94"/>
  <c r="AY25" i="94"/>
  <c r="BB25" i="94"/>
  <c r="AA26" i="94"/>
  <c r="AD26" i="94"/>
  <c r="AH26" i="94"/>
  <c r="AL26" i="94"/>
  <c r="AP26" i="94"/>
  <c r="AT26" i="94"/>
  <c r="AX26" i="94"/>
  <c r="AY26" i="94"/>
  <c r="BB26" i="94"/>
  <c r="AA27" i="94"/>
  <c r="AD27" i="94"/>
  <c r="AH27" i="94"/>
  <c r="AL27" i="94"/>
  <c r="AP27" i="94"/>
  <c r="AT27" i="94"/>
  <c r="AX27" i="94"/>
  <c r="AY27" i="94"/>
  <c r="BB27" i="94"/>
  <c r="AA28" i="94"/>
  <c r="AD28" i="94"/>
  <c r="AH28" i="94"/>
  <c r="AL28" i="94"/>
  <c r="AP28" i="94"/>
  <c r="AT28" i="94"/>
  <c r="AX28" i="94"/>
  <c r="AY28" i="94"/>
  <c r="BB28" i="94"/>
  <c r="AA29" i="94"/>
  <c r="AD29" i="94"/>
  <c r="AH29" i="94"/>
  <c r="AL29" i="94"/>
  <c r="AP29" i="94"/>
  <c r="AT29" i="94"/>
  <c r="AX29" i="94"/>
  <c r="AY29" i="94"/>
  <c r="BB29" i="94"/>
  <c r="AA30" i="94"/>
  <c r="AD30" i="94"/>
  <c r="AH30" i="94"/>
  <c r="AL30" i="94"/>
  <c r="AP30" i="94"/>
  <c r="AT30" i="94"/>
  <c r="AX30" i="94"/>
  <c r="AY30" i="94"/>
  <c r="BB30" i="94"/>
  <c r="AA31" i="94"/>
  <c r="AD31" i="94"/>
  <c r="AH31" i="94"/>
  <c r="AL31" i="94"/>
  <c r="AP31" i="94"/>
  <c r="AT31" i="94"/>
  <c r="AX31" i="94"/>
  <c r="AY31" i="94"/>
  <c r="BB31" i="94"/>
  <c r="AA32" i="94"/>
  <c r="AD32" i="94"/>
  <c r="AH32" i="94"/>
  <c r="AL32" i="94"/>
  <c r="AP32" i="94"/>
  <c r="AT32" i="94"/>
  <c r="AX32" i="94"/>
  <c r="AY32" i="94"/>
  <c r="BB32" i="94"/>
  <c r="AA33" i="94"/>
  <c r="AD33" i="94"/>
  <c r="AH33" i="94"/>
  <c r="AL33" i="94"/>
  <c r="AP33" i="94"/>
  <c r="AT33" i="94"/>
  <c r="AX33" i="94"/>
  <c r="AY33" i="94"/>
  <c r="BB33" i="94"/>
  <c r="AA34" i="94"/>
  <c r="AD34" i="94"/>
  <c r="AH34" i="94"/>
  <c r="AL34" i="94"/>
  <c r="AP34" i="94"/>
  <c r="AT34" i="94"/>
  <c r="AX34" i="94"/>
  <c r="AY34" i="94"/>
  <c r="BB34" i="94"/>
  <c r="AA35" i="94"/>
  <c r="AD35" i="94"/>
  <c r="AH35" i="94"/>
  <c r="AL35" i="94"/>
  <c r="AP35" i="94"/>
  <c r="AT35" i="94"/>
  <c r="AX35" i="94"/>
  <c r="AY35" i="94"/>
  <c r="BB35" i="94"/>
  <c r="AA36" i="94"/>
  <c r="AD36" i="94"/>
  <c r="AH36" i="94"/>
  <c r="AL36" i="94"/>
  <c r="AP36" i="94"/>
  <c r="AT36" i="94"/>
  <c r="AX36" i="94"/>
  <c r="AY36" i="94"/>
  <c r="BB36" i="94"/>
  <c r="AA37" i="94"/>
  <c r="AD37" i="94"/>
  <c r="AH37" i="94"/>
  <c r="AL37" i="94"/>
  <c r="AP37" i="94"/>
  <c r="AT37" i="94"/>
  <c r="AX37" i="94"/>
  <c r="AY37" i="94"/>
  <c r="BB37" i="94"/>
  <c r="AA38" i="94"/>
  <c r="AD38" i="94"/>
  <c r="AH38" i="94"/>
  <c r="AL38" i="94"/>
  <c r="AP38" i="94"/>
  <c r="AT38" i="94"/>
  <c r="AX38" i="94"/>
  <c r="AY38" i="94"/>
  <c r="BB38" i="94"/>
  <c r="AA39" i="94"/>
  <c r="AD39" i="94"/>
  <c r="AH39" i="94"/>
  <c r="AL39" i="94"/>
  <c r="AP39" i="94"/>
  <c r="AT39" i="94"/>
  <c r="AX39" i="94"/>
  <c r="AY39" i="94"/>
  <c r="BB39" i="94"/>
  <c r="AA40" i="94"/>
  <c r="AD40" i="94"/>
  <c r="AH40" i="94"/>
  <c r="AL40" i="94"/>
  <c r="AP40" i="94"/>
  <c r="AT40" i="94"/>
  <c r="AX40" i="94"/>
  <c r="AY40" i="94"/>
  <c r="BB40" i="94"/>
  <c r="AA41" i="94"/>
  <c r="AD41" i="94"/>
  <c r="AH41" i="94"/>
  <c r="AL41" i="94"/>
  <c r="AP41" i="94"/>
  <c r="AT41" i="94"/>
  <c r="AX41" i="94"/>
  <c r="AY41" i="94"/>
  <c r="BB41" i="94"/>
  <c r="AA42" i="94"/>
  <c r="AD42" i="94"/>
  <c r="AH42" i="94"/>
  <c r="AL42" i="94"/>
  <c r="AP42" i="94"/>
  <c r="AT42" i="94"/>
  <c r="AX42" i="94"/>
  <c r="AY42" i="94"/>
  <c r="BB42" i="94"/>
  <c r="AA43" i="94"/>
  <c r="AD43" i="94"/>
  <c r="AH43" i="94"/>
  <c r="AL43" i="94"/>
  <c r="AP43" i="94"/>
  <c r="AT43" i="94"/>
  <c r="AX43" i="94"/>
  <c r="AY43" i="94"/>
  <c r="BB43" i="94"/>
  <c r="AA44" i="94"/>
  <c r="AD44" i="94"/>
  <c r="AH44" i="94"/>
  <c r="AL44" i="94"/>
  <c r="AP44" i="94"/>
  <c r="AT44" i="94"/>
  <c r="AX44" i="94"/>
  <c r="AY44" i="94"/>
  <c r="BB44" i="94"/>
  <c r="AA45" i="94"/>
  <c r="AD45" i="94"/>
  <c r="AH45" i="94"/>
  <c r="AL45" i="94"/>
  <c r="AP45" i="94"/>
  <c r="AT45" i="94"/>
  <c r="AX45" i="94"/>
  <c r="AY45" i="94"/>
  <c r="BB45" i="94"/>
  <c r="AA46" i="94"/>
  <c r="AD46" i="94"/>
  <c r="AH46" i="94"/>
  <c r="AL46" i="94"/>
  <c r="AP46" i="94"/>
  <c r="AT46" i="94"/>
  <c r="AX46" i="94"/>
  <c r="AY46" i="94"/>
  <c r="BB46" i="94"/>
  <c r="AA47" i="94"/>
  <c r="AD47" i="94"/>
  <c r="AH47" i="94"/>
  <c r="AL47" i="94"/>
  <c r="AP47" i="94"/>
  <c r="AT47" i="94"/>
  <c r="AX47" i="94"/>
  <c r="AY47" i="94"/>
  <c r="BB47" i="94"/>
  <c r="AA48" i="94"/>
  <c r="AD48" i="94"/>
  <c r="AH48" i="94"/>
  <c r="AL48" i="94"/>
  <c r="AP48" i="94"/>
  <c r="AT48" i="94"/>
  <c r="AX48" i="94"/>
  <c r="AY48" i="94"/>
  <c r="BB48" i="94"/>
  <c r="AA49" i="94"/>
  <c r="AD49" i="94"/>
  <c r="AH49" i="94"/>
  <c r="AL49" i="94"/>
  <c r="AP49" i="94"/>
  <c r="AT49" i="94"/>
  <c r="AX49" i="94"/>
  <c r="AY49" i="94"/>
  <c r="BB49" i="94"/>
  <c r="AA50" i="94"/>
  <c r="AD50" i="94"/>
  <c r="AH50" i="94"/>
  <c r="AL50" i="94"/>
  <c r="AP50" i="94"/>
  <c r="AT50" i="94"/>
  <c r="AX50" i="94"/>
  <c r="AY50" i="94"/>
  <c r="BB50" i="94"/>
  <c r="AA51" i="94"/>
  <c r="AD51" i="94"/>
  <c r="AH51" i="94"/>
  <c r="AL51" i="94"/>
  <c r="AP51" i="94"/>
  <c r="AT51" i="94"/>
  <c r="AX51" i="94"/>
  <c r="AY51" i="94"/>
  <c r="BB51" i="94"/>
  <c r="AA52" i="94"/>
  <c r="AD52" i="94"/>
  <c r="AH52" i="94"/>
  <c r="AL52" i="94"/>
  <c r="AP52" i="94"/>
  <c r="AT52" i="94"/>
  <c r="AX52" i="94"/>
  <c r="AY52" i="94"/>
  <c r="BB52" i="94"/>
  <c r="AA53" i="94"/>
  <c r="AD53" i="94"/>
  <c r="AH53" i="94"/>
  <c r="AL53" i="94"/>
  <c r="AP53" i="94"/>
  <c r="AT53" i="94"/>
  <c r="AX53" i="94"/>
  <c r="AY53" i="94"/>
  <c r="BB53" i="94"/>
  <c r="AA54" i="94"/>
  <c r="AD54" i="94"/>
  <c r="AH54" i="94"/>
  <c r="AL54" i="94"/>
  <c r="AP54" i="94"/>
  <c r="AT54" i="94"/>
  <c r="AX54" i="94"/>
  <c r="AY54" i="94"/>
  <c r="BB54" i="94"/>
  <c r="AA55" i="94"/>
  <c r="AD55" i="94"/>
  <c r="AH55" i="94"/>
  <c r="AL55" i="94"/>
  <c r="AP55" i="94"/>
  <c r="AT55" i="94"/>
  <c r="AX55" i="94"/>
  <c r="AY55" i="94"/>
  <c r="BB55" i="94"/>
  <c r="AA56" i="94"/>
  <c r="AD56" i="94"/>
  <c r="AH56" i="94"/>
  <c r="AL56" i="94"/>
  <c r="AP56" i="94"/>
  <c r="AT56" i="94"/>
  <c r="AX56" i="94"/>
  <c r="AY56" i="94"/>
  <c r="BB56" i="94"/>
  <c r="AA57" i="94"/>
  <c r="AD57" i="94"/>
  <c r="AH57" i="94"/>
  <c r="AL57" i="94"/>
  <c r="AP57" i="94"/>
  <c r="AT57" i="94"/>
  <c r="AX57" i="94"/>
  <c r="AY57" i="94"/>
  <c r="BB57" i="94"/>
  <c r="AA58" i="94"/>
  <c r="AD58" i="94"/>
  <c r="AH58" i="94"/>
  <c r="AL58" i="94"/>
  <c r="AP58" i="94"/>
  <c r="AT58" i="94"/>
  <c r="AX58" i="94"/>
  <c r="AY58" i="94"/>
  <c r="BB58" i="94"/>
  <c r="AA59" i="94"/>
  <c r="AD59" i="94"/>
  <c r="AH59" i="94"/>
  <c r="AL59" i="94"/>
  <c r="AP59" i="94"/>
  <c r="AT59" i="94"/>
  <c r="AX59" i="94"/>
  <c r="AY59" i="94"/>
  <c r="BB59" i="94"/>
  <c r="AA60" i="94"/>
  <c r="AD60" i="94"/>
  <c r="AH60" i="94"/>
  <c r="AL60" i="94"/>
  <c r="AP60" i="94"/>
  <c r="AT60" i="94"/>
  <c r="AX60" i="94"/>
  <c r="AY60" i="94"/>
  <c r="BB60" i="94"/>
  <c r="AA61" i="94"/>
  <c r="AD61" i="94"/>
  <c r="AH61" i="94"/>
  <c r="AL61" i="94"/>
  <c r="AP61" i="94"/>
  <c r="AT61" i="94"/>
  <c r="AX61" i="94"/>
  <c r="AY61" i="94"/>
  <c r="BB61" i="94"/>
  <c r="AA62" i="94"/>
  <c r="AD62" i="94"/>
  <c r="AH62" i="94"/>
  <c r="AL62" i="94"/>
  <c r="AP62" i="94"/>
  <c r="AT62" i="94"/>
  <c r="AX62" i="94"/>
  <c r="AY62" i="94"/>
  <c r="BB62" i="94"/>
  <c r="BB3" i="94"/>
  <c r="AX3" i="94"/>
  <c r="AT3" i="94"/>
  <c r="AP3" i="94"/>
  <c r="AL3" i="94"/>
  <c r="AH3" i="94"/>
  <c r="AD3" i="94"/>
  <c r="AA3" i="94"/>
  <c r="AY3" i="94"/>
  <c r="F52" i="94"/>
  <c r="F14" i="94"/>
  <c r="F15" i="94"/>
  <c r="F16" i="94"/>
  <c r="F17" i="94"/>
  <c r="F18" i="94"/>
  <c r="F19" i="94"/>
  <c r="F20" i="94"/>
  <c r="F21" i="94"/>
  <c r="F22" i="94"/>
  <c r="F23" i="94"/>
  <c r="F24" i="94"/>
  <c r="F25" i="94"/>
  <c r="F26" i="94"/>
  <c r="F27" i="94"/>
  <c r="F28" i="94"/>
  <c r="F29" i="94"/>
  <c r="F30" i="94"/>
  <c r="F31" i="94"/>
  <c r="F32" i="94"/>
  <c r="F33" i="94"/>
  <c r="F34" i="94"/>
  <c r="F35" i="94"/>
  <c r="F36" i="94"/>
  <c r="F37" i="94"/>
  <c r="F38" i="94"/>
  <c r="F39" i="94"/>
  <c r="F40" i="94"/>
  <c r="F41" i="94"/>
  <c r="F42" i="94"/>
  <c r="F43" i="94"/>
  <c r="F44" i="94"/>
  <c r="F45" i="94"/>
  <c r="F46" i="94"/>
  <c r="F47" i="94"/>
  <c r="F48" i="94"/>
  <c r="F49" i="94"/>
  <c r="F50" i="94"/>
  <c r="F51" i="94"/>
  <c r="F53" i="94"/>
  <c r="F13" i="94"/>
  <c r="O62" i="94"/>
  <c r="O61" i="94"/>
  <c r="O60" i="94"/>
  <c r="O59" i="94"/>
  <c r="O58" i="94"/>
  <c r="O57" i="94"/>
  <c r="O56" i="94"/>
  <c r="O55" i="94"/>
  <c r="O54" i="94"/>
  <c r="O51" i="94"/>
  <c r="O44" i="94"/>
  <c r="O43" i="94"/>
  <c r="O39" i="94"/>
  <c r="O36" i="94"/>
  <c r="O35" i="94"/>
  <c r="O31" i="94"/>
  <c r="O30" i="94"/>
  <c r="O28" i="94"/>
  <c r="O27" i="94"/>
  <c r="O23" i="94"/>
  <c r="O20" i="94"/>
  <c r="O17" i="94"/>
  <c r="O12" i="94"/>
  <c r="F12" i="94"/>
  <c r="O11" i="94"/>
  <c r="F11" i="94"/>
  <c r="O10" i="94"/>
  <c r="F10" i="94"/>
  <c r="O9" i="94"/>
  <c r="F9" i="94"/>
  <c r="O8" i="94"/>
  <c r="F8" i="94"/>
  <c r="O7" i="94"/>
  <c r="F7" i="94"/>
  <c r="O6" i="94"/>
  <c r="F6" i="94"/>
  <c r="O5" i="94"/>
  <c r="F5" i="94"/>
  <c r="O4" i="94"/>
  <c r="F4" i="94"/>
  <c r="O3" i="94"/>
  <c r="F3" i="94"/>
  <c r="J13" i="93"/>
  <c r="K13" i="93"/>
  <c r="L13" i="93"/>
  <c r="M13" i="93"/>
  <c r="N13" i="93"/>
  <c r="O13" i="93"/>
  <c r="J14" i="93"/>
  <c r="K14" i="93"/>
  <c r="L14" i="93"/>
  <c r="M14" i="93"/>
  <c r="N14" i="93"/>
  <c r="O14" i="93"/>
  <c r="J15" i="93"/>
  <c r="K15" i="93"/>
  <c r="L15" i="93"/>
  <c r="M15" i="93"/>
  <c r="N15" i="93"/>
  <c r="O15" i="93"/>
  <c r="J16" i="93"/>
  <c r="K16" i="93"/>
  <c r="L16" i="93"/>
  <c r="M16" i="93"/>
  <c r="N16" i="93"/>
  <c r="O16" i="93"/>
  <c r="J17" i="93"/>
  <c r="K17" i="93"/>
  <c r="L17" i="93"/>
  <c r="M17" i="93"/>
  <c r="N17" i="93"/>
  <c r="O17" i="93"/>
  <c r="J18" i="93"/>
  <c r="K18" i="93"/>
  <c r="L18" i="93"/>
  <c r="M18" i="93"/>
  <c r="N18" i="93"/>
  <c r="O18" i="93"/>
  <c r="J19" i="93"/>
  <c r="K19" i="93"/>
  <c r="L19" i="93"/>
  <c r="M19" i="93"/>
  <c r="N19" i="93"/>
  <c r="O19" i="93"/>
  <c r="J20" i="93"/>
  <c r="K20" i="93"/>
  <c r="L20" i="93"/>
  <c r="M20" i="93"/>
  <c r="N20" i="93"/>
  <c r="O20" i="93"/>
  <c r="J21" i="93"/>
  <c r="K21" i="93"/>
  <c r="L21" i="93"/>
  <c r="M21" i="93"/>
  <c r="N21" i="93"/>
  <c r="O21" i="93"/>
  <c r="J22" i="93"/>
  <c r="K22" i="93"/>
  <c r="L22" i="93"/>
  <c r="M22" i="93"/>
  <c r="N22" i="93"/>
  <c r="O22" i="93"/>
  <c r="J23" i="93"/>
  <c r="K23" i="93"/>
  <c r="L23" i="93"/>
  <c r="M23" i="93"/>
  <c r="N23" i="93"/>
  <c r="O23" i="93"/>
  <c r="J24" i="93"/>
  <c r="K24" i="93"/>
  <c r="L24" i="93"/>
  <c r="M24" i="93"/>
  <c r="N24" i="93"/>
  <c r="O24" i="93"/>
  <c r="J25" i="93"/>
  <c r="K25" i="93"/>
  <c r="L25" i="93"/>
  <c r="M25" i="93"/>
  <c r="N25" i="93"/>
  <c r="O25" i="93"/>
  <c r="J26" i="93"/>
  <c r="K26" i="93"/>
  <c r="L26" i="93"/>
  <c r="M26" i="93"/>
  <c r="N26" i="93"/>
  <c r="O26" i="93"/>
  <c r="J27" i="93"/>
  <c r="K27" i="93"/>
  <c r="L27" i="93"/>
  <c r="M27" i="93"/>
  <c r="N27" i="93"/>
  <c r="O27" i="93"/>
  <c r="J28" i="93"/>
  <c r="K28" i="93"/>
  <c r="L28" i="93"/>
  <c r="M28" i="93"/>
  <c r="N28" i="93"/>
  <c r="O28" i="93"/>
  <c r="J29" i="93"/>
  <c r="K29" i="93"/>
  <c r="L29" i="93"/>
  <c r="M29" i="93"/>
  <c r="N29" i="93"/>
  <c r="O29" i="93"/>
  <c r="J30" i="93"/>
  <c r="K30" i="93"/>
  <c r="L30" i="93"/>
  <c r="M30" i="93"/>
  <c r="N30" i="93"/>
  <c r="O30" i="93"/>
  <c r="J31" i="93"/>
  <c r="K31" i="93"/>
  <c r="L31" i="93"/>
  <c r="M31" i="93"/>
  <c r="N31" i="93"/>
  <c r="O31" i="93"/>
  <c r="J32" i="93"/>
  <c r="K32" i="93"/>
  <c r="L32" i="93"/>
  <c r="M32" i="93"/>
  <c r="N32" i="93"/>
  <c r="O32" i="93"/>
  <c r="J33" i="93"/>
  <c r="K33" i="93"/>
  <c r="L33" i="93"/>
  <c r="M33" i="93"/>
  <c r="N33" i="93"/>
  <c r="O33" i="93"/>
  <c r="J34" i="93"/>
  <c r="K34" i="93"/>
  <c r="L34" i="93"/>
  <c r="M34" i="93"/>
  <c r="N34" i="93"/>
  <c r="O34" i="93"/>
  <c r="J35" i="93"/>
  <c r="K35" i="93"/>
  <c r="L35" i="93"/>
  <c r="M35" i="93"/>
  <c r="N35" i="93"/>
  <c r="O35" i="93"/>
  <c r="J36" i="93"/>
  <c r="K36" i="93"/>
  <c r="L36" i="93"/>
  <c r="M36" i="93"/>
  <c r="N36" i="93"/>
  <c r="O36" i="93"/>
  <c r="J37" i="93"/>
  <c r="K37" i="93"/>
  <c r="L37" i="93"/>
  <c r="M37" i="93"/>
  <c r="N37" i="93"/>
  <c r="O37" i="93"/>
  <c r="J38" i="93"/>
  <c r="K38" i="93"/>
  <c r="L38" i="93"/>
  <c r="M38" i="93"/>
  <c r="N38" i="93"/>
  <c r="O38" i="93"/>
  <c r="J39" i="93"/>
  <c r="K39" i="93"/>
  <c r="L39" i="93"/>
  <c r="M39" i="93"/>
  <c r="N39" i="93"/>
  <c r="O39" i="93"/>
  <c r="J40" i="93"/>
  <c r="K40" i="93"/>
  <c r="L40" i="93"/>
  <c r="M40" i="93"/>
  <c r="N40" i="93"/>
  <c r="O40" i="93"/>
  <c r="J41" i="93"/>
  <c r="K41" i="93"/>
  <c r="L41" i="93"/>
  <c r="M41" i="93"/>
  <c r="N41" i="93"/>
  <c r="O41" i="93"/>
  <c r="J42" i="93"/>
  <c r="K42" i="93"/>
  <c r="L42" i="93"/>
  <c r="M42" i="93"/>
  <c r="N42" i="93"/>
  <c r="O42" i="93"/>
  <c r="J43" i="93"/>
  <c r="K43" i="93"/>
  <c r="L43" i="93"/>
  <c r="M43" i="93"/>
  <c r="N43" i="93"/>
  <c r="O43" i="93"/>
  <c r="J45" i="93"/>
  <c r="K45" i="93"/>
  <c r="L45" i="93"/>
  <c r="M45" i="93"/>
  <c r="N45" i="93"/>
  <c r="O45" i="93"/>
  <c r="J46" i="93"/>
  <c r="K46" i="93"/>
  <c r="L46" i="93"/>
  <c r="M46" i="93"/>
  <c r="N46" i="93"/>
  <c r="O46" i="93"/>
  <c r="J47" i="93"/>
  <c r="K47" i="93"/>
  <c r="L47" i="93"/>
  <c r="M47" i="93"/>
  <c r="N47" i="93"/>
  <c r="O47" i="93"/>
  <c r="J48" i="93"/>
  <c r="K48" i="93"/>
  <c r="L48" i="93"/>
  <c r="M48" i="93"/>
  <c r="N48" i="93"/>
  <c r="O48" i="93"/>
  <c r="J49" i="93"/>
  <c r="K49" i="93"/>
  <c r="L49" i="93"/>
  <c r="M49" i="93"/>
  <c r="N49" i="93"/>
  <c r="O49" i="93"/>
  <c r="J50" i="93"/>
  <c r="K50" i="93"/>
  <c r="L50" i="93"/>
  <c r="M50" i="93"/>
  <c r="N50" i="93"/>
  <c r="O50" i="93"/>
  <c r="J51" i="93"/>
  <c r="K51" i="93"/>
  <c r="L51" i="93"/>
  <c r="M51" i="93"/>
  <c r="N51" i="93"/>
  <c r="O51" i="93"/>
  <c r="J52" i="93"/>
  <c r="K52" i="93"/>
  <c r="L52" i="93"/>
  <c r="M52" i="93"/>
  <c r="N52" i="93"/>
  <c r="O52" i="93"/>
  <c r="J53" i="93"/>
  <c r="K53" i="93"/>
  <c r="L53" i="93"/>
  <c r="M53" i="93"/>
  <c r="N53" i="93"/>
  <c r="O53" i="93"/>
  <c r="S5" i="93"/>
  <c r="S6" i="93" s="1"/>
  <c r="S7" i="93" s="1"/>
  <c r="S8" i="93" s="1"/>
  <c r="S9" i="93" s="1"/>
  <c r="S10" i="93" s="1"/>
  <c r="S11" i="93" s="1"/>
  <c r="S12" i="93" s="1"/>
  <c r="S13" i="93" s="1"/>
  <c r="S14" i="93" s="1"/>
  <c r="S15" i="93" s="1"/>
  <c r="S16" i="93" s="1"/>
  <c r="S17" i="93" s="1"/>
  <c r="S18" i="93" s="1"/>
  <c r="S19" i="93" s="1"/>
  <c r="S20" i="93" s="1"/>
  <c r="S21" i="93" s="1"/>
  <c r="S22" i="93" s="1"/>
  <c r="S23" i="93" s="1"/>
  <c r="S24" i="93" s="1"/>
  <c r="S25" i="93" s="1"/>
  <c r="S26" i="93" s="1"/>
  <c r="S27" i="93" s="1"/>
  <c r="S28" i="93" s="1"/>
  <c r="S29" i="93" s="1"/>
  <c r="S30" i="93" s="1"/>
  <c r="S31" i="93" s="1"/>
  <c r="S32" i="93" s="1"/>
  <c r="S33" i="93" s="1"/>
  <c r="S34" i="93" s="1"/>
  <c r="S35" i="93" s="1"/>
  <c r="S36" i="93" s="1"/>
  <c r="S37" i="93" s="1"/>
  <c r="S38" i="93" s="1"/>
  <c r="S39" i="93" s="1"/>
  <c r="S40" i="93" s="1"/>
  <c r="S41" i="93" s="1"/>
  <c r="S42" i="93" s="1"/>
  <c r="S43" i="93" s="1"/>
  <c r="S44" i="93" s="1"/>
  <c r="S45" i="93" s="1"/>
  <c r="S46" i="93" s="1"/>
  <c r="S47" i="93" s="1"/>
  <c r="S48" i="93" s="1"/>
  <c r="S49" i="93" s="1"/>
  <c r="S50" i="93" s="1"/>
  <c r="S51" i="93" s="1"/>
  <c r="S52" i="93" s="1"/>
  <c r="S53" i="93" s="1"/>
  <c r="V5" i="93"/>
  <c r="V6" i="93"/>
  <c r="V7" i="93" s="1"/>
  <c r="V8" i="93" s="1"/>
  <c r="V9" i="93" s="1"/>
  <c r="V10" i="93" s="1"/>
  <c r="V11" i="93" s="1"/>
  <c r="V12" i="93" s="1"/>
  <c r="V13" i="93" s="1"/>
  <c r="V14" i="93" s="1"/>
  <c r="V15" i="93" s="1"/>
  <c r="V16" i="93" s="1"/>
  <c r="V17" i="93" s="1"/>
  <c r="V18" i="93" s="1"/>
  <c r="V19" i="93" s="1"/>
  <c r="V20" i="93" s="1"/>
  <c r="V21" i="93" s="1"/>
  <c r="V22" i="93" s="1"/>
  <c r="V23" i="93" s="1"/>
  <c r="V24" i="93" s="1"/>
  <c r="V25" i="93" s="1"/>
  <c r="V26" i="93" s="1"/>
  <c r="V27" i="93" s="1"/>
  <c r="V28" i="93" s="1"/>
  <c r="V29" i="93" s="1"/>
  <c r="V30" i="93" s="1"/>
  <c r="V31" i="93" s="1"/>
  <c r="V32" i="93" s="1"/>
  <c r="V33" i="93" s="1"/>
  <c r="V34" i="93" s="1"/>
  <c r="V35" i="93" s="1"/>
  <c r="V36" i="93" s="1"/>
  <c r="V37" i="93" s="1"/>
  <c r="V38" i="93" s="1"/>
  <c r="V39" i="93" s="1"/>
  <c r="V40" i="93" s="1"/>
  <c r="V41" i="93" s="1"/>
  <c r="V42" i="93" s="1"/>
  <c r="V43" i="93" s="1"/>
  <c r="V44" i="93" s="1"/>
  <c r="V45" i="93" s="1"/>
  <c r="V46" i="93" s="1"/>
  <c r="V47" i="93" s="1"/>
  <c r="V48" i="93" s="1"/>
  <c r="V49" i="93" s="1"/>
  <c r="V50" i="93" s="1"/>
  <c r="V51" i="93" s="1"/>
  <c r="V52" i="93" s="1"/>
  <c r="V53" i="93" s="1"/>
  <c r="V4" i="93"/>
  <c r="S4" i="93"/>
  <c r="R53" i="93"/>
  <c r="R46" i="93"/>
  <c r="R47" i="93"/>
  <c r="R48" i="93"/>
  <c r="R49" i="93"/>
  <c r="R50" i="93"/>
  <c r="R51" i="93"/>
  <c r="R52" i="93"/>
  <c r="R45" i="93"/>
  <c r="R38" i="93"/>
  <c r="R39" i="93"/>
  <c r="R40" i="93"/>
  <c r="R41" i="93"/>
  <c r="R42" i="93"/>
  <c r="R43" i="93"/>
  <c r="R44" i="93"/>
  <c r="R37" i="93"/>
  <c r="R30" i="93"/>
  <c r="R31" i="93"/>
  <c r="R32" i="93"/>
  <c r="R33" i="93"/>
  <c r="R34" i="93"/>
  <c r="R35" i="93"/>
  <c r="R36" i="93"/>
  <c r="R29" i="93"/>
  <c r="R22" i="93"/>
  <c r="R23" i="93"/>
  <c r="R24" i="93"/>
  <c r="R25" i="93"/>
  <c r="R26" i="93"/>
  <c r="R27" i="93"/>
  <c r="R28" i="93"/>
  <c r="R21" i="93"/>
  <c r="P44" i="93"/>
  <c r="P55" i="93"/>
  <c r="P56" i="93"/>
  <c r="P57" i="93"/>
  <c r="P58" i="93"/>
  <c r="P59" i="93"/>
  <c r="P60" i="93"/>
  <c r="P61" i="93"/>
  <c r="P62" i="93"/>
  <c r="P54" i="93"/>
  <c r="P12" i="93"/>
  <c r="P4" i="93"/>
  <c r="P5" i="93"/>
  <c r="P6" i="93"/>
  <c r="P7" i="93"/>
  <c r="P8" i="93"/>
  <c r="P9" i="93"/>
  <c r="P10" i="93"/>
  <c r="P11" i="93"/>
  <c r="P3" i="93"/>
  <c r="I13" i="93"/>
  <c r="H13" i="93"/>
  <c r="I14" i="93"/>
  <c r="G4" i="93"/>
  <c r="G5" i="93"/>
  <c r="G6" i="93"/>
  <c r="G7" i="93"/>
  <c r="G8" i="93"/>
  <c r="G9" i="93"/>
  <c r="G10" i="93"/>
  <c r="G11" i="93"/>
  <c r="G12" i="93"/>
  <c r="G3" i="93"/>
  <c r="H1" i="82"/>
  <c r="J1" i="82"/>
  <c r="G1" i="82"/>
  <c r="C8" i="89"/>
  <c r="C7" i="89"/>
  <c r="C6" i="89"/>
  <c r="C5" i="89"/>
  <c r="C4" i="89"/>
  <c r="C3" i="89"/>
  <c r="C2" i="89"/>
  <c r="D15" i="88"/>
  <c r="F13" i="88"/>
  <c r="G5" i="88"/>
  <c r="G6" i="88"/>
  <c r="G7" i="88"/>
  <c r="G8" i="88"/>
  <c r="G4" i="88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9" i="72"/>
  <c r="D2" i="72"/>
  <c r="D3" i="72"/>
  <c r="D4" i="72"/>
  <c r="D5" i="72"/>
  <c r="D6" i="72"/>
  <c r="D7" i="72"/>
  <c r="D8" i="72"/>
  <c r="D1" i="72"/>
  <c r="N2" i="72"/>
  <c r="N3" i="72"/>
  <c r="N4" i="72"/>
  <c r="N5" i="72"/>
  <c r="N6" i="72"/>
  <c r="N7" i="72"/>
  <c r="N8" i="72"/>
  <c r="N9" i="72"/>
  <c r="N10" i="72"/>
  <c r="N11" i="72"/>
  <c r="N12" i="72"/>
  <c r="N13" i="72"/>
  <c r="N14" i="72"/>
  <c r="N15" i="72"/>
  <c r="N16" i="72"/>
  <c r="Q16" i="72" s="1"/>
  <c r="Q136" i="72" s="1"/>
  <c r="N17" i="72"/>
  <c r="Q17" i="72" s="1"/>
  <c r="Q113" i="72" s="1"/>
  <c r="N18" i="72"/>
  <c r="N19" i="72"/>
  <c r="N20" i="72"/>
  <c r="N21" i="72"/>
  <c r="N22" i="72"/>
  <c r="N23" i="72"/>
  <c r="N24" i="72"/>
  <c r="N25" i="72"/>
  <c r="Q25" i="72" s="1"/>
  <c r="Q73" i="72" s="1"/>
  <c r="N26" i="72"/>
  <c r="N27" i="72"/>
  <c r="N28" i="72"/>
  <c r="N29" i="72"/>
  <c r="N30" i="72"/>
  <c r="Q30" i="72" s="1"/>
  <c r="Q150" i="72" s="1"/>
  <c r="N31" i="72"/>
  <c r="Q31" i="72" s="1"/>
  <c r="Q79" i="72" s="1"/>
  <c r="N32" i="72"/>
  <c r="Q32" i="72" s="1"/>
  <c r="Q152" i="72" s="1"/>
  <c r="N33" i="72"/>
  <c r="Q33" i="72" s="1"/>
  <c r="Q81" i="72" s="1"/>
  <c r="N34" i="72"/>
  <c r="N35" i="72"/>
  <c r="N36" i="72"/>
  <c r="N37" i="72"/>
  <c r="N38" i="72"/>
  <c r="Q38" i="72" s="1"/>
  <c r="Q158" i="72" s="1"/>
  <c r="N39" i="72"/>
  <c r="Q39" i="72" s="1"/>
  <c r="Q87" i="72" s="1"/>
  <c r="N40" i="72"/>
  <c r="Q40" i="72" s="1"/>
  <c r="Q160" i="72" s="1"/>
  <c r="N41" i="72"/>
  <c r="Q41" i="72" s="1"/>
  <c r="Q89" i="72" s="1"/>
  <c r="N42" i="72"/>
  <c r="N43" i="72"/>
  <c r="N44" i="72"/>
  <c r="N45" i="72"/>
  <c r="N46" i="72"/>
  <c r="Q46" i="72" s="1"/>
  <c r="Q166" i="72" s="1"/>
  <c r="N47" i="72"/>
  <c r="Q47" i="72" s="1"/>
  <c r="N48" i="72"/>
  <c r="Q48" i="72" s="1"/>
  <c r="Q168" i="72" s="1"/>
  <c r="N1" i="72"/>
  <c r="Q1" i="72" s="1"/>
  <c r="Q97" i="72" s="1"/>
  <c r="Q26" i="72"/>
  <c r="Q146" i="72" s="1"/>
  <c r="Q27" i="72"/>
  <c r="Q75" i="72" s="1"/>
  <c r="Q28" i="72"/>
  <c r="Q148" i="72" s="1"/>
  <c r="Q29" i="72"/>
  <c r="Q149" i="72" s="1"/>
  <c r="Q34" i="72"/>
  <c r="Q154" i="72" s="1"/>
  <c r="Q35" i="72"/>
  <c r="Q83" i="72" s="1"/>
  <c r="Q36" i="72"/>
  <c r="Q156" i="72" s="1"/>
  <c r="Q37" i="72"/>
  <c r="Q85" i="72" s="1"/>
  <c r="Q42" i="72"/>
  <c r="Q162" i="72" s="1"/>
  <c r="Q43" i="72"/>
  <c r="Q91" i="72" s="1"/>
  <c r="Q44" i="72"/>
  <c r="Q164" i="72" s="1"/>
  <c r="Q45" i="72"/>
  <c r="Q165" i="72" s="1"/>
  <c r="Q3" i="72"/>
  <c r="Q99" i="72" s="1"/>
  <c r="Q4" i="72"/>
  <c r="Q100" i="72" s="1"/>
  <c r="Q5" i="72"/>
  <c r="Q125" i="72" s="1"/>
  <c r="Q6" i="72"/>
  <c r="Q102" i="72" s="1"/>
  <c r="Q7" i="72"/>
  <c r="Q127" i="72" s="1"/>
  <c r="Q10" i="72"/>
  <c r="Q106" i="72" s="1"/>
  <c r="Q18" i="72"/>
  <c r="Q114" i="72" s="1"/>
  <c r="Q103" i="40"/>
  <c r="B8" i="58"/>
  <c r="B9" i="58"/>
  <c r="B10" i="58"/>
  <c r="B11" i="58"/>
  <c r="B12" i="58"/>
  <c r="C99" i="40"/>
  <c r="C100" i="40"/>
  <c r="C101" i="40"/>
  <c r="C102" i="40"/>
  <c r="C103" i="40"/>
  <c r="C104" i="40"/>
  <c r="C105" i="40"/>
  <c r="C106" i="40"/>
  <c r="C107" i="40"/>
  <c r="C108" i="40"/>
  <c r="C98" i="40"/>
  <c r="C62" i="40"/>
  <c r="C63" i="40"/>
  <c r="C64" i="40"/>
  <c r="C65" i="40"/>
  <c r="C61" i="40"/>
  <c r="C96" i="40"/>
  <c r="C87" i="40"/>
  <c r="C88" i="40"/>
  <c r="C89" i="40"/>
  <c r="C90" i="40"/>
  <c r="C91" i="40"/>
  <c r="C92" i="40"/>
  <c r="C93" i="40"/>
  <c r="C94" i="40"/>
  <c r="C95" i="40"/>
  <c r="C86" i="40"/>
  <c r="A86" i="40"/>
  <c r="A87" i="40" s="1"/>
  <c r="A88" i="40" s="1"/>
  <c r="A89" i="40" s="1"/>
  <c r="A90" i="40" s="1"/>
  <c r="A91" i="40" s="1"/>
  <c r="A92" i="40" s="1"/>
  <c r="A93" i="40" s="1"/>
  <c r="A94" i="40" s="1"/>
  <c r="A95" i="40" s="1"/>
  <c r="A96" i="40" s="1"/>
  <c r="A52" i="40"/>
  <c r="A53" i="40" s="1"/>
  <c r="A54" i="40" s="1"/>
  <c r="A55" i="40" s="1"/>
  <c r="A56" i="40" s="1"/>
  <c r="A57" i="40" s="1"/>
  <c r="A58" i="40" s="1"/>
  <c r="A59" i="40" s="1"/>
  <c r="A60" i="40" s="1"/>
  <c r="A61" i="40" s="1"/>
  <c r="A62" i="40" s="1"/>
  <c r="A63" i="40" s="1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74" i="40" s="1"/>
  <c r="A75" i="40" s="1"/>
  <c r="A76" i="40" s="1"/>
  <c r="C76" i="40"/>
  <c r="C75" i="40"/>
  <c r="C74" i="40"/>
  <c r="C73" i="40"/>
  <c r="C72" i="40"/>
  <c r="C71" i="40"/>
  <c r="C70" i="40"/>
  <c r="C51" i="40"/>
  <c r="C52" i="40"/>
  <c r="C53" i="40"/>
  <c r="C54" i="40"/>
  <c r="C55" i="40"/>
  <c r="C56" i="40"/>
  <c r="C57" i="40"/>
  <c r="C58" i="40"/>
  <c r="C59" i="40"/>
  <c r="C50" i="40"/>
  <c r="C69" i="40"/>
  <c r="C68" i="40"/>
  <c r="C67" i="40"/>
  <c r="G42" i="40"/>
  <c r="G41" i="40"/>
  <c r="G40" i="40"/>
  <c r="G39" i="40"/>
  <c r="G38" i="40"/>
  <c r="G37" i="40"/>
  <c r="G36" i="40"/>
  <c r="G35" i="40"/>
  <c r="G34" i="40"/>
  <c r="G28" i="40"/>
  <c r="G27" i="40"/>
  <c r="G26" i="40"/>
  <c r="G25" i="40"/>
  <c r="G24" i="40"/>
  <c r="G23" i="40"/>
  <c r="G22" i="40"/>
  <c r="G21" i="40"/>
  <c r="G20" i="40"/>
  <c r="G11" i="40"/>
  <c r="G12" i="40"/>
  <c r="G6" i="40"/>
  <c r="G7" i="40"/>
  <c r="G8" i="40"/>
  <c r="G9" i="40"/>
  <c r="G10" i="40"/>
  <c r="G5" i="40"/>
  <c r="G44" i="38"/>
  <c r="G45" i="38" s="1"/>
  <c r="G46" i="38" s="1"/>
  <c r="G47" i="38" s="1"/>
  <c r="G48" i="38" s="1"/>
  <c r="G49" i="38" s="1"/>
  <c r="G50" i="38" s="1"/>
  <c r="G51" i="38" s="1"/>
  <c r="G52" i="38" s="1"/>
  <c r="G53" i="38" s="1"/>
  <c r="O14" i="94" l="1"/>
  <c r="O37" i="94"/>
  <c r="O45" i="94"/>
  <c r="O52" i="94"/>
  <c r="O53" i="94"/>
  <c r="O13" i="94"/>
  <c r="O18" i="94"/>
  <c r="O19" i="94"/>
  <c r="O25" i="94"/>
  <c r="O38" i="94"/>
  <c r="O50" i="94"/>
  <c r="O24" i="94"/>
  <c r="O26" i="94"/>
  <c r="O33" i="94"/>
  <c r="O48" i="94"/>
  <c r="O21" i="94"/>
  <c r="O32" i="94"/>
  <c r="O34" i="94"/>
  <c r="O49" i="94"/>
  <c r="O41" i="94"/>
  <c r="O46" i="94"/>
  <c r="O22" i="94"/>
  <c r="O15" i="94"/>
  <c r="O16" i="94"/>
  <c r="O29" i="94"/>
  <c r="O40" i="94"/>
  <c r="O42" i="94"/>
  <c r="O47" i="94"/>
  <c r="P30" i="93"/>
  <c r="P26" i="93"/>
  <c r="P32" i="93"/>
  <c r="P19" i="93"/>
  <c r="P16" i="93"/>
  <c r="P29" i="93"/>
  <c r="P28" i="93"/>
  <c r="P40" i="93"/>
  <c r="P17" i="93"/>
  <c r="P33" i="93"/>
  <c r="P15" i="93"/>
  <c r="P41" i="93"/>
  <c r="P31" i="93"/>
  <c r="P22" i="93"/>
  <c r="P14" i="93"/>
  <c r="P27" i="93"/>
  <c r="P42" i="93"/>
  <c r="P38" i="93"/>
  <c r="P34" i="93"/>
  <c r="P20" i="93"/>
  <c r="P21" i="93"/>
  <c r="P24" i="93"/>
  <c r="P43" i="93"/>
  <c r="P37" i="93"/>
  <c r="P35" i="93"/>
  <c r="P23" i="93"/>
  <c r="P39" i="93"/>
  <c r="P36" i="93"/>
  <c r="P18" i="93"/>
  <c r="P25" i="93"/>
  <c r="P13" i="93"/>
  <c r="H31" i="93"/>
  <c r="H23" i="93"/>
  <c r="H15" i="93"/>
  <c r="H39" i="93"/>
  <c r="H38" i="93"/>
  <c r="H30" i="93"/>
  <c r="H22" i="93"/>
  <c r="H14" i="93"/>
  <c r="H37" i="93"/>
  <c r="H29" i="93"/>
  <c r="H21" i="93"/>
  <c r="H36" i="93"/>
  <c r="H28" i="93"/>
  <c r="H20" i="93"/>
  <c r="H43" i="93"/>
  <c r="H35" i="93"/>
  <c r="H27" i="93"/>
  <c r="H19" i="93"/>
  <c r="H42" i="93"/>
  <c r="H34" i="93"/>
  <c r="H26" i="93"/>
  <c r="H18" i="93"/>
  <c r="H41" i="93"/>
  <c r="H33" i="93"/>
  <c r="H25" i="93"/>
  <c r="H17" i="93"/>
  <c r="H40" i="93"/>
  <c r="H32" i="93"/>
  <c r="H24" i="93"/>
  <c r="H16" i="93"/>
  <c r="H45" i="93"/>
  <c r="G13" i="93"/>
  <c r="E13" i="93" s="1"/>
  <c r="G44" i="93"/>
  <c r="G9" i="88"/>
  <c r="Q95" i="72"/>
  <c r="Q167" i="72"/>
  <c r="Q163" i="72"/>
  <c r="Q159" i="72"/>
  <c r="Q155" i="72"/>
  <c r="Q151" i="72"/>
  <c r="Q147" i="72"/>
  <c r="Q49" i="72"/>
  <c r="S49" i="72" s="1"/>
  <c r="Q65" i="72"/>
  <c r="S65" i="72" s="1"/>
  <c r="Q96" i="72"/>
  <c r="Q88" i="72"/>
  <c r="Q80" i="72"/>
  <c r="Q161" i="72"/>
  <c r="Q153" i="72"/>
  <c r="Q145" i="72"/>
  <c r="Q137" i="72"/>
  <c r="S137" i="72" s="1"/>
  <c r="Q64" i="72"/>
  <c r="Q55" i="72"/>
  <c r="Q94" i="72"/>
  <c r="Q86" i="72"/>
  <c r="Q78" i="72"/>
  <c r="Q93" i="72"/>
  <c r="Q77" i="72"/>
  <c r="Q126" i="72"/>
  <c r="S126" i="72" s="1"/>
  <c r="Q53" i="72"/>
  <c r="S53" i="72" s="1"/>
  <c r="Q92" i="72"/>
  <c r="Q84" i="72"/>
  <c r="Q76" i="72"/>
  <c r="Q157" i="72"/>
  <c r="Q54" i="72"/>
  <c r="S54" i="72" s="1"/>
  <c r="Q52" i="72"/>
  <c r="S52" i="72" s="1"/>
  <c r="Q124" i="72"/>
  <c r="S124" i="72" s="1"/>
  <c r="Q51" i="72"/>
  <c r="Q90" i="72"/>
  <c r="Q82" i="72"/>
  <c r="Q74" i="72"/>
  <c r="Q123" i="72"/>
  <c r="Q66" i="72"/>
  <c r="Q58" i="72"/>
  <c r="S58" i="72" s="1"/>
  <c r="Q138" i="72"/>
  <c r="S138" i="72" s="1"/>
  <c r="Q130" i="72"/>
  <c r="Q112" i="72"/>
  <c r="Q103" i="72"/>
  <c r="Q101" i="72"/>
  <c r="S101" i="72"/>
  <c r="S88" i="72"/>
  <c r="S114" i="72"/>
  <c r="S106" i="72"/>
  <c r="S130" i="72"/>
  <c r="S89" i="72"/>
  <c r="S73" i="72"/>
  <c r="Q121" i="72"/>
  <c r="S121" i="72" s="1"/>
  <c r="S55" i="72"/>
  <c r="S66" i="72"/>
  <c r="Q11" i="72"/>
  <c r="Q15" i="72"/>
  <c r="Q20" i="72"/>
  <c r="Q12" i="72"/>
  <c r="Q13" i="72"/>
  <c r="Q19" i="72"/>
  <c r="Q14" i="72"/>
  <c r="Q23" i="72"/>
  <c r="Q8" i="72"/>
  <c r="S3" i="72"/>
  <c r="S41" i="72"/>
  <c r="S25" i="72"/>
  <c r="S17" i="72"/>
  <c r="S136" i="72"/>
  <c r="S40" i="72"/>
  <c r="S16" i="72"/>
  <c r="S31" i="72"/>
  <c r="S7" i="72"/>
  <c r="S30" i="72"/>
  <c r="S6" i="72"/>
  <c r="S125" i="72"/>
  <c r="S29" i="72"/>
  <c r="S5" i="72"/>
  <c r="S1" i="72"/>
  <c r="S28" i="72"/>
  <c r="S4" i="72"/>
  <c r="Q22" i="72"/>
  <c r="S42" i="72"/>
  <c r="S34" i="72"/>
  <c r="S18" i="72"/>
  <c r="S10" i="72"/>
  <c r="Q24" i="72"/>
  <c r="Q9" i="72"/>
  <c r="Q2" i="72"/>
  <c r="Q21" i="72"/>
  <c r="Q41" i="32"/>
  <c r="W15" i="23"/>
  <c r="W14" i="23"/>
  <c r="W13" i="23"/>
  <c r="AE7" i="25"/>
  <c r="AE8" i="25"/>
  <c r="AE9" i="25"/>
  <c r="AE10" i="25"/>
  <c r="AE11" i="25"/>
  <c r="AE12" i="25"/>
  <c r="AE13" i="25"/>
  <c r="AE14" i="25"/>
  <c r="AE15" i="25"/>
  <c r="AE16" i="25"/>
  <c r="AE17" i="25"/>
  <c r="AD6" i="25"/>
  <c r="AD7" i="25"/>
  <c r="AD8" i="25"/>
  <c r="AD9" i="25"/>
  <c r="AD10" i="25"/>
  <c r="AD11" i="25"/>
  <c r="AD12" i="25"/>
  <c r="AD13" i="25"/>
  <c r="AD14" i="25"/>
  <c r="AD15" i="25"/>
  <c r="AD16" i="25"/>
  <c r="AD17" i="25"/>
  <c r="AD5" i="25"/>
  <c r="AE5" i="25"/>
  <c r="AC6" i="25"/>
  <c r="AC7" i="25"/>
  <c r="AC8" i="25"/>
  <c r="AC9" i="25"/>
  <c r="AC10" i="25"/>
  <c r="AC11" i="25"/>
  <c r="AC12" i="25"/>
  <c r="AC13" i="25"/>
  <c r="AC14" i="25"/>
  <c r="AC15" i="25"/>
  <c r="AC16" i="25"/>
  <c r="AC17" i="25"/>
  <c r="AC5" i="25"/>
  <c r="L23" i="25"/>
  <c r="J23" i="25"/>
  <c r="AC4" i="25"/>
  <c r="AC2" i="25"/>
  <c r="AC3" i="25"/>
  <c r="N25" i="20"/>
  <c r="M26" i="20"/>
  <c r="M25" i="20"/>
  <c r="M24" i="20"/>
  <c r="M21" i="20"/>
  <c r="N21" i="20" s="1"/>
  <c r="M22" i="20"/>
  <c r="M20" i="20"/>
  <c r="I34" i="8"/>
  <c r="V31" i="6"/>
  <c r="V30" i="6"/>
  <c r="V7" i="6"/>
  <c r="V8" i="6"/>
  <c r="V9" i="6"/>
  <c r="V10" i="6"/>
  <c r="V11" i="6"/>
  <c r="V12" i="6"/>
  <c r="V13" i="6"/>
  <c r="V14" i="6"/>
  <c r="V15" i="6"/>
  <c r="V16" i="6"/>
  <c r="V18" i="6"/>
  <c r="V19" i="6"/>
  <c r="V20" i="6"/>
  <c r="V21" i="6"/>
  <c r="V22" i="6"/>
  <c r="V23" i="6"/>
  <c r="V24" i="6"/>
  <c r="V25" i="6"/>
  <c r="V26" i="6"/>
  <c r="V27" i="6"/>
  <c r="V28" i="6"/>
  <c r="V29" i="6"/>
  <c r="V4" i="6"/>
  <c r="V5" i="6"/>
  <c r="V6" i="6"/>
  <c r="V3" i="6"/>
  <c r="M34" i="2"/>
  <c r="L40" i="2"/>
  <c r="P53" i="93" l="1"/>
  <c r="P45" i="93"/>
  <c r="I15" i="93"/>
  <c r="G15" i="93" s="1"/>
  <c r="E15" i="93" s="1"/>
  <c r="G14" i="93"/>
  <c r="E14" i="93" s="1"/>
  <c r="P51" i="93"/>
  <c r="Q110" i="72"/>
  <c r="Q62" i="72"/>
  <c r="S62" i="72" s="1"/>
  <c r="Q134" i="72"/>
  <c r="Q115" i="72"/>
  <c r="S115" i="72" s="1"/>
  <c r="Q139" i="72"/>
  <c r="Q67" i="72"/>
  <c r="S67" i="72" s="1"/>
  <c r="Q105" i="72"/>
  <c r="Q129" i="72"/>
  <c r="Q57" i="72"/>
  <c r="Q104" i="72"/>
  <c r="Q128" i="72"/>
  <c r="Q56" i="72"/>
  <c r="S56" i="72" s="1"/>
  <c r="Q119" i="72"/>
  <c r="Q143" i="72"/>
  <c r="S143" i="72" s="1"/>
  <c r="Q71" i="72"/>
  <c r="Q109" i="72"/>
  <c r="Q133" i="72"/>
  <c r="Q61" i="72"/>
  <c r="S61" i="72" s="1"/>
  <c r="Q117" i="72"/>
  <c r="Q141" i="72"/>
  <c r="Q69" i="72"/>
  <c r="Q118" i="72"/>
  <c r="Q142" i="72"/>
  <c r="Q70" i="72"/>
  <c r="Q116" i="72"/>
  <c r="Q140" i="72"/>
  <c r="S140" i="72" s="1"/>
  <c r="Q68" i="72"/>
  <c r="Q107" i="72"/>
  <c r="Q131" i="72"/>
  <c r="S131" i="72" s="1"/>
  <c r="Q59" i="72"/>
  <c r="S59" i="72" s="1"/>
  <c r="Q120" i="72"/>
  <c r="Q144" i="72"/>
  <c r="Q72" i="72"/>
  <c r="Q108" i="72"/>
  <c r="Q132" i="72"/>
  <c r="S132" i="72" s="1"/>
  <c r="Q60" i="72"/>
  <c r="S60" i="72" s="1"/>
  <c r="Q98" i="72"/>
  <c r="Q122" i="72"/>
  <c r="Q50" i="72"/>
  <c r="Q111" i="72"/>
  <c r="Q135" i="72"/>
  <c r="Q63" i="72"/>
  <c r="S63" i="72" s="1"/>
  <c r="S90" i="72"/>
  <c r="S78" i="72"/>
  <c r="S82" i="72"/>
  <c r="S150" i="72"/>
  <c r="S161" i="72"/>
  <c r="S112" i="72"/>
  <c r="S148" i="72"/>
  <c r="S100" i="72"/>
  <c r="S151" i="72"/>
  <c r="S157" i="72"/>
  <c r="S133" i="72"/>
  <c r="S156" i="72"/>
  <c r="S76" i="72"/>
  <c r="S102" i="72"/>
  <c r="S164" i="72"/>
  <c r="S68" i="72"/>
  <c r="S154" i="72"/>
  <c r="S159" i="72"/>
  <c r="S135" i="72"/>
  <c r="S162" i="72"/>
  <c r="S152" i="72"/>
  <c r="S128" i="72"/>
  <c r="S155" i="72"/>
  <c r="S113" i="72"/>
  <c r="S167" i="72"/>
  <c r="S71" i="72"/>
  <c r="S160" i="72"/>
  <c r="S158" i="72"/>
  <c r="S134" i="72"/>
  <c r="S149" i="72"/>
  <c r="S127" i="72"/>
  <c r="S79" i="72"/>
  <c r="S103" i="72"/>
  <c r="S64" i="72"/>
  <c r="S77" i="72"/>
  <c r="S92" i="72"/>
  <c r="S36" i="72"/>
  <c r="S83" i="72"/>
  <c r="S44" i="72"/>
  <c r="S12" i="72"/>
  <c r="S91" i="72"/>
  <c r="S11" i="72"/>
  <c r="S35" i="72"/>
  <c r="S15" i="72"/>
  <c r="S39" i="72"/>
  <c r="S20" i="72"/>
  <c r="S84" i="72"/>
  <c r="S87" i="72"/>
  <c r="S38" i="72"/>
  <c r="S86" i="72"/>
  <c r="S85" i="72"/>
  <c r="S13" i="72"/>
  <c r="S23" i="72"/>
  <c r="S37" i="72"/>
  <c r="S19" i="72"/>
  <c r="S8" i="72"/>
  <c r="S32" i="72"/>
  <c r="S14" i="72"/>
  <c r="S163" i="72"/>
  <c r="S43" i="72"/>
  <c r="S95" i="72"/>
  <c r="S47" i="72"/>
  <c r="S80" i="72"/>
  <c r="S21" i="72"/>
  <c r="S2" i="72"/>
  <c r="S22" i="72"/>
  <c r="S9" i="72"/>
  <c r="S24" i="72"/>
  <c r="S27" i="72"/>
  <c r="P52" i="93" l="1"/>
  <c r="P47" i="93"/>
  <c r="P46" i="93"/>
  <c r="P48" i="93"/>
  <c r="P50" i="93"/>
  <c r="P49" i="93"/>
  <c r="I16" i="93"/>
  <c r="G16" i="93" s="1"/>
  <c r="E16" i="93" s="1"/>
  <c r="S108" i="72"/>
  <c r="S116" i="72"/>
  <c r="S107" i="72"/>
  <c r="S145" i="72"/>
  <c r="S97" i="72"/>
  <c r="S109" i="72"/>
  <c r="S110" i="72"/>
  <c r="S104" i="72"/>
  <c r="S119" i="72"/>
  <c r="S111" i="72"/>
  <c r="S139" i="72"/>
  <c r="S48" i="72"/>
  <c r="S45" i="72"/>
  <c r="S33" i="72"/>
  <c r="S51" i="72"/>
  <c r="S46" i="72"/>
  <c r="S26" i="72"/>
  <c r="I17" i="93" l="1"/>
  <c r="G17" i="93" s="1"/>
  <c r="E17" i="93" s="1"/>
  <c r="S70" i="72"/>
  <c r="S72" i="72"/>
  <c r="S75" i="72"/>
  <c r="S57" i="72"/>
  <c r="S50" i="72"/>
  <c r="S69" i="72"/>
  <c r="I18" i="93" l="1"/>
  <c r="G18" i="93" s="1"/>
  <c r="E18" i="93" s="1"/>
  <c r="S74" i="72"/>
  <c r="S94" i="72"/>
  <c r="S81" i="72"/>
  <c r="S99" i="72"/>
  <c r="S93" i="72"/>
  <c r="S96" i="72"/>
  <c r="I19" i="93" l="1"/>
  <c r="G19" i="93" s="1"/>
  <c r="E19" i="93" s="1"/>
  <c r="S117" i="72"/>
  <c r="S147" i="72"/>
  <c r="S123" i="72"/>
  <c r="S98" i="72"/>
  <c r="S105" i="72"/>
  <c r="S120" i="72"/>
  <c r="S118" i="72"/>
  <c r="I20" i="93" l="1"/>
  <c r="G20" i="93" s="1"/>
  <c r="E20" i="93" s="1"/>
  <c r="S168" i="72"/>
  <c r="S144" i="72"/>
  <c r="S165" i="72"/>
  <c r="S141" i="72"/>
  <c r="S153" i="72"/>
  <c r="S129" i="72"/>
  <c r="S146" i="72"/>
  <c r="S122" i="72"/>
  <c r="S166" i="72"/>
  <c r="S142" i="72"/>
  <c r="I21" i="93" l="1"/>
  <c r="G21" i="93" s="1"/>
  <c r="E21" i="93" s="1"/>
  <c r="I22" i="93" l="1"/>
  <c r="G22" i="93" s="1"/>
  <c r="E22" i="93" s="1"/>
  <c r="I23" i="93" l="1"/>
  <c r="G23" i="93" s="1"/>
  <c r="E23" i="93" s="1"/>
  <c r="I24" i="93" l="1"/>
  <c r="G24" i="93" s="1"/>
  <c r="E24" i="93" s="1"/>
  <c r="I25" i="93" l="1"/>
  <c r="G25" i="93" s="1"/>
  <c r="E25" i="93" s="1"/>
  <c r="I26" i="93" l="1"/>
  <c r="G26" i="93" s="1"/>
  <c r="E26" i="93" s="1"/>
  <c r="I27" i="93" l="1"/>
  <c r="G27" i="93" s="1"/>
  <c r="E27" i="93" s="1"/>
  <c r="I28" i="93" l="1"/>
  <c r="G28" i="93" s="1"/>
  <c r="E28" i="93" s="1"/>
  <c r="I29" i="93" l="1"/>
  <c r="G29" i="93" s="1"/>
  <c r="E29" i="93" s="1"/>
  <c r="I30" i="93" l="1"/>
  <c r="G30" i="93" s="1"/>
  <c r="E30" i="93" s="1"/>
  <c r="I31" i="93" l="1"/>
  <c r="G31" i="93" s="1"/>
  <c r="E31" i="93" s="1"/>
  <c r="I32" i="93" l="1"/>
  <c r="G32" i="93" s="1"/>
  <c r="E32" i="93" s="1"/>
  <c r="I33" i="93" l="1"/>
  <c r="G33" i="93" s="1"/>
  <c r="E33" i="93" s="1"/>
  <c r="I34" i="93" l="1"/>
  <c r="G34" i="93" s="1"/>
  <c r="E34" i="93" s="1"/>
  <c r="I35" i="93" l="1"/>
  <c r="G35" i="93" s="1"/>
  <c r="E35" i="93" s="1"/>
  <c r="I36" i="93" l="1"/>
  <c r="G36" i="93" s="1"/>
  <c r="E36" i="93" s="1"/>
  <c r="I37" i="93" l="1"/>
  <c r="G37" i="93" s="1"/>
  <c r="E37" i="93" s="1"/>
  <c r="I38" i="93" l="1"/>
  <c r="G38" i="93" s="1"/>
  <c r="E38" i="93" s="1"/>
  <c r="I39" i="93" l="1"/>
  <c r="G39" i="93" s="1"/>
  <c r="E39" i="93" s="1"/>
  <c r="I40" i="93" l="1"/>
  <c r="G40" i="93" s="1"/>
  <c r="E40" i="93" s="1"/>
  <c r="I41" i="93" l="1"/>
  <c r="G41" i="93" s="1"/>
  <c r="E41" i="93" s="1"/>
  <c r="I42" i="93" l="1"/>
  <c r="G42" i="93" s="1"/>
  <c r="E42" i="93" s="1"/>
  <c r="I43" i="93" l="1"/>
  <c r="G43" i="93" s="1"/>
  <c r="E43" i="93" s="1"/>
  <c r="H46" i="93"/>
  <c r="I45" i="93" l="1"/>
  <c r="G45" i="93" s="1"/>
  <c r="E45" i="93" s="1"/>
  <c r="H47" i="93"/>
  <c r="I46" i="93" l="1"/>
  <c r="G46" i="93" s="1"/>
  <c r="E46" i="93" s="1"/>
  <c r="H48" i="93"/>
  <c r="I47" i="93" l="1"/>
  <c r="G47" i="93" s="1"/>
  <c r="E47" i="93" s="1"/>
  <c r="H49" i="93"/>
  <c r="I48" i="93" l="1"/>
  <c r="G48" i="93" s="1"/>
  <c r="E48" i="93" s="1"/>
  <c r="H50" i="93"/>
  <c r="I49" i="93" l="1"/>
  <c r="G49" i="93" s="1"/>
  <c r="E49" i="93" s="1"/>
  <c r="H51" i="93"/>
  <c r="I50" i="93" l="1"/>
  <c r="G50" i="93" s="1"/>
  <c r="E50" i="93" s="1"/>
  <c r="H52" i="93"/>
  <c r="I51" i="93" l="1"/>
  <c r="G51" i="93" s="1"/>
  <c r="E51" i="93" s="1"/>
  <c r="H53" i="93"/>
  <c r="I52" i="93" l="1"/>
  <c r="G52" i="93" s="1"/>
  <c r="E52" i="93" s="1"/>
  <c r="I53" i="93" l="1"/>
  <c r="G53" i="93" s="1"/>
  <c r="E53" i="93" s="1"/>
  <c r="E1" i="93" s="1"/>
</calcChain>
</file>

<file path=xl/sharedStrings.xml><?xml version="1.0" encoding="utf-8"?>
<sst xmlns="http://schemas.openxmlformats.org/spreadsheetml/2006/main" count="5563" uniqueCount="832">
  <si>
    <t>localtime</t>
  </si>
  <si>
    <t>instancia</t>
  </si>
  <si>
    <t>T</t>
  </si>
  <si>
    <t>G</t>
  </si>
  <si>
    <t>z_lp</t>
  </si>
  <si>
    <t>t_lp</t>
  </si>
  <si>
    <t>z_milp</t>
  </si>
  <si>
    <t>t_milp</t>
  </si>
  <si>
    <t>gap</t>
  </si>
  <si>
    <t>uc_1.json</t>
  </si>
  <si>
    <t>n_fixU</t>
  </si>
  <si>
    <t>uc_2.json</t>
  </si>
  <si>
    <t>uc_3.json</t>
  </si>
  <si>
    <t>uc_4.json</t>
  </si>
  <si>
    <t>uc_5.json</t>
  </si>
  <si>
    <t>uc_6.json</t>
  </si>
  <si>
    <t>t_soft</t>
  </si>
  <si>
    <t>z_soft</t>
  </si>
  <si>
    <t>z_hard</t>
  </si>
  <si>
    <t>t_hard</t>
  </si>
  <si>
    <t>z_lbc</t>
  </si>
  <si>
    <t>t_lbc</t>
  </si>
  <si>
    <t>gap_soft_milp</t>
  </si>
  <si>
    <t>nU_no_int</t>
  </si>
  <si>
    <t>k</t>
  </si>
  <si>
    <t>Fri Mar 18 00:04:49 2022</t>
  </si>
  <si>
    <t>uc_45.json</t>
  </si>
  <si>
    <t>Fri Mar 18 00:09:33 2022</t>
  </si>
  <si>
    <t>uc_46.json</t>
  </si>
  <si>
    <t>Fri Mar 18 00:13:55 2022</t>
  </si>
  <si>
    <t>uc_47.json</t>
  </si>
  <si>
    <t>Fri Mar 18 00:14:58 2022</t>
  </si>
  <si>
    <t>uc_48.json</t>
  </si>
  <si>
    <t>Fri Mar 18 00:16:05 2022</t>
  </si>
  <si>
    <t>uc_49.json</t>
  </si>
  <si>
    <t>Fri Mar 18 00:17:33 2022</t>
  </si>
  <si>
    <t>uc_50.json</t>
  </si>
  <si>
    <t>Fri Mar 18 00:18:39 2022</t>
  </si>
  <si>
    <t>uc_51.json</t>
  </si>
  <si>
    <t>Fri Mar 18 00:21:23 2022</t>
  </si>
  <si>
    <t>uc_53.json</t>
  </si>
  <si>
    <t>Fri Mar 18 00:23:02 2022</t>
  </si>
  <si>
    <t>uc_54.json</t>
  </si>
  <si>
    <t>uc_55.json</t>
  </si>
  <si>
    <t>Fri Mar 18 00:28:00 2022</t>
  </si>
  <si>
    <t>uc_56.json</t>
  </si>
  <si>
    <t>Fri Mar 18 00:24:19 2022</t>
  </si>
  <si>
    <t>Fri Mar 18 00:36:46 2022</t>
  </si>
  <si>
    <t>Fri Mar 18 01:22:55 2022</t>
  </si>
  <si>
    <t>Fri Mar 18 02:39:04 2022</t>
  </si>
  <si>
    <t>Fri Mar 18 04:28:50 2022</t>
  </si>
  <si>
    <t>Fri Mar 18 07:39:01 2022</t>
  </si>
  <si>
    <t>Fri Mar 18 08:04:48 2022</t>
  </si>
  <si>
    <t>Fri Mar 18 09:31:36 2022</t>
  </si>
  <si>
    <t>uc_7.json</t>
  </si>
  <si>
    <t>Fri Mar 18 10:29:08 2022</t>
  </si>
  <si>
    <t>uc_8.json</t>
  </si>
  <si>
    <t>Fri Mar 18 12:00:23 2022</t>
  </si>
  <si>
    <t>uc_9.json</t>
  </si>
  <si>
    <t>Fri Mar 18 12:25:29 2022</t>
  </si>
  <si>
    <t>uc_10.json</t>
  </si>
  <si>
    <t>Fri Mar 18 13:11:34 2022</t>
  </si>
  <si>
    <t>uc_11.json</t>
  </si>
  <si>
    <t>uc_12.json</t>
  </si>
  <si>
    <t>uc_13.json</t>
  </si>
  <si>
    <t>uc_14.json</t>
  </si>
  <si>
    <t>Fri Mar 18 14:10:33 2022</t>
  </si>
  <si>
    <t>Fri Mar 18 15:40:31 2022</t>
  </si>
  <si>
    <t>Fri Mar 18 16:05:55 2022</t>
  </si>
  <si>
    <t>Fri Mar 18 16:58:21 2022</t>
  </si>
  <si>
    <t>uc_15.json</t>
  </si>
  <si>
    <t>Fri Mar 18 17:59:14 2022</t>
  </si>
  <si>
    <t>uc_16.json</t>
  </si>
  <si>
    <t>Fri Mar 18 19:20:30 2022</t>
  </si>
  <si>
    <t>uc_17.json</t>
  </si>
  <si>
    <t>Fri Mar 18 19:57:50 2022</t>
  </si>
  <si>
    <t>uc_18.json</t>
  </si>
  <si>
    <t>Fri Mar 18 21:18:08 2022</t>
  </si>
  <si>
    <t>uc_19.json</t>
  </si>
  <si>
    <t>Fri Mar 18 22:36:45 2022</t>
  </si>
  <si>
    <t>uc_20.json</t>
  </si>
  <si>
    <t>Sat Mar 19 00:55:34 2022</t>
  </si>
  <si>
    <t>Sat Mar 19 01:04:51 2022</t>
  </si>
  <si>
    <t>Sat Mar 19 01:11:09 2022</t>
  </si>
  <si>
    <t>Sat Mar 19 01:12:22 2022</t>
  </si>
  <si>
    <t>Sat Mar 19 01:13:49 2022</t>
  </si>
  <si>
    <t>cm</t>
  </si>
  <si>
    <t>Sat Mar 19 01:15:51 2022</t>
  </si>
  <si>
    <t>Sat Mar 19 01:20:57 2022</t>
  </si>
  <si>
    <t>Sat Mar 19 01:31:12 2022</t>
  </si>
  <si>
    <t>Sat Mar 19 01:33:13 2022</t>
  </si>
  <si>
    <t>Sat Mar 19 01:34:58 2022</t>
  </si>
  <si>
    <t>Sat Mar 19 01:53:12 2022</t>
  </si>
  <si>
    <t>archivox.json</t>
  </si>
  <si>
    <t>t_soft+cut</t>
  </si>
  <si>
    <t>z_soft+cut</t>
  </si>
  <si>
    <t>gapabs_z_lbc-z_milp</t>
  </si>
  <si>
    <t>n_Uu_no_int</t>
  </si>
  <si>
    <t>n_Uu_1_0</t>
  </si>
  <si>
    <t>ambiente</t>
  </si>
  <si>
    <t>bs</t>
  </si>
  <si>
    <t>localPC</t>
  </si>
  <si>
    <t>Sat Mar 19 20:30:04 2022</t>
  </si>
  <si>
    <t>Sat Mar 19 20:59:09 2022</t>
  </si>
  <si>
    <t>bin_sup</t>
  </si>
  <si>
    <t>Sat Mar 19 21:05:31 2022</t>
  </si>
  <si>
    <t>Sat Mar 19 21:10:47 2022</t>
  </si>
  <si>
    <t>Sat Mar 19 22:07:12 2022</t>
  </si>
  <si>
    <t>Sat Mar 19 22:12:33 2022</t>
  </si>
  <si>
    <t>Sat Mar 19 22:18:26 2022</t>
  </si>
  <si>
    <t>Sun Mar 20 08:54:26 2022</t>
  </si>
  <si>
    <t>Sun Mar 20 09:03:05 2022</t>
  </si>
  <si>
    <t>Soft_pmin</t>
  </si>
  <si>
    <t>Sun Mar 20 09:19:15 2022</t>
  </si>
  <si>
    <t>1==0</t>
  </si>
  <si>
    <t>Sun Mar 20 10:55:03 2022</t>
  </si>
  <si>
    <t>Soft+pmin,LBC+pmin</t>
  </si>
  <si>
    <t>localPC,Sun Mar 20 11:12:07 2022,uc_51.json,48,73,0.001,517818965.1,519150298.7,0,0,519049189.9,518945792.9,10.8,20.6,0,10.8,84.5,76.8,518945792.8952,3128,0,0,3504,44,2816,"Soft+pmin,LBC+pmin"</t>
  </si>
  <si>
    <t>timelimit</t>
  </si>
  <si>
    <t>comment</t>
  </si>
  <si>
    <t>yalma</t>
  </si>
  <si>
    <t>Mon Mar 21 14:20:43 2022</t>
  </si>
  <si>
    <t>Mon Mar 21 18:09:30 2022</t>
  </si>
  <si>
    <t>Mon Mar 21 18:20:03 2022</t>
  </si>
  <si>
    <t>Mon Mar 21 18:27:52 2022</t>
  </si>
  <si>
    <t>Mon Mar 21 18:29:07 2022</t>
  </si>
  <si>
    <t>Mon Mar 21 18:30:34 2022</t>
  </si>
  <si>
    <t>Mon Mar 21 18:32:27 2022</t>
  </si>
  <si>
    <t>Mon Mar 21 18:36:48 2022</t>
  </si>
  <si>
    <t>Mon Mar 21 18:52:19 2022</t>
  </si>
  <si>
    <t>Mon Mar 21 18:54:27 2022</t>
  </si>
  <si>
    <t>Mon Mar 21 18:56:10 2022</t>
  </si>
  <si>
    <t>Tue Mar 22 08:18:47 2022</t>
  </si>
  <si>
    <t>Tue Mar 22 08:27:54 2022</t>
  </si>
  <si>
    <t>Tue Mar 22 09:43:30 2022</t>
  </si>
  <si>
    <t>Tue Mar 22 12:44:41 2022</t>
  </si>
  <si>
    <t>Tue Mar 22 22:43:12 2022</t>
  </si>
  <si>
    <t>Wed Mar 23 11:35:46 2022</t>
  </si>
  <si>
    <t>Soft+pmin,LBC+pmin;con su y sc de holguras</t>
  </si>
  <si>
    <t>Wed Mar 23 12:05:23 2022</t>
  </si>
  <si>
    <t>Wed Mar 23 13:43:23 2022</t>
  </si>
  <si>
    <t>Wed Mar 23 14:53:25 2022</t>
  </si>
  <si>
    <t>Wed Mar 23 19:14:55 2022</t>
  </si>
  <si>
    <t>Wed Mar 23 19:50:54 2022</t>
  </si>
  <si>
    <t>gap_z_soft+cutc-z_milp</t>
  </si>
  <si>
    <t>Wed Mar 23 20:55:45 2022</t>
  </si>
  <si>
    <t>Soft+pmin</t>
  </si>
  <si>
    <t>LBC+pmin</t>
  </si>
  <si>
    <t>hard-FIXING U,V,W,Soft+pmin,LBC+pmin</t>
  </si>
  <si>
    <t>z_harduvw</t>
  </si>
  <si>
    <t>t_harduvw</t>
  </si>
  <si>
    <t>comment'</t>
  </si>
  <si>
    <t>Wed Mar 23 22:13:24 2022</t>
  </si>
  <si>
    <t>Thu Mar 24 00:59:59 2022</t>
  </si>
  <si>
    <t>Thu Mar 24 01:31:59 2022</t>
  </si>
  <si>
    <t>Thu Mar 24 02:36:32 2022</t>
  </si>
  <si>
    <t>Thu Mar 24 07:52:41 2022</t>
  </si>
  <si>
    <t>Thu Mar 24 04:04:24 2022</t>
  </si>
  <si>
    <t>Thu Mar 24 09:01:10 2022</t>
  </si>
  <si>
    <t>Thu Mar 24 11:04:06 2022</t>
  </si>
  <si>
    <t>Thu Mar 24 12:06:51 2022</t>
  </si>
  <si>
    <t>hard-FIXING U,V,W,delta, Soft+pmin,LBC+pmin</t>
  </si>
  <si>
    <t>t_harduvwdel</t>
  </si>
  <si>
    <t>z_harduvwdel</t>
  </si>
  <si>
    <t>Thu Mar 24 12:23:23 2022</t>
  </si>
  <si>
    <t>Thu Mar 24 14:06:49 2022</t>
  </si>
  <si>
    <t>Thu Mar 24 15:03:45 2022</t>
  </si>
  <si>
    <t>z_milp2</t>
  </si>
  <si>
    <t>t_milp2</t>
  </si>
  <si>
    <t>Thu Mar 24 16:00:28 2022</t>
  </si>
  <si>
    <t>Thu Mar 24 22:04:26 2022</t>
  </si>
  <si>
    <t>test MILP + new restriction</t>
  </si>
  <si>
    <t>Sat May 14 22:01:16 2022</t>
  </si>
  <si>
    <t>Sat May 14 22:10:26 2022</t>
  </si>
  <si>
    <t>Sat May 14 22:48:42 2022</t>
  </si>
  <si>
    <t>Sat May 14 22:57:17 2022</t>
  </si>
  <si>
    <t>Sat May 14 23:04:16 2022</t>
  </si>
  <si>
    <t>Sun May 15 07:29:18 2022</t>
  </si>
  <si>
    <t>Sun May 15 07:36:45 2022</t>
  </si>
  <si>
    <t>Sun May 15 08:01:09 2022</t>
  </si>
  <si>
    <t>Sun May 15 10:07:11 2022</t>
  </si>
  <si>
    <t>Sun May 15 17:30:01 2022</t>
  </si>
  <si>
    <t>Sun May 15 17:59:35 2022</t>
  </si>
  <si>
    <t>Sun May 15 18:11:19 2022</t>
  </si>
  <si>
    <t>Mon May 16 08:30:58 2022</t>
  </si>
  <si>
    <t>Mon May 16 09:19:56 2022</t>
  </si>
  <si>
    <t>Tue May 17 00:51:21 2022</t>
  </si>
  <si>
    <t>Tue May 17 01:13:45 2022</t>
  </si>
  <si>
    <t>z_softpmin</t>
  </si>
  <si>
    <t>z_softcut</t>
  </si>
  <si>
    <t>z_softcut2</t>
  </si>
  <si>
    <t>t_softcut2</t>
  </si>
  <si>
    <t>t_softcut</t>
  </si>
  <si>
    <t>z_softcut3</t>
  </si>
  <si>
    <t>t_softpmin</t>
  </si>
  <si>
    <t>emphasize</t>
  </si>
  <si>
    <t>preliminary test</t>
  </si>
  <si>
    <t>optimality</t>
  </si>
  <si>
    <t>t_softcut3</t>
  </si>
  <si>
    <t>Tue May 17 23:25:27 2022</t>
  </si>
  <si>
    <t>feasiability</t>
  </si>
  <si>
    <t>Wed May 18 13:14:01 2022</t>
  </si>
  <si>
    <t>Wed May 18 19:36:08 2022</t>
  </si>
  <si>
    <t>Thu May 19 10:03:25 2022</t>
  </si>
  <si>
    <t>Thu May 19 10:05:28 2022</t>
  </si>
  <si>
    <t>Thu May 19 10:07:32 2022</t>
  </si>
  <si>
    <t>Thu May 19 10:27:24 2022</t>
  </si>
  <si>
    <t>Thu May 19 10:28:30 2022</t>
  </si>
  <si>
    <t>Thu May 19 10:31:12 2022</t>
  </si>
  <si>
    <t>Thu May 19 10:36:12 2022</t>
  </si>
  <si>
    <t>Thu May 19 10:49:55 2022</t>
  </si>
  <si>
    <t>Thu May 19 10:52:19 2022</t>
  </si>
  <si>
    <t>Thu May 19 10:54:14 2022</t>
  </si>
  <si>
    <t>Thu May 19 10:56:07 2022</t>
  </si>
  <si>
    <t>Thu May 19 18:09:37 2022</t>
  </si>
  <si>
    <t>t_soft0</t>
  </si>
  <si>
    <t>z_soft0</t>
  </si>
  <si>
    <t>gap_hard</t>
  </si>
  <si>
    <t>gap_milp</t>
  </si>
  <si>
    <t>gap_milp2</t>
  </si>
  <si>
    <t>gap_soft0</t>
  </si>
  <si>
    <t>gap_lbc</t>
  </si>
  <si>
    <t>ns</t>
  </si>
  <si>
    <t>Thu May 19 20:11:44 2022</t>
  </si>
  <si>
    <t>Thu May 19 20:25:30 2022</t>
  </si>
  <si>
    <t>Thu May 19 20:53:00 2022</t>
  </si>
  <si>
    <t>Thu May 19 21:10:23 2022</t>
  </si>
  <si>
    <t>Soft0,Milp,Milp2 SIN CUT-OFF</t>
  </si>
  <si>
    <t>Thu May 19 21:53:43 2022</t>
  </si>
  <si>
    <t>Thu May 19 22:00:50 2022</t>
  </si>
  <si>
    <t>Soft0,Milp,Milp2 SIN CUT-OFF. Soft0 fijando las variables de la solución LP (iNFACTIBLE)</t>
  </si>
  <si>
    <t>Soft0,Milp,Milp2 SIN CUT-OFF.S Soft0 fijando las variables Uu de la solución Hard</t>
  </si>
  <si>
    <t>Thu May 19 22:14:39 2022</t>
  </si>
  <si>
    <t>Soft0,SIN la restricción del 90perc a las variables fijadas por el Hard</t>
  </si>
  <si>
    <t>Thu May 19 22:26:54 2022</t>
  </si>
  <si>
    <t>Soft0, Con la restricci�n del 90perc a las variables fijadas por el Hard</t>
  </si>
  <si>
    <t>Soft0, Con la restricción del 90perc a las variables fijadas por el Hard</t>
  </si>
  <si>
    <t>Thu May 19 22:59:53 2022</t>
  </si>
  <si>
    <t>Thu May 19 23:45:22 2022</t>
  </si>
  <si>
    <t>z_soft4</t>
  </si>
  <si>
    <t>z_soft5</t>
  </si>
  <si>
    <t>t_soft4</t>
  </si>
  <si>
    <t>t_soft5</t>
  </si>
  <si>
    <t>gap_soft4</t>
  </si>
  <si>
    <t>gap_soft5</t>
  </si>
  <si>
    <t>Fri May 20 00:48:26 2022</t>
  </si>
  <si>
    <t>timeheu</t>
  </si>
  <si>
    <t>timemilp</t>
  </si>
  <si>
    <t>Fri May 20 00:54:13 2022</t>
  </si>
  <si>
    <t>Fri May 20 01:26:38 2022</t>
  </si>
  <si>
    <t>Soft0, Con la restricciÃ³n del 90perc a las variables fijadas por el Hard</t>
  </si>
  <si>
    <t>z_soft6</t>
  </si>
  <si>
    <t>t_soft6</t>
  </si>
  <si>
    <t>uc_21.json</t>
  </si>
  <si>
    <t>uc_22.json</t>
  </si>
  <si>
    <t>uc_23.json</t>
  </si>
  <si>
    <t>uc_24.json</t>
  </si>
  <si>
    <t>uc_38.json</t>
  </si>
  <si>
    <t>Validacion de Soft0, Soft4 y Soft5. Se incorpora Soft-pure</t>
  </si>
  <si>
    <t>uc_39.json</t>
  </si>
  <si>
    <t>Tue May 24 18:06:19 2022</t>
  </si>
  <si>
    <t>uc_01.json</t>
  </si>
  <si>
    <t>uc_02.json</t>
  </si>
  <si>
    <t>z_soft7</t>
  </si>
  <si>
    <t>z_softp</t>
  </si>
  <si>
    <t>t_soft7</t>
  </si>
  <si>
    <t>t_softp</t>
  </si>
  <si>
    <t>gap_softp</t>
  </si>
  <si>
    <t>Validacion de Soft4 con LBC de tamanio 10</t>
  </si>
  <si>
    <t>Wed May 25 11:45:56 2022</t>
  </si>
  <si>
    <t>Validacion de Soft4-LBC de tamanio 10</t>
  </si>
  <si>
    <t>z_hard2</t>
  </si>
  <si>
    <t>t_hard2</t>
  </si>
  <si>
    <t>gap_hard2</t>
  </si>
  <si>
    <t>z_hard3</t>
  </si>
  <si>
    <t>t_hard3</t>
  </si>
  <si>
    <t>gap_hard3</t>
  </si>
  <si>
    <t>gap_soft7</t>
  </si>
  <si>
    <t>gap_hard4</t>
  </si>
  <si>
    <t>localPC,Wed May 25 14:24:25 2022,archivox.json,48,73,0.0001,0,4000,40000,279311866.4,0,283870175.1,284618883.5,284618883.5,283849653.5,283849653.5,284618883.5,283849653.5,14.2,0,28.4,29.8,32.1,46.6,45.0,30.3,46.3,0,0.0001,6e-05,5e-05,3e-05,7e-05,3e-05,6e-05,0,0,Validacion de Soft4-LBC de tamanio 10</t>
  </si>
  <si>
    <t>emph</t>
  </si>
  <si>
    <t>Wed May 25 15:20:54 2022</t>
  </si>
  <si>
    <t>Wed May 25 15:22:19 2022</t>
  </si>
  <si>
    <t>Wed May 25 15:23:48 2022</t>
  </si>
  <si>
    <t>Wed May 25 15:25:05 2022</t>
  </si>
  <si>
    <t>Wed May 25 15:26:24 2022</t>
  </si>
  <si>
    <t>Wed May 25 15:27:44 2022</t>
  </si>
  <si>
    <t>Wed May 25 15:29:05 2022</t>
  </si>
  <si>
    <t>Wed May 25 15:30:32 2022</t>
  </si>
  <si>
    <t>Wed May 25 15:31:59 2022</t>
  </si>
  <si>
    <t>Wed May 25 15:33:18 2022</t>
  </si>
  <si>
    <t>Wed May 25 15:34:39 2022</t>
  </si>
  <si>
    <t>Wed May 25 16:59:28 2022</t>
  </si>
  <si>
    <t>Wed May 25 18:06:03 2022</t>
  </si>
  <si>
    <t>Wed May 25 19:11:01 2022</t>
  </si>
  <si>
    <t>Wed May 25 20:53:22 2022</t>
  </si>
  <si>
    <t>Wed May 25 21:56:01 2022</t>
  </si>
  <si>
    <t>Thu May 26 07:21:04 2022</t>
  </si>
  <si>
    <t>t_lbc0</t>
  </si>
  <si>
    <t>Thu May 26 08:56:51 2022</t>
  </si>
  <si>
    <t>Validacion de &lt;lbc0&gt;</t>
  </si>
  <si>
    <t>Thu May 26 10:19:50 2022</t>
  </si>
  <si>
    <t>uc_40.json</t>
  </si>
  <si>
    <t>Thu May 26 11:48:49 2022</t>
  </si>
  <si>
    <t>uc_41.json</t>
  </si>
  <si>
    <t>Thu May 26 13:33:47 2022</t>
  </si>
  <si>
    <t>uc_42.json</t>
  </si>
  <si>
    <t>Thu May 26 15:15:50 2022</t>
  </si>
  <si>
    <t>uc_43.json</t>
  </si>
  <si>
    <t>Thu May 26 17:04:06 2022</t>
  </si>
  <si>
    <t>uc_44.json</t>
  </si>
  <si>
    <t>z_lbc1</t>
  </si>
  <si>
    <t>z_</t>
  </si>
  <si>
    <t>t_lb1</t>
  </si>
  <si>
    <t>gap_lbc1</t>
  </si>
  <si>
    <t>gap_</t>
  </si>
  <si>
    <t>gap_lbc0</t>
  </si>
  <si>
    <t>z_lbc0</t>
  </si>
  <si>
    <t>z_lbc2</t>
  </si>
  <si>
    <t>t_lbc2</t>
  </si>
  <si>
    <t>gap_lbc2</t>
  </si>
  <si>
    <t>t_</t>
  </si>
  <si>
    <t>Validacion de lbc1[0,1] y lbc2[Binary], buscando el optimo entre  SB y B.</t>
  </si>
  <si>
    <t>Fri May 27 23:13:10 2022</t>
  </si>
  <si>
    <t>Validacion de lbc1[0,1] y lbc2[Binary], buscando el optimo entre  SB y B.</t>
  </si>
  <si>
    <t>Sat May 28 08:06:30 2022</t>
  </si>
  <si>
    <t>Sun May 29 23:19:45 2022</t>
  </si>
  <si>
    <t>(Incluimos costo de apagado)Validacion de lbc1[0,1] y lbc2[Binary], buscando el optimo entre  SB y B.</t>
  </si>
  <si>
    <t>Mon May 30 21:27:09 2022</t>
  </si>
  <si>
    <t>Tue May 31 00:51:43 2022</t>
  </si>
  <si>
    <t>Tue May 31 04:24:23 2022</t>
  </si>
  <si>
    <t>Tue May 31 10:06:29 2022</t>
  </si>
  <si>
    <t>Tue May 31 10:10:45 2022</t>
  </si>
  <si>
    <t>Tue May 31 10:13:56 2022</t>
  </si>
  <si>
    <t>Tue May 31 10:16:24 2022</t>
  </si>
  <si>
    <t>Tue May 31 10:19:00 2022</t>
  </si>
  <si>
    <t>Tue May 31 10:22:03 2022</t>
  </si>
  <si>
    <t>Tue May 31 10:26:17 2022</t>
  </si>
  <si>
    <t>Tue May 31 10:30:16 2022</t>
  </si>
  <si>
    <t>Tue May 31 10:33:28 2022</t>
  </si>
  <si>
    <t>Tue May 31 10:36:12 2022</t>
  </si>
  <si>
    <t>Tue May 31 10:39:05 2022</t>
  </si>
  <si>
    <t>uc_34.json</t>
  </si>
  <si>
    <t>(Incluimos costo de apagado) Validacion de lbc1[0,1] y lbc2[Binary], buscando el optimo entre  SB y B.</t>
  </si>
  <si>
    <t>uc_35.json</t>
  </si>
  <si>
    <t>uc_36.json</t>
  </si>
  <si>
    <t>uc_37.json</t>
  </si>
  <si>
    <t>Tue Jul 12 08:11:28 2022</t>
  </si>
  <si>
    <t>Tue Jul 12 08:13:34 2022</t>
  </si>
  <si>
    <t>Tue Jul 12 08:15:44 2022</t>
  </si>
  <si>
    <t>Tue Jul 12 08:18:06 2022</t>
  </si>
  <si>
    <t>Tue Jul 12 08:20:17 2022</t>
  </si>
  <si>
    <t>Tue Jul 12 08:22:24 2022</t>
  </si>
  <si>
    <t>Tue Jul 12 08:24:38 2022</t>
  </si>
  <si>
    <t>Tue Jul 12 08:28:00 2022</t>
  </si>
  <si>
    <t>Tue Jul 12 08:33:09 2022</t>
  </si>
  <si>
    <t>Tue Jul 12 08:36:41 2022</t>
  </si>
  <si>
    <t>Tue Jul 12 08:38:43 2022</t>
  </si>
  <si>
    <t>Tue Jul 12 08:40:57 2022</t>
  </si>
  <si>
    <t>Tue Jul 12 08:43:06 2022</t>
  </si>
  <si>
    <t>Tue Jul 12 09:16:46 2022</t>
  </si>
  <si>
    <t>Tue Jul 12 09:53:49 2022</t>
  </si>
  <si>
    <t>Tue Jul 12 10:33:58 2022</t>
  </si>
  <si>
    <t>Tue Jul 12 11:07:51 2022</t>
  </si>
  <si>
    <t>Tue Jul 12 11:43:37 2022</t>
  </si>
  <si>
    <t>uc_52.json</t>
  </si>
  <si>
    <t>Tue Jul 12 12:30:02 2022</t>
  </si>
  <si>
    <t>Tue Jul 12 13:07:52 2022</t>
  </si>
  <si>
    <t>Tue Jul 12 14:39:50 2022</t>
  </si>
  <si>
    <t>Tue Jul 12 15:33:14 2022</t>
  </si>
  <si>
    <t>Tue Jul 12 16:26:57 2022</t>
  </si>
  <si>
    <t>Tue Jul 12 17:02:49 2022</t>
  </si>
  <si>
    <t>Tue Jul 12 18:22:36 2022</t>
  </si>
  <si>
    <t>uc_25.json</t>
  </si>
  <si>
    <t>Tue Jul 12 22:10:52 2022</t>
  </si>
  <si>
    <t>uc_26.json</t>
  </si>
  <si>
    <t>Wed Jul 13 01:46:02 2022</t>
  </si>
  <si>
    <t>uc_27.json</t>
  </si>
  <si>
    <t>Wed Jul 13 02:27:03 2022</t>
  </si>
  <si>
    <t>uc_28.json</t>
  </si>
  <si>
    <t>Wed Jul 13 03:08:11 2022</t>
  </si>
  <si>
    <t>uc_29.json</t>
  </si>
  <si>
    <t>Wed Jul 13 03:46:28 2022</t>
  </si>
  <si>
    <t>uc_30.json</t>
  </si>
  <si>
    <t>Wed Jul 13 04:24:10 2022</t>
  </si>
  <si>
    <t>uc_31.json</t>
  </si>
  <si>
    <t>Wed Jul 13 04:57:57 2022</t>
  </si>
  <si>
    <t>uc_32.json</t>
  </si>
  <si>
    <t>Wed Jul 13 05:31:57 2022</t>
  </si>
  <si>
    <t>uc_33.json</t>
  </si>
  <si>
    <t>Wed Jul 13 06:07:24 2022</t>
  </si>
  <si>
    <t>Wed Jul 13 06:42:34 2022</t>
  </si>
  <si>
    <t>Wed Jul 13 07:22:32 2022</t>
  </si>
  <si>
    <t>Wed Jul 13 07:56:06 2022</t>
  </si>
  <si>
    <t>Wed Jul 13 08:11:57 2022</t>
  </si>
  <si>
    <t>Wed Jul 13 08:28:39 2022</t>
  </si>
  <si>
    <t>uc_03.json</t>
  </si>
  <si>
    <t>Wed Jul 13 08:45:47 2022</t>
  </si>
  <si>
    <t>uc_04.json</t>
  </si>
  <si>
    <t>Wed Jul 13 09:03:12 2022</t>
  </si>
  <si>
    <t>uc_05.json</t>
  </si>
  <si>
    <t>Wed Jul 13 09:18:43 2022</t>
  </si>
  <si>
    <t>uc_06.json</t>
  </si>
  <si>
    <t>Wed Jul 13 09:35:55 2022</t>
  </si>
  <si>
    <t>uc_07.json</t>
  </si>
  <si>
    <t>Wed Jul 13 09:53:40 2022</t>
  </si>
  <si>
    <t>uc_08.json</t>
  </si>
  <si>
    <t>Wed Jul 13 10:12:01 2022</t>
  </si>
  <si>
    <t>uc_09.json</t>
  </si>
  <si>
    <t>Wed Jul 13 10:27:41 2022</t>
  </si>
  <si>
    <t>Wed Jul 13 10:43:50 2022</t>
  </si>
  <si>
    <t>Wed Jul 13 11:00:31 2022</t>
  </si>
  <si>
    <t>Wed Jul 13 11:17:28 2022</t>
  </si>
  <si>
    <t>Wed Jul 13 11:35:05 2022</t>
  </si>
  <si>
    <t>Wed Jul 13 11:53:21 2022</t>
  </si>
  <si>
    <t>Wed Jul 13 12:12:26 2022</t>
  </si>
  <si>
    <t>Wed Jul 13 12:31:11 2022</t>
  </si>
  <si>
    <t>Wed Jul 13 12:47:18 2022</t>
  </si>
  <si>
    <t>Wed Jul 13 13:05:17 2022</t>
  </si>
  <si>
    <t>Wed Jul 13 16:16:01 2022</t>
  </si>
  <si>
    <t>Thu Jul 14 10:43:28 2022</t>
  </si>
  <si>
    <t>Thu Jul 14 11:33:29 2022</t>
  </si>
  <si>
    <t>Thu Jul 14 13:02:44 2022</t>
  </si>
  <si>
    <t>Thu Jul 14 14:39:28 2022</t>
  </si>
  <si>
    <t>Thu Jul 14 14:40:44 2022</t>
  </si>
  <si>
    <t>Thu Jul 14 14:42:13 2022</t>
  </si>
  <si>
    <t>Thu Jul 14 14:43:40 2022</t>
  </si>
  <si>
    <t>Thu Jul 14 14:44:59 2022</t>
  </si>
  <si>
    <t>Thu Jul 14 14:47:03 2022</t>
  </si>
  <si>
    <t>Thu Jul 14 14:48:23 2022</t>
  </si>
  <si>
    <t>Thu Jul 14 14:50:19 2022</t>
  </si>
  <si>
    <t>Thu Jul 14 14:53:38 2022</t>
  </si>
  <si>
    <t>Thu Jul 14 14:56:53 2022</t>
  </si>
  <si>
    <t>Thu Jul 14 14:58:48 2022</t>
  </si>
  <si>
    <t>Thu Jul 14 15:00:11 2022</t>
  </si>
  <si>
    <t>Thu Jul 14 15:09:23 2022</t>
  </si>
  <si>
    <t>Thu Jul 14 15:24:44 2022</t>
  </si>
  <si>
    <t>Thu Jul 14 15:40:44 2022</t>
  </si>
  <si>
    <t>Thu Jul 14 15:57:48 2022</t>
  </si>
  <si>
    <t>Thu Jul 14 16:15:12 2022</t>
  </si>
  <si>
    <t>Thu Jul 14 16:30:27 2022</t>
  </si>
  <si>
    <t>Thu Jul 14 16:46:37 2022</t>
  </si>
  <si>
    <t>Thu Jul 14 17:03:17 2022</t>
  </si>
  <si>
    <t>(Incluimos costo de apagado) Validacion de lbc1[0,1] y lbc2[Binary], buscando el Ã³ptimo entre SB y B.</t>
  </si>
  <si>
    <t>Thu Jul 14 17:12:48 2022</t>
  </si>
  <si>
    <t>z_lbc8</t>
  </si>
  <si>
    <t>t_lbc8</t>
  </si>
  <si>
    <t>gap_lbc8</t>
  </si>
  <si>
    <t>Thu Jul 14 17:21:19 2022</t>
  </si>
  <si>
    <t>Thu Jul 14 18:16:17 2022</t>
  </si>
  <si>
    <t>Thu Jul 14 18:25:43 2022</t>
  </si>
  <si>
    <t>Thu Jul 14 18:35:33 2022</t>
  </si>
  <si>
    <t>Thu Jul 14 18:45:00 2022</t>
  </si>
  <si>
    <t>Thu Jul 14 18:55:08 2022</t>
  </si>
  <si>
    <t>Thu Jul 14 19:05:41 2022</t>
  </si>
  <si>
    <t>Thu Jul 14 19:16:33 2022</t>
  </si>
  <si>
    <t>Thu Jul 14 19:25:58 2022</t>
  </si>
  <si>
    <t>Thu Jul 14 19:36:26 2022</t>
  </si>
  <si>
    <t>Thu Jul 14 21:54:36 2022</t>
  </si>
  <si>
    <t>Sat Aug  6 22:32:22 2022</t>
  </si>
  <si>
    <t>uc_61.json</t>
  </si>
  <si>
    <t>Sun Aug  7 00:45:55 2022</t>
  </si>
  <si>
    <t>uc_62.json</t>
  </si>
  <si>
    <t>Sun Aug  7 02:09:44 2022</t>
  </si>
  <si>
    <t>uc_63.json</t>
  </si>
  <si>
    <t>Sun Aug  7 03:36:28 2022</t>
  </si>
  <si>
    <t>uc_64.json</t>
  </si>
  <si>
    <t>Sun Aug  7 05:07:06 2022</t>
  </si>
  <si>
    <t>uc_65.json</t>
  </si>
  <si>
    <t>Sun Aug  7 06:29:58 2022</t>
  </si>
  <si>
    <t>uc_66.json</t>
  </si>
  <si>
    <t>Sun Aug  7 10:09:21 2022</t>
  </si>
  <si>
    <t>uc_67.json</t>
  </si>
  <si>
    <t>Sun Aug  7 11:36:37 2022</t>
  </si>
  <si>
    <t>uc_68.json</t>
  </si>
  <si>
    <t>Sun Aug  7 13:11:21 2022</t>
  </si>
  <si>
    <t>uc_69.json</t>
  </si>
  <si>
    <t>Sun Aug  7 14:39:46 2022</t>
  </si>
  <si>
    <t>uc_70.json</t>
  </si>
  <si>
    <t>Sun Aug  7 16:12:02 2022</t>
  </si>
  <si>
    <t>uc_71.json</t>
  </si>
  <si>
    <t>Sun Aug  7 22:11:25 2022</t>
  </si>
  <si>
    <t>iter:2</t>
  </si>
  <si>
    <t>iter:0</t>
  </si>
  <si>
    <t>iter:1</t>
  </si>
  <si>
    <t>iter:3</t>
  </si>
  <si>
    <t>iter:4</t>
  </si>
  <si>
    <t>iter:5</t>
  </si>
  <si>
    <t>iter:6</t>
  </si>
  <si>
    <t>iter:7</t>
  </si>
  <si>
    <t>iter:8</t>
  </si>
  <si>
    <t>iter:9</t>
  </si>
  <si>
    <t>Sun Aug  7 23:14:51 2022</t>
  </si>
  <si>
    <t>hard-fix</t>
  </si>
  <si>
    <t>unfix(0)</t>
  </si>
  <si>
    <t>MILP</t>
  </si>
  <si>
    <t>uc_70</t>
  </si>
  <si>
    <t>time</t>
  </si>
  <si>
    <t>t_heur=500</t>
  </si>
  <si>
    <t>t_heur=4000</t>
  </si>
  <si>
    <t>LBC</t>
  </si>
  <si>
    <t>fixUu(0)</t>
  </si>
  <si>
    <t>t_hard=1000</t>
  </si>
  <si>
    <t>total=</t>
  </si>
  <si>
    <t>t_heur=300</t>
  </si>
  <si>
    <t>k=10</t>
  </si>
  <si>
    <t>Cplex</t>
  </si>
  <si>
    <t>k=20</t>
  </si>
  <si>
    <t>t=250,k=20</t>
  </si>
  <si>
    <t>t=250, k=10</t>
  </si>
  <si>
    <t>t=300, k=10</t>
  </si>
  <si>
    <t>t=4000, k=10</t>
  </si>
  <si>
    <t>hard</t>
  </si>
  <si>
    <t>t=500,k=20,gap=0.00001</t>
  </si>
  <si>
    <t>t=500,k=20,</t>
  </si>
  <si>
    <t>lbc1</t>
  </si>
  <si>
    <t>CPLEX</t>
  </si>
  <si>
    <t>lower_Pmin_Uu</t>
  </si>
  <si>
    <t>No_SB&lt;=20</t>
  </si>
  <si>
    <t>LBC1</t>
  </si>
  <si>
    <t>Symetry = +1</t>
  </si>
  <si>
    <t>Symetry = + 1</t>
  </si>
  <si>
    <t>Llbheur=yes</t>
  </si>
  <si>
    <t>Llbheur=no</t>
  </si>
  <si>
    <t>symetry=-1</t>
  </si>
  <si>
    <t>lbc ()</t>
  </si>
  <si>
    <t>lbc1_lower</t>
  </si>
  <si>
    <t>CPLEX+
Llbheur+
symetry</t>
  </si>
  <si>
    <t>Hard3+
Llbheur+
symetry</t>
  </si>
  <si>
    <t>LBC1+
Llbheur+
symetry</t>
  </si>
  <si>
    <t>lower&lt;=20</t>
  </si>
  <si>
    <t>Llbheur=SI</t>
  </si>
  <si>
    <t>LOWER
 BOUND</t>
  </si>
  <si>
    <t>Hint right branches</t>
  </si>
  <si>
    <t>lbc1 + lower_Pmin_Uu</t>
  </si>
  <si>
    <t>lbc1 + No_SB_Uu</t>
  </si>
  <si>
    <t>No_SB_Uu&lt;=20</t>
  </si>
  <si>
    <t>CPLEX gap=0.00001</t>
  </si>
  <si>
    <t>Sin Soft-fixing</t>
  </si>
  <si>
    <t>Binary</t>
  </si>
  <si>
    <t>OPTIMO</t>
  </si>
  <si>
    <t>Binary (sin Hints en SB_Uu y No_SB_Uu)</t>
  </si>
  <si>
    <t>Soft (con Hints en SB_Uu y No_SB_Uu)</t>
  </si>
  <si>
    <t>Soft sin Hints en SB_Uu y No_SB_Uu)</t>
  </si>
  <si>
    <t>binary 2</t>
  </si>
  <si>
    <t>lbc</t>
  </si>
  <si>
    <t>CPLEX(tuning)</t>
  </si>
  <si>
    <t>inside=90%</t>
  </si>
  <si>
    <t>lbc2-binary</t>
  </si>
  <si>
    <r>
      <t>percent_soft</t>
    </r>
    <r>
      <rPr>
        <sz val="11"/>
        <rFont val="Consolas"/>
        <family val="3"/>
      </rPr>
      <t>=90</t>
    </r>
  </si>
  <si>
    <t>percent_soft=95</t>
  </si>
  <si>
    <t>percent_soft=85</t>
  </si>
  <si>
    <t>percent_soft=88</t>
  </si>
  <si>
    <t>percent_soft=91</t>
  </si>
  <si>
    <t>percent_soft=89</t>
  </si>
  <si>
    <t>percent_soft=92</t>
  </si>
  <si>
    <t xml:space="preserve"> </t>
  </si>
  <si>
    <t>LBC2</t>
  </si>
  <si>
    <t>CPLEX (sym=-1)</t>
  </si>
  <si>
    <t>TIME</t>
  </si>
  <si>
    <t> </t>
  </si>
  <si>
    <t>,</t>
  </si>
  <si>
    <t>x7day_large</t>
  </si>
  <si>
    <t>x7day_small</t>
  </si>
  <si>
    <t>PENDIENTE PROBAR</t>
  </si>
  <si>
    <t>KS</t>
  </si>
  <si>
    <t>A</t>
  </si>
  <si>
    <t>B</t>
  </si>
  <si>
    <t>C</t>
  </si>
  <si>
    <t>D</t>
  </si>
  <si>
    <t>R</t>
  </si>
  <si>
    <t>E</t>
  </si>
  <si>
    <t>F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</si>
  <si>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</si>
  <si>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</si>
  <si>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</si>
  <si>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</si>
  <si>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</si>
  <si>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</si>
  <si>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</si>
  <si>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</si>
  <si>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</si>
  <si>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</si>
  <si>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S</t>
  </si>
  <si>
    <t>U</t>
  </si>
  <si>
    <t>V</t>
  </si>
  <si>
    <t>w</t>
  </si>
  <si>
    <t>x</t>
  </si>
  <si>
    <t>y</t>
  </si>
  <si>
    <t>z</t>
  </si>
  <si>
    <t>W</t>
  </si>
  <si>
    <t>X</t>
  </si>
  <si>
    <t>Y</t>
  </si>
  <si>
    <t>Z</t>
  </si>
  <si>
    <t>ZA</t>
  </si>
  <si>
    <t>ZB</t>
  </si>
  <si>
    <t>ZC</t>
  </si>
  <si>
    <t>KERNEL SEARCH</t>
  </si>
  <si>
    <t>a</t>
  </si>
  <si>
    <t>b</t>
  </si>
  <si>
    <t>c</t>
  </si>
  <si>
    <t>d</t>
  </si>
  <si>
    <t>r</t>
  </si>
  <si>
    <t>e</t>
  </si>
  <si>
    <t>f</t>
  </si>
  <si>
    <t>g</t>
  </si>
  <si>
    <t>h</t>
  </si>
  <si>
    <t>i</t>
  </si>
  <si>
    <t>j</t>
  </si>
  <si>
    <t>l</t>
  </si>
  <si>
    <t>m</t>
  </si>
  <si>
    <t>n</t>
  </si>
  <si>
    <t>o</t>
  </si>
  <si>
    <t>p</t>
  </si>
  <si>
    <t>q</t>
  </si>
  <si>
    <t>s</t>
  </si>
  <si>
    <t>t</t>
  </si>
  <si>
    <t>u</t>
  </si>
  <si>
    <t>v</t>
  </si>
  <si>
    <t>RKS</t>
  </si>
  <si>
    <t>???</t>
  </si>
  <si>
    <t>(TUNNING)</t>
  </si>
  <si>
    <t>?</t>
  </si>
  <si>
    <t>Check</t>
  </si>
  <si>
    <t>the</t>
  </si>
  <si>
    <t>feasibility</t>
  </si>
  <si>
    <t>of</t>
  </si>
  <si>
    <t>solution</t>
  </si>
  <si>
    <t>z_z_ks=</t>
  </si>
  <si>
    <t>t_check=</t>
  </si>
  <si>
    <t>z_check=</t>
  </si>
  <si>
    <t>g_check=</t>
  </si>
  <si>
    <t>500s</t>
  </si>
  <si>
    <t>1500s</t>
  </si>
  <si>
    <t>(1</t>
  </si>
  <si>
    <t>1)</t>
  </si>
  <si>
    <t>:</t>
  </si>
  <si>
    <t>2)</t>
  </si>
  <si>
    <t>3)</t>
  </si>
  <si>
    <t>4)</t>
  </si>
  <si>
    <t>5)</t>
  </si>
  <si>
    <t>Z_market</t>
  </si>
  <si>
    <t>Z_uc</t>
  </si>
  <si>
    <t>LBC2 (FI)</t>
  </si>
  <si>
    <t>LBC1(FI)</t>
  </si>
  <si>
    <t>nameins</t>
  </si>
  <si>
    <t>z_ks</t>
  </si>
  <si>
    <t>t_lbc1</t>
  </si>
  <si>
    <t>t_ks</t>
  </si>
  <si>
    <t>g_milp</t>
  </si>
  <si>
    <t>g_hard3</t>
  </si>
  <si>
    <t>g_lbc1</t>
  </si>
  <si>
    <t>g_lbc2</t>
  </si>
  <si>
    <t>g_ks</t>
  </si>
  <si>
    <t>X7day_small</t>
  </si>
  <si>
    <t>X7day_large</t>
  </si>
  <si>
    <t>Suma de p</t>
  </si>
  <si>
    <t>Etiquetas de fila</t>
  </si>
  <si>
    <t>Total general</t>
  </si>
  <si>
    <t>x10gen_large</t>
  </si>
  <si>
    <t>x10gen small</t>
  </si>
  <si>
    <t>x10gen large</t>
  </si>
  <si>
    <t>inst</t>
  </si>
  <si>
    <t>gen</t>
  </si>
  <si>
    <t>period</t>
  </si>
  <si>
    <t>files</t>
  </si>
  <si>
    <t>uc_61</t>
  </si>
  <si>
    <t>uc_62</t>
  </si>
  <si>
    <t>uc_63</t>
  </si>
  <si>
    <t>uc_64</t>
  </si>
  <si>
    <t>uc_65</t>
  </si>
  <si>
    <t>uc_66</t>
  </si>
  <si>
    <t>uc_67</t>
  </si>
  <si>
    <t>uc_68</t>
  </si>
  <si>
    <t>uc_69</t>
  </si>
  <si>
    <t>uc_71</t>
  </si>
  <si>
    <t>uc_72</t>
  </si>
  <si>
    <t>uc_73</t>
  </si>
  <si>
    <t>uc_74</t>
  </si>
  <si>
    <t>uc_75</t>
  </si>
  <si>
    <t>uc_76</t>
  </si>
  <si>
    <t>uc_77</t>
  </si>
  <si>
    <t>uc_78</t>
  </si>
  <si>
    <t>uc_79</t>
  </si>
  <si>
    <t>uc_80</t>
  </si>
  <si>
    <t>uc_81</t>
  </si>
  <si>
    <t>uc_82</t>
  </si>
  <si>
    <t>uc_83</t>
  </si>
  <si>
    <t>uc_84</t>
  </si>
  <si>
    <t>uc_85</t>
  </si>
  <si>
    <t>uc_86</t>
  </si>
  <si>
    <t>uc_87</t>
  </si>
  <si>
    <t>uc_88</t>
  </si>
  <si>
    <t>uc_89</t>
  </si>
  <si>
    <t>uc_90</t>
  </si>
  <si>
    <t>uc_91</t>
  </si>
  <si>
    <t>uc_92</t>
  </si>
  <si>
    <t>uc_93</t>
  </si>
  <si>
    <t>uc_94</t>
  </si>
  <si>
    <t>uc_95</t>
  </si>
  <si>
    <t>uc_96</t>
  </si>
  <si>
    <t>uc_97</t>
  </si>
  <si>
    <t>uc_98</t>
  </si>
  <si>
    <t>uc_99</t>
  </si>
  <si>
    <t>uc_100</t>
  </si>
  <si>
    <t>configuración</t>
  </si>
  <si>
    <t>strategy = 3</t>
  </si>
  <si>
    <t>symmetrydefault = 0</t>
  </si>
  <si>
    <t>emph = 1</t>
  </si>
  <si>
    <t>lbheur = 'yes' </t>
  </si>
  <si>
    <t>CPXPARAM_MIP_Strategy_File                       3</t>
  </si>
  <si>
    <t>CPXPARAM_Emphasis_MIP                            1</t>
  </si>
  <si>
    <t>CPXPARAM_Preprocessing_Symmetry                  0</t>
  </si>
  <si>
    <t>CPXPARAM_MIP_Strategy_LBHeur                     1</t>
  </si>
  <si>
    <t>CPXPARAM_MIP_Tolerances_MIPGap                   1.0000000000000001e-05</t>
  </si>
  <si>
    <t>uc_061</t>
  </si>
  <si>
    <t>uc_062</t>
  </si>
  <si>
    <t>uc_063</t>
  </si>
  <si>
    <t>uc_064</t>
  </si>
  <si>
    <t>uc_065</t>
  </si>
  <si>
    <t>uc_066</t>
  </si>
  <si>
    <t>uc_067</t>
  </si>
  <si>
    <t>uc_068</t>
  </si>
  <si>
    <t>uc_069</t>
  </si>
  <si>
    <t>uc_070</t>
  </si>
  <si>
    <t>uc_071</t>
  </si>
  <si>
    <t>uc_072</t>
  </si>
  <si>
    <t>uc_073</t>
  </si>
  <si>
    <t>uc_074</t>
  </si>
  <si>
    <t>uc_075</t>
  </si>
  <si>
    <t>uc_076</t>
  </si>
  <si>
    <t>uc_077</t>
  </si>
  <si>
    <t>uc_078</t>
  </si>
  <si>
    <t>uc_079</t>
  </si>
  <si>
    <t>uc_080</t>
  </si>
  <si>
    <t>uc_081</t>
  </si>
  <si>
    <t>uc_082</t>
  </si>
  <si>
    <t>uc_083</t>
  </si>
  <si>
    <t>uc_084</t>
  </si>
  <si>
    <t>uc_085</t>
  </si>
  <si>
    <t>uc_086</t>
  </si>
  <si>
    <t>uc_087</t>
  </si>
  <si>
    <t>uc_088</t>
  </si>
  <si>
    <t>uc_089</t>
  </si>
  <si>
    <t>uc_090</t>
  </si>
  <si>
    <t>uc_091</t>
  </si>
  <si>
    <t>uc_092</t>
  </si>
  <si>
    <t>uc_093</t>
  </si>
  <si>
    <t>uc_094</t>
  </si>
  <si>
    <t>uc_095</t>
  </si>
  <si>
    <t>uc_096</t>
  </si>
  <si>
    <t>uc_097</t>
  </si>
  <si>
    <t>uc_098</t>
  </si>
  <si>
    <t>uc_099</t>
  </si>
  <si>
    <t>uc_101</t>
  </si>
  <si>
    <t>old</t>
  </si>
  <si>
    <t>uc_102</t>
  </si>
  <si>
    <t>uc_103</t>
  </si>
  <si>
    <t>uc_104</t>
  </si>
  <si>
    <t>uc_105</t>
  </si>
  <si>
    <t>uc_106</t>
  </si>
  <si>
    <t>uc_107</t>
  </si>
  <si>
    <t>uc_108</t>
  </si>
  <si>
    <t>uc_109</t>
  </si>
  <si>
    <t>uc_110</t>
  </si>
  <si>
    <t>uc_111</t>
  </si>
  <si>
    <t>uc_112</t>
  </si>
  <si>
    <t>uc_113</t>
  </si>
  <si>
    <t>uc_114</t>
  </si>
  <si>
    <t>uc_115</t>
  </si>
  <si>
    <t>uc_116</t>
  </si>
  <si>
    <t>uc_117</t>
  </si>
  <si>
    <t>uc_118</t>
  </si>
  <si>
    <t>uc_119</t>
  </si>
  <si>
    <t>uc_120</t>
  </si>
  <si>
    <t>G1</t>
  </si>
  <si>
    <t>G2</t>
  </si>
  <si>
    <t>G3</t>
  </si>
  <si>
    <t>G4</t>
  </si>
  <si>
    <t>G5</t>
  </si>
  <si>
    <t>G6</t>
  </si>
  <si>
    <t>G7</t>
  </si>
  <si>
    <t>G8</t>
  </si>
  <si>
    <t>SUMAPE</t>
  </si>
  <si>
    <t>(</t>
  </si>
  <si>
    <t>1,</t>
  </si>
  <si>
    <t>),(</t>
  </si>
  <si>
    <t>)</t>
  </si>
  <si>
    <t>HR</t>
  </si>
  <si>
    <t>RF</t>
  </si>
  <si>
    <t>LB1</t>
  </si>
  <si>
    <t>LB2</t>
  </si>
  <si>
    <t>-</t>
  </si>
  <si>
    <t>Etiquetas de columna</t>
  </si>
  <si>
    <t>zUC=</t>
  </si>
  <si>
    <t>zHy=</t>
  </si>
  <si>
    <t>Harjk</t>
  </si>
  <si>
    <t>Hard3</t>
  </si>
  <si>
    <t>z_feas</t>
  </si>
  <si>
    <t>z_harjk</t>
  </si>
  <si>
    <t>t_feas</t>
  </si>
  <si>
    <t>t_harjk</t>
  </si>
  <si>
    <t>g_feas</t>
  </si>
  <si>
    <t>g_harjk</t>
  </si>
  <si>
    <t>uc_061.json</t>
  </si>
  <si>
    <t>Pruebas completas TC&amp;UC</t>
  </si>
  <si>
    <t>HARJK</t>
  </si>
  <si>
    <t>Sun Nov  6 22:11:54 2022</t>
  </si>
  <si>
    <t>Mon Nov  7 17:32:44 2022</t>
  </si>
  <si>
    <t>uc_063.json</t>
  </si>
  <si>
    <t>yes</t>
  </si>
  <si>
    <t>no</t>
  </si>
  <si>
    <t>timeconst</t>
  </si>
  <si>
    <t>timefull</t>
  </si>
  <si>
    <t>emphasizeMILP</t>
  </si>
  <si>
    <t>symmetryMILP</t>
  </si>
  <si>
    <t>strategyMILP</t>
  </si>
  <si>
    <t>lbheurMILP</t>
  </si>
  <si>
    <t>emphasizeHEUR</t>
  </si>
  <si>
    <t>symmetryHEUR</t>
  </si>
  <si>
    <t>strategyHEUR</t>
  </si>
  <si>
    <t>lbheurHEUR</t>
  </si>
  <si>
    <t>GAP</t>
  </si>
  <si>
    <r>
      <t>abs</t>
    </r>
    <r>
      <rPr>
        <sz val="11"/>
        <color rgb="FFD4D4D4"/>
        <rFont val="Consolas"/>
        <family val="3"/>
      </rPr>
      <t xml:space="preserve">( </t>
    </r>
    <r>
      <rPr>
        <sz val="11"/>
        <color rgb="FF9CDCFE"/>
        <rFont val="Consolas"/>
        <family val="3"/>
      </rPr>
      <t>LB</t>
    </r>
    <r>
      <rPr>
        <sz val="11"/>
        <color rgb="FFD4D4D4"/>
        <rFont val="Consolas"/>
        <family val="3"/>
      </rPr>
      <t xml:space="preserve"> - </t>
    </r>
    <r>
      <rPr>
        <sz val="11"/>
        <color rgb="FF9CDCFE"/>
        <rFont val="Consolas"/>
        <family val="3"/>
      </rPr>
      <t>UB</t>
    </r>
    <r>
      <rPr>
        <sz val="11"/>
        <color rgb="FFD4D4D4"/>
        <rFont val="Consolas"/>
        <family val="3"/>
      </rPr>
      <t xml:space="preserve"> ) / ( </t>
    </r>
    <r>
      <rPr>
        <sz val="11"/>
        <color rgb="FFB5CEA8"/>
        <rFont val="Consolas"/>
        <family val="3"/>
      </rPr>
      <t>1e-10</t>
    </r>
    <r>
      <rPr>
        <sz val="11"/>
        <color rgb="FFD4D4D4"/>
        <rFont val="Consolas"/>
        <family val="3"/>
      </rPr>
      <t xml:space="preserve"> + </t>
    </r>
    <r>
      <rPr>
        <sz val="11"/>
        <color rgb="FFDCDCAA"/>
        <rFont val="Consolas"/>
        <family val="3"/>
      </rPr>
      <t>abs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UB</t>
    </r>
    <r>
      <rPr>
        <sz val="11"/>
        <color rgb="FFD4D4D4"/>
        <rFont val="Consolas"/>
        <family val="3"/>
      </rPr>
      <t xml:space="preserve">) )   </t>
    </r>
  </si>
  <si>
    <t>LB</t>
  </si>
  <si>
    <t>UB</t>
  </si>
  <si>
    <t>GAP*</t>
  </si>
  <si>
    <t>HARD3</t>
  </si>
  <si>
    <t>Tue Nov  8 18:07:55 2022</t>
  </si>
  <si>
    <t>uc_064.json</t>
  </si>
  <si>
    <t>Tue Nov  8 19:56:40 2022</t>
  </si>
  <si>
    <t>uc_065.json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</si>
</sst>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_-;\-* #,##0.0_-;_-* &quot;-&quot;??_-;_-@_-"/>
    <numFmt numFmtId="165" formatCode="0.0"/>
    <numFmt numFmtId="166" formatCode="_-&quot;$&quot;* #,##0_-;\-&quot;$&quot;* #,##0_-;_-&quot;$&quot;* &quot;-&quot;??_-;_-@_-"/>
    <numFmt numFmtId="167" formatCode="_-* #,##0.000_-;\-* #,##0.000_-;_-* &quot;-&quot;??_-;_-@_-"/>
    <numFmt numFmtId="168" formatCode="0.0000%"/>
    <numFmt numFmtId="169" formatCode="0.000000"/>
    <numFmt numFmtId="170" formatCode="0.00000E+00"/>
    <numFmt numFmtId="171" formatCode="0.00000"/>
    <numFmt numFmtId="172" formatCode="0.000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D4D4D4"/>
      <name val="Consolas"/>
      <family val="3"/>
    </font>
    <font>
      <sz val="11"/>
      <color rgb="FF6A9955"/>
      <name val="Consolas"/>
      <family val="3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6A9955"/>
      <name val="Consolas"/>
      <family val="3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onsolas"/>
      <family val="3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DCFE"/>
      <name val="Consolas"/>
      <family val="3"/>
    </font>
    <font>
      <sz val="11"/>
      <color rgb="FFB5CEA8"/>
      <name val="Consolas"/>
      <family val="3"/>
    </font>
    <font>
      <sz val="12"/>
      <color rgb="FF24292F"/>
      <name val="Segoe UI"/>
      <family val="2"/>
    </font>
    <font>
      <sz val="11"/>
      <color rgb="FF569CD6"/>
      <name val="Consolas"/>
      <family val="3"/>
    </font>
    <font>
      <sz val="16"/>
      <color rgb="FF6A9955"/>
      <name val="Consolas"/>
      <family val="3"/>
    </font>
    <font>
      <sz val="14"/>
      <color theme="1"/>
      <name val="Calibri"/>
      <family val="2"/>
      <scheme val="minor"/>
    </font>
    <font>
      <sz val="11"/>
      <color rgb="FFDCDCAA"/>
      <name val="Consolas"/>
      <family val="3"/>
    </font>
    <font>
      <sz val="11"/>
      <color rgb="FF09885A"/>
      <name val="Courier New"/>
      <family val="3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3" borderId="0" applyNumberFormat="0" applyBorder="0" applyAlignment="0" applyProtection="0"/>
    <xf numFmtId="0" fontId="9" fillId="4" borderId="1" applyNumberFormat="0" applyAlignment="0" applyProtection="0"/>
    <xf numFmtId="0" fontId="1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1" applyNumberFormat="0" applyAlignment="0" applyProtection="0"/>
    <xf numFmtId="0" fontId="1" fillId="11" borderId="0" applyNumberFormat="0" applyBorder="0" applyAlignment="0" applyProtection="0"/>
  </cellStyleXfs>
  <cellXfs count="80">
    <xf numFmtId="0" fontId="0" fillId="0" borderId="0" xfId="0"/>
    <xf numFmtId="0" fontId="3" fillId="0" borderId="0" xfId="0" applyFont="1"/>
    <xf numFmtId="0" fontId="4" fillId="0" borderId="0" xfId="0" applyFont="1"/>
    <xf numFmtId="0" fontId="2" fillId="2" borderId="0" xfId="2"/>
    <xf numFmtId="164" fontId="0" fillId="0" borderId="0" xfId="1" applyNumberFormat="1" applyFont="1"/>
    <xf numFmtId="0" fontId="5" fillId="0" borderId="0" xfId="0" applyFont="1" applyAlignment="1">
      <alignment vertical="center"/>
    </xf>
    <xf numFmtId="165" fontId="0" fillId="0" borderId="0" xfId="0" applyNumberFormat="1"/>
    <xf numFmtId="166" fontId="0" fillId="0" borderId="0" xfId="3" applyNumberFormat="1" applyFont="1"/>
    <xf numFmtId="0" fontId="6" fillId="0" borderId="0" xfId="0" applyFont="1" applyAlignment="1">
      <alignment vertical="center"/>
    </xf>
    <xf numFmtId="0" fontId="7" fillId="3" borderId="0" xfId="5"/>
    <xf numFmtId="165" fontId="2" fillId="2" borderId="0" xfId="2" applyNumberFormat="1"/>
    <xf numFmtId="1" fontId="0" fillId="0" borderId="0" xfId="0" applyNumberFormat="1"/>
    <xf numFmtId="166" fontId="2" fillId="2" borderId="0" xfId="2" applyNumberFormat="1"/>
    <xf numFmtId="167" fontId="0" fillId="0" borderId="0" xfId="1" applyNumberFormat="1" applyFont="1"/>
    <xf numFmtId="0" fontId="8" fillId="0" borderId="0" xfId="0" applyFont="1"/>
    <xf numFmtId="167" fontId="8" fillId="0" borderId="0" xfId="1" applyNumberFormat="1" applyFont="1"/>
    <xf numFmtId="1" fontId="8" fillId="0" borderId="0" xfId="0" applyNumberFormat="1" applyFont="1"/>
    <xf numFmtId="166" fontId="8" fillId="0" borderId="0" xfId="3" applyNumberFormat="1" applyFont="1"/>
    <xf numFmtId="165" fontId="8" fillId="0" borderId="0" xfId="0" applyNumberFormat="1" applyFont="1"/>
    <xf numFmtId="168" fontId="8" fillId="0" borderId="0" xfId="4" applyNumberFormat="1" applyFont="1"/>
    <xf numFmtId="169" fontId="0" fillId="0" borderId="0" xfId="0" applyNumberFormat="1"/>
    <xf numFmtId="0" fontId="11" fillId="0" borderId="0" xfId="0" applyFont="1" applyAlignment="1">
      <alignment vertical="center"/>
    </xf>
    <xf numFmtId="0" fontId="10" fillId="0" borderId="0" xfId="0" applyFont="1"/>
    <xf numFmtId="0" fontId="9" fillId="4" borderId="1" xfId="6"/>
    <xf numFmtId="11" fontId="0" fillId="0" borderId="0" xfId="0" applyNumberFormat="1"/>
    <xf numFmtId="11" fontId="2" fillId="2" borderId="0" xfId="2" applyNumberFormat="1"/>
    <xf numFmtId="0" fontId="13" fillId="5" borderId="0" xfId="7"/>
    <xf numFmtId="165" fontId="13" fillId="5" borderId="0" xfId="7" applyNumberFormat="1"/>
    <xf numFmtId="0" fontId="14" fillId="0" borderId="0" xfId="0" applyFont="1" applyAlignment="1">
      <alignment vertical="center"/>
    </xf>
    <xf numFmtId="0" fontId="1" fillId="8" borderId="0" xfId="10"/>
    <xf numFmtId="0" fontId="1" fillId="7" borderId="0" xfId="9"/>
    <xf numFmtId="0" fontId="1" fillId="6" borderId="0" xfId="8"/>
    <xf numFmtId="0" fontId="15" fillId="9" borderId="0" xfId="11"/>
    <xf numFmtId="165" fontId="0" fillId="0" borderId="0" xfId="1" applyNumberFormat="1" applyFont="1"/>
    <xf numFmtId="165" fontId="3" fillId="0" borderId="0" xfId="0" applyNumberFormat="1" applyFont="1"/>
    <xf numFmtId="0" fontId="16" fillId="10" borderId="1" xfId="12"/>
    <xf numFmtId="0" fontId="17" fillId="0" borderId="0" xfId="0" applyFont="1" applyAlignment="1">
      <alignment vertical="center"/>
    </xf>
    <xf numFmtId="2" fontId="0" fillId="0" borderId="0" xfId="0" applyNumberFormat="1"/>
    <xf numFmtId="0" fontId="0" fillId="0" borderId="0" xfId="0" applyAlignment="1">
      <alignment wrapText="1"/>
    </xf>
    <xf numFmtId="165" fontId="7" fillId="3" borderId="0" xfId="5" applyNumberFormat="1"/>
    <xf numFmtId="165" fontId="8" fillId="0" borderId="0" xfId="0" applyNumberFormat="1" applyFont="1" applyAlignment="1">
      <alignment wrapText="1"/>
    </xf>
    <xf numFmtId="165" fontId="0" fillId="0" borderId="0" xfId="0" applyNumberFormat="1" applyAlignment="1">
      <alignment wrapText="1"/>
    </xf>
    <xf numFmtId="9" fontId="0" fillId="0" borderId="0" xfId="0" applyNumberFormat="1"/>
    <xf numFmtId="0" fontId="8" fillId="0" borderId="0" xfId="0" applyFont="1" applyAlignment="1">
      <alignment wrapText="1"/>
    </xf>
    <xf numFmtId="2" fontId="2" fillId="2" borderId="0" xfId="2" applyNumberFormat="1"/>
    <xf numFmtId="170" fontId="0" fillId="0" borderId="0" xfId="0" applyNumberFormat="1"/>
    <xf numFmtId="171" fontId="0" fillId="0" borderId="0" xfId="0" applyNumberFormat="1"/>
    <xf numFmtId="0" fontId="18" fillId="0" borderId="0" xfId="0" applyFont="1" applyAlignment="1">
      <alignment vertical="center"/>
    </xf>
    <xf numFmtId="0" fontId="19" fillId="0" borderId="0" xfId="0" applyFont="1"/>
    <xf numFmtId="49" fontId="0" fillId="0" borderId="0" xfId="0" applyNumberFormat="1"/>
    <xf numFmtId="0" fontId="9" fillId="4" borderId="1" xfId="6" applyAlignment="1">
      <alignment vertical="center"/>
    </xf>
    <xf numFmtId="165" fontId="16" fillId="10" borderId="1" xfId="12" applyNumberFormat="1"/>
    <xf numFmtId="165" fontId="13" fillId="5" borderId="1" xfId="7" applyNumberFormat="1" applyBorder="1"/>
    <xf numFmtId="165" fontId="7" fillId="3" borderId="2" xfId="5" applyNumberFormat="1" applyBorder="1"/>
    <xf numFmtId="165" fontId="1" fillId="11" borderId="0" xfId="13" applyNumberFormat="1"/>
    <xf numFmtId="165" fontId="5" fillId="0" borderId="0" xfId="0" applyNumberFormat="1" applyFont="1" applyAlignment="1">
      <alignment vertical="center"/>
    </xf>
    <xf numFmtId="0" fontId="10" fillId="12" borderId="0" xfId="0" applyFont="1" applyFill="1"/>
    <xf numFmtId="172" fontId="0" fillId="0" borderId="0" xfId="0" applyNumberFormat="1"/>
    <xf numFmtId="172" fontId="8" fillId="0" borderId="0" xfId="0" applyNumberFormat="1" applyFont="1"/>
    <xf numFmtId="172" fontId="8" fillId="0" borderId="0" xfId="0" applyNumberFormat="1" applyFont="1" applyAlignment="1">
      <alignment wrapText="1"/>
    </xf>
    <xf numFmtId="11" fontId="20" fillId="0" borderId="0" xfId="0" applyNumberFormat="1" applyFont="1" applyAlignment="1">
      <alignment vertical="center"/>
    </xf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21" fillId="0" borderId="0" xfId="0" applyFont="1" applyAlignment="1">
      <alignment horizontal="left" vertical="center" readingOrder="1"/>
    </xf>
    <xf numFmtId="20" fontId="0" fillId="0" borderId="0" xfId="0" applyNumberFormat="1"/>
    <xf numFmtId="168" fontId="0" fillId="0" borderId="0" xfId="4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2" fillId="0" borderId="0" xfId="0" applyFont="1"/>
    <xf numFmtId="0" fontId="14" fillId="0" borderId="0" xfId="0" applyFont="1"/>
    <xf numFmtId="0" fontId="7" fillId="3" borderId="0" xfId="5" applyAlignment="1">
      <alignment horizontal="center" vertical="center"/>
    </xf>
    <xf numFmtId="0" fontId="2" fillId="2" borderId="0" xfId="2" applyAlignment="1">
      <alignment horizontal="center" vertical="center"/>
    </xf>
    <xf numFmtId="0" fontId="13" fillId="5" borderId="0" xfId="7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</cellXfs>
  <cellStyles count="14">
    <cellStyle name="20% - Énfasis6" xfId="10" builtinId="50"/>
    <cellStyle name="40% - Énfasis4" xfId="9" builtinId="43"/>
    <cellStyle name="40% - Énfasis5" xfId="13" builtinId="47"/>
    <cellStyle name="60% - Énfasis2" xfId="8" builtinId="36"/>
    <cellStyle name="Bueno" xfId="5" builtinId="26"/>
    <cellStyle name="Cálculo" xfId="12" builtinId="22"/>
    <cellStyle name="Énfasis2" xfId="11" builtinId="33"/>
    <cellStyle name="Entrada" xfId="6" builtinId="20"/>
    <cellStyle name="Incorrecto" xfId="2" builtinId="27"/>
    <cellStyle name="Millares" xfId="1" builtinId="3"/>
    <cellStyle name="Moneda" xfId="3" builtinId="4"/>
    <cellStyle name="Neutral" xfId="7" builtinId="28"/>
    <cellStyle name="Normal" xfId="0" builtinId="0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externalLink" Target="externalLinks/externalLink1.xml"/><Relationship Id="rId6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test1!$K$1:$N$1</c:f>
              <c:strCache>
                <c:ptCount val="4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t_soft</c:v>
                </c:pt>
              </c:strCache>
            </c:strRef>
          </c:cat>
          <c:val>
            <c:numRef>
              <c:f>test1!$K$28:$N$28</c:f>
              <c:numCache>
                <c:formatCode>General</c:formatCode>
                <c:ptCount val="4"/>
                <c:pt idx="0">
                  <c:v>239.36320000000001</c:v>
                </c:pt>
                <c:pt idx="1">
                  <c:v>3114.7053000000001</c:v>
                </c:pt>
                <c:pt idx="2">
                  <c:v>73.857900000000001</c:v>
                </c:pt>
                <c:pt idx="3">
                  <c:v>1097.9099000000001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9-42CD-A946-A246FD20846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test1!$K$1:$N$1</c:f>
              <c:strCache>
                <c:ptCount val="4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t_soft</c:v>
                </c:pt>
              </c:strCache>
            </c:strRef>
          </c:cat>
          <c:val>
            <c:numRef>
              <c:f>test1!$K$29:$N$29</c:f>
              <c:numCache>
                <c:formatCode>General</c:formatCode>
                <c:ptCount val="4"/>
                <c:pt idx="0">
                  <c:v>295.08949999999999</c:v>
                </c:pt>
                <c:pt idx="1">
                  <c:v>3115.8553999999999</c:v>
                </c:pt>
                <c:pt idx="2">
                  <c:v>83.752799999999993</c:v>
                </c:pt>
                <c:pt idx="3">
                  <c:v>3047.9412000000002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C5-4035-ABF6-E8BCE99E9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578880"/>
        <c:axId val="444579208"/>
      </c:barChart>
      <c:catAx>
        <c:axId val="44457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79208"/>
        <c:crosses val="autoZero"/>
        <c:auto val="1"/>
        <c:lblAlgn val="ctr"/>
        <c:lblOffset val="100"/>
        <c:noMultiLvlLbl val="0"/>
      </c:catAx>
      <c:valAx>
        <c:axId val="44457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7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layout>
        <c:manualLayout>
          <c:xMode val="edge"/>
          <c:yMode val="edge"/>
          <c:x val="0.4901827673734566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test5!$R$1:$W$1</c:f>
              <c:strCache>
                <c:ptCount val="6"/>
                <c:pt idx="0">
                  <c:v>t_hard</c:v>
                </c:pt>
                <c:pt idx="1">
                  <c:v>t_harduvw</c:v>
                </c:pt>
                <c:pt idx="2">
                  <c:v>t_harduvwdel</c:v>
                </c:pt>
                <c:pt idx="3">
                  <c:v>t_milp</c:v>
                </c:pt>
                <c:pt idx="4">
                  <c:v>t_milp2</c:v>
                </c:pt>
                <c:pt idx="5">
                  <c:v>t_soft</c:v>
                </c:pt>
              </c:strCache>
            </c:strRef>
          </c:cat>
          <c:val>
            <c:numRef>
              <c:f>test5!$R$7:$W$7</c:f>
              <c:numCache>
                <c:formatCode>General</c:formatCode>
                <c:ptCount val="6"/>
                <c:pt idx="0">
                  <c:v>66.599999999999994</c:v>
                </c:pt>
                <c:pt idx="1">
                  <c:v>76.599999999999994</c:v>
                </c:pt>
                <c:pt idx="2">
                  <c:v>52.1</c:v>
                </c:pt>
                <c:pt idx="4">
                  <c:v>74.7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B-4C04-9708-4F2D730C64C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test5!$R$1:$W$1</c:f>
              <c:strCache>
                <c:ptCount val="6"/>
                <c:pt idx="0">
                  <c:v>t_hard</c:v>
                </c:pt>
                <c:pt idx="1">
                  <c:v>t_harduvw</c:v>
                </c:pt>
                <c:pt idx="2">
                  <c:v>t_harduvwdel</c:v>
                </c:pt>
                <c:pt idx="3">
                  <c:v>t_milp</c:v>
                </c:pt>
                <c:pt idx="4">
                  <c:v>t_milp2</c:v>
                </c:pt>
                <c:pt idx="5">
                  <c:v>t_soft</c:v>
                </c:pt>
              </c:strCache>
            </c:strRef>
          </c:cat>
          <c:val>
            <c:numRef>
              <c:f>test5!$R$8:$W$8</c:f>
              <c:numCache>
                <c:formatCode>_-* #,##0.0_-;\-* #,##0.0_-;_-* "-"??_-;_-@_-</c:formatCode>
                <c:ptCount val="6"/>
                <c:pt idx="0">
                  <c:v>31.9</c:v>
                </c:pt>
                <c:pt idx="1">
                  <c:v>151.6</c:v>
                </c:pt>
                <c:pt idx="2">
                  <c:v>152</c:v>
                </c:pt>
                <c:pt idx="3">
                  <c:v>132</c:v>
                </c:pt>
                <c:pt idx="4">
                  <c:v>138.5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F5-44B9-8A61-C45AF26F0B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9054152"/>
        <c:axId val="619049888"/>
      </c:barChart>
      <c:catAx>
        <c:axId val="61905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49888"/>
        <c:crosses val="autoZero"/>
        <c:auto val="1"/>
        <c:lblAlgn val="ctr"/>
        <c:lblOffset val="100"/>
        <c:noMultiLvlLbl val="0"/>
      </c:catAx>
      <c:valAx>
        <c:axId val="6190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54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test6!$Q$1:$Y$1</c:f>
              <c:strCache>
                <c:ptCount val="9"/>
                <c:pt idx="0">
                  <c:v>t_lp</c:v>
                </c:pt>
                <c:pt idx="1">
                  <c:v>t_hard</c:v>
                </c:pt>
                <c:pt idx="2">
                  <c:v>t_harduvw</c:v>
                </c:pt>
                <c:pt idx="3">
                  <c:v>t_harduvwdel</c:v>
                </c:pt>
                <c:pt idx="4">
                  <c:v>t_milp</c:v>
                </c:pt>
                <c:pt idx="5">
                  <c:v>t_milp2</c:v>
                </c:pt>
                <c:pt idx="6">
                  <c:v>t_soft</c:v>
                </c:pt>
                <c:pt idx="7">
                  <c:v>t_soft+cut</c:v>
                </c:pt>
                <c:pt idx="8">
                  <c:v>t_lbc</c:v>
                </c:pt>
              </c:strCache>
            </c:strRef>
          </c:cat>
          <c:val>
            <c:numRef>
              <c:f>test6!$Q$18:$Y$18</c:f>
              <c:numCache>
                <c:formatCode>General</c:formatCode>
                <c:ptCount val="9"/>
                <c:pt idx="0">
                  <c:v>15.2</c:v>
                </c:pt>
                <c:pt idx="1">
                  <c:v>29.5</c:v>
                </c:pt>
                <c:pt idx="4">
                  <c:v>245.6</c:v>
                </c:pt>
                <c:pt idx="5">
                  <c:v>0</c:v>
                </c:pt>
                <c:pt idx="6">
                  <c:v>129.4</c:v>
                </c:pt>
                <c:pt idx="7">
                  <c:v>172.6</c:v>
                </c:pt>
                <c:pt idx="8">
                  <c:v>517.1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3-467F-B338-0859B1850F4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test6!$Q$1:$Y$1</c:f>
              <c:strCache>
                <c:ptCount val="9"/>
                <c:pt idx="0">
                  <c:v>t_lp</c:v>
                </c:pt>
                <c:pt idx="1">
                  <c:v>t_hard</c:v>
                </c:pt>
                <c:pt idx="2">
                  <c:v>t_harduvw</c:v>
                </c:pt>
                <c:pt idx="3">
                  <c:v>t_harduvwdel</c:v>
                </c:pt>
                <c:pt idx="4">
                  <c:v>t_milp</c:v>
                </c:pt>
                <c:pt idx="5">
                  <c:v>t_milp2</c:v>
                </c:pt>
                <c:pt idx="6">
                  <c:v>t_soft</c:v>
                </c:pt>
                <c:pt idx="7">
                  <c:v>t_soft+cut</c:v>
                </c:pt>
                <c:pt idx="8">
                  <c:v>t_lbc</c:v>
                </c:pt>
              </c:strCache>
            </c:strRef>
          </c:cat>
          <c:val>
            <c:numRef>
              <c:f>test6!$Q$19:$Y$19</c:f>
              <c:numCache>
                <c:formatCode>General</c:formatCode>
                <c:ptCount val="9"/>
                <c:pt idx="0">
                  <c:v>16.7</c:v>
                </c:pt>
                <c:pt idx="1">
                  <c:v>30.5</c:v>
                </c:pt>
                <c:pt idx="2">
                  <c:v>0</c:v>
                </c:pt>
                <c:pt idx="3">
                  <c:v>0</c:v>
                </c:pt>
                <c:pt idx="4">
                  <c:v>143.30000000000001</c:v>
                </c:pt>
                <c:pt idx="5">
                  <c:v>0</c:v>
                </c:pt>
                <c:pt idx="6">
                  <c:v>211.9</c:v>
                </c:pt>
                <c:pt idx="7">
                  <c:v>220.8</c:v>
                </c:pt>
                <c:pt idx="8">
                  <c:v>163.80000000000001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E84-4B52-8B28-B6B5E27E5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788328"/>
        <c:axId val="567793248"/>
      </c:barChart>
      <c:catAx>
        <c:axId val="56778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93248"/>
        <c:crosses val="autoZero"/>
        <c:auto val="1"/>
        <c:lblAlgn val="ctr"/>
        <c:lblOffset val="100"/>
        <c:noMultiLvlLbl val="0"/>
      </c:catAx>
      <c:valAx>
        <c:axId val="5677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88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test6!$H$1:$P$1</c:f>
              <c:strCache>
                <c:ptCount val="9"/>
                <c:pt idx="0">
                  <c:v>z_lp</c:v>
                </c:pt>
                <c:pt idx="1">
                  <c:v>z_hard</c:v>
                </c:pt>
                <c:pt idx="2">
                  <c:v>z_harduvw</c:v>
                </c:pt>
                <c:pt idx="3">
                  <c:v>z_harduvwdel</c:v>
                </c:pt>
                <c:pt idx="4">
                  <c:v>z_milp</c:v>
                </c:pt>
                <c:pt idx="5">
                  <c:v>z_milp2</c:v>
                </c:pt>
                <c:pt idx="6">
                  <c:v>z_soft</c:v>
                </c:pt>
                <c:pt idx="7">
                  <c:v>z_soft+cut</c:v>
                </c:pt>
                <c:pt idx="8">
                  <c:v>z_lbc</c:v>
                </c:pt>
              </c:strCache>
            </c:strRef>
          </c:cat>
          <c:val>
            <c:numRef>
              <c:f>test6!$H$17:$P$17</c:f>
              <c:numCache>
                <c:formatCode>General</c:formatCode>
                <c:ptCount val="9"/>
                <c:pt idx="0">
                  <c:v>279311866.39999998</c:v>
                </c:pt>
                <c:pt idx="1">
                  <c:v>283870175.10000002</c:v>
                </c:pt>
                <c:pt idx="4" formatCode="0">
                  <c:v>283849653.5</c:v>
                </c:pt>
                <c:pt idx="6">
                  <c:v>283849653.5</c:v>
                </c:pt>
                <c:pt idx="7">
                  <c:v>283849653.5</c:v>
                </c:pt>
                <c:pt idx="8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7-41E7-9ABB-F3EAEA5E57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test6!$H$1:$P$1</c:f>
              <c:strCache>
                <c:ptCount val="9"/>
                <c:pt idx="0">
                  <c:v>z_lp</c:v>
                </c:pt>
                <c:pt idx="1">
                  <c:v>z_hard</c:v>
                </c:pt>
                <c:pt idx="2">
                  <c:v>z_harduvw</c:v>
                </c:pt>
                <c:pt idx="3">
                  <c:v>z_harduvwdel</c:v>
                </c:pt>
                <c:pt idx="4">
                  <c:v>z_milp</c:v>
                </c:pt>
                <c:pt idx="5">
                  <c:v>z_milp2</c:v>
                </c:pt>
                <c:pt idx="6">
                  <c:v>z_soft</c:v>
                </c:pt>
                <c:pt idx="7">
                  <c:v>z_soft+cut</c:v>
                </c:pt>
                <c:pt idx="8">
                  <c:v>z_lbc</c:v>
                </c:pt>
              </c:strCache>
            </c:strRef>
          </c:cat>
          <c:val>
            <c:numRef>
              <c:f>test6!$H$18:$P$18</c:f>
              <c:numCache>
                <c:formatCode>General</c:formatCode>
                <c:ptCount val="9"/>
                <c:pt idx="0">
                  <c:v>279311866.39999998</c:v>
                </c:pt>
                <c:pt idx="1">
                  <c:v>283870175.10000002</c:v>
                </c:pt>
                <c:pt idx="4" formatCode="0">
                  <c:v>283849653.5</c:v>
                </c:pt>
                <c:pt idx="6">
                  <c:v>283849653.5</c:v>
                </c:pt>
                <c:pt idx="7">
                  <c:v>283849653.5</c:v>
                </c:pt>
                <c:pt idx="8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37-4C1C-A1B7-ACE27131A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788328"/>
        <c:axId val="567793248"/>
      </c:barChart>
      <c:catAx>
        <c:axId val="56778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93248"/>
        <c:crosses val="autoZero"/>
        <c:auto val="1"/>
        <c:lblAlgn val="ctr"/>
        <c:lblOffset val="100"/>
        <c:noMultiLvlLbl val="0"/>
      </c:catAx>
      <c:valAx>
        <c:axId val="5677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88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yalma'!$K$7:$Q$7</c:f>
              <c:numCache>
                <c:formatCode>General</c:formatCode>
                <c:ptCount val="7"/>
                <c:pt idx="0">
                  <c:v>283849653.5</c:v>
                </c:pt>
                <c:pt idx="6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F-4F3F-AA10-DC6085903EDA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yalma'!$K$8:$Q$8</c:f>
              <c:numCache>
                <c:formatCode>General</c:formatCode>
                <c:ptCount val="7"/>
                <c:pt idx="0">
                  <c:v>255440077.09999999</c:v>
                </c:pt>
                <c:pt idx="6">
                  <c:v>255467889.30000001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7AA-4852-8E2F-A1E22A5C3602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yalma'!$K$9:$Q$9</c:f>
              <c:numCache>
                <c:formatCode>General</c:formatCode>
                <c:ptCount val="7"/>
                <c:pt idx="0">
                  <c:v>261613254.30000001</c:v>
                </c:pt>
                <c:pt idx="6">
                  <c:v>261613254.30000001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7AA-4852-8E2F-A1E22A5C3602}"/>
            </c:ext>
          </c:extLst>
        </c:ser>
        <c:ser>
          <c:idx val="3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yalma'!$K$10:$Q$10</c:f>
              <c:numCache>
                <c:formatCode>General</c:formatCode>
                <c:ptCount val="7"/>
                <c:pt idx="0">
                  <c:v>241106384.69999999</c:v>
                </c:pt>
                <c:pt idx="1">
                  <c:v>241106384.69999999</c:v>
                </c:pt>
                <c:pt idx="6">
                  <c:v>241106384.69999999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7AA-4852-8E2F-A1E22A5C3602}"/>
            </c:ext>
          </c:extLst>
        </c:ser>
        <c:ser>
          <c:idx val="4"/>
          <c:order val="4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yalma'!$K$11:$Q$11</c:f>
              <c:numCache>
                <c:formatCode>General</c:formatCode>
                <c:ptCount val="7"/>
                <c:pt idx="0">
                  <c:v>358052650.30000001</c:v>
                </c:pt>
                <c:pt idx="1">
                  <c:v>358052650.30000001</c:v>
                </c:pt>
                <c:pt idx="6">
                  <c:v>358052712.30000001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7AA-4852-8E2F-A1E22A5C3602}"/>
            </c:ext>
          </c:extLst>
        </c:ser>
        <c:ser>
          <c:idx val="5"/>
          <c:order val="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yalma'!$K$12:$Q$12</c:f>
              <c:numCache>
                <c:formatCode>General</c:formatCode>
                <c:ptCount val="7"/>
                <c:pt idx="0">
                  <c:v>504414101.30000001</c:v>
                </c:pt>
                <c:pt idx="1">
                  <c:v>504414662.30000001</c:v>
                </c:pt>
                <c:pt idx="6">
                  <c:v>504418051.5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7AA-4852-8E2F-A1E22A5C3602}"/>
            </c:ext>
          </c:extLst>
        </c:ser>
        <c:ser>
          <c:idx val="6"/>
          <c:order val="6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yalma'!$K$13:$Q$13</c:f>
              <c:numCache>
                <c:formatCode>General</c:formatCode>
                <c:ptCount val="7"/>
                <c:pt idx="0">
                  <c:v>518917777.19999999</c:v>
                </c:pt>
                <c:pt idx="1">
                  <c:v>518917777.19999999</c:v>
                </c:pt>
                <c:pt idx="6">
                  <c:v>518917777.19999999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7AA-4852-8E2F-A1E22A5C3602}"/>
            </c:ext>
          </c:extLst>
        </c:ser>
        <c:ser>
          <c:idx val="7"/>
          <c:order val="7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yalma'!$K$14:$Q$14</c:f>
              <c:numCache>
                <c:formatCode>General</c:formatCode>
                <c:ptCount val="7"/>
                <c:pt idx="0">
                  <c:v>362435040.30000001</c:v>
                </c:pt>
                <c:pt idx="1">
                  <c:v>362435013.80000001</c:v>
                </c:pt>
                <c:pt idx="6">
                  <c:v>362434996.60000002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7AA-4852-8E2F-A1E22A5C3602}"/>
            </c:ext>
          </c:extLst>
        </c:ser>
        <c:ser>
          <c:idx val="8"/>
          <c:order val="8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yalma'!$K$15:$Q$15</c:f>
              <c:numCache>
                <c:formatCode>General</c:formatCode>
                <c:ptCount val="7"/>
                <c:pt idx="0">
                  <c:v>308842794</c:v>
                </c:pt>
                <c:pt idx="1">
                  <c:v>308848503.69999999</c:v>
                </c:pt>
                <c:pt idx="6">
                  <c:v>308842794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7AA-4852-8E2F-A1E22A5C3602}"/>
            </c:ext>
          </c:extLst>
        </c:ser>
        <c:ser>
          <c:idx val="9"/>
          <c:order val="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yalma'!$K$16:$Q$16</c:f>
              <c:numCache>
                <c:formatCode>General</c:formatCode>
                <c:ptCount val="7"/>
                <c:pt idx="0">
                  <c:v>246349486.5</c:v>
                </c:pt>
                <c:pt idx="1">
                  <c:v>246352311.5</c:v>
                </c:pt>
                <c:pt idx="6">
                  <c:v>246349486.5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7AA-4852-8E2F-A1E22A5C3602}"/>
            </c:ext>
          </c:extLst>
        </c:ser>
        <c:ser>
          <c:idx val="10"/>
          <c:order val="10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yalma'!$K$17:$Q$17</c:f>
              <c:numCache>
                <c:formatCode>General</c:formatCode>
                <c:ptCount val="7"/>
                <c:pt idx="0">
                  <c:v>347389906.39999998</c:v>
                </c:pt>
                <c:pt idx="1">
                  <c:v>347390298.69999999</c:v>
                </c:pt>
                <c:pt idx="6">
                  <c:v>347473184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7AA-4852-8E2F-A1E22A5C3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386608"/>
        <c:axId val="634383000"/>
      </c:barChart>
      <c:catAx>
        <c:axId val="63438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83000"/>
        <c:crosses val="autoZero"/>
        <c:auto val="1"/>
        <c:lblAlgn val="ctr"/>
        <c:lblOffset val="100"/>
        <c:noMultiLvlLbl val="0"/>
      </c:catAx>
      <c:valAx>
        <c:axId val="63438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8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yalma'!$T$8:$AA$8</c:f>
              <c:numCache>
                <c:formatCode>General</c:formatCode>
                <c:ptCount val="8"/>
                <c:pt idx="0">
                  <c:v>31.3</c:v>
                </c:pt>
                <c:pt idx="1">
                  <c:v>60.5</c:v>
                </c:pt>
                <c:pt idx="7">
                  <c:v>39.5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E-4266-8504-03BFBE8D0B5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yalma'!$T$9:$AA$9</c:f>
              <c:numCache>
                <c:formatCode>General</c:formatCode>
                <c:ptCount val="8"/>
                <c:pt idx="0">
                  <c:v>12.8</c:v>
                </c:pt>
                <c:pt idx="1">
                  <c:v>10.6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56-4CB9-BDB6-19A5F1A3C24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yalma'!$T$10:$AA$10</c:f>
              <c:numCache>
                <c:formatCode>General</c:formatCode>
                <c:ptCount val="8"/>
                <c:pt idx="0">
                  <c:v>12.7</c:v>
                </c:pt>
                <c:pt idx="1">
                  <c:v>11</c:v>
                </c:pt>
                <c:pt idx="2">
                  <c:v>10.5</c:v>
                </c:pt>
                <c:pt idx="7">
                  <c:v>19.600000000000001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56-4CB9-BDB6-19A5F1A3C24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yalma'!$T$11:$AA$11</c:f>
              <c:numCache>
                <c:formatCode>General</c:formatCode>
                <c:ptCount val="8"/>
                <c:pt idx="0">
                  <c:v>13.5</c:v>
                </c:pt>
                <c:pt idx="1">
                  <c:v>52.4</c:v>
                </c:pt>
                <c:pt idx="2">
                  <c:v>63.3</c:v>
                </c:pt>
                <c:pt idx="7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356-4CB9-BDB6-19A5F1A3C24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yalma'!$T$12:$AA$12</c:f>
              <c:numCache>
                <c:formatCode>General</c:formatCode>
                <c:ptCount val="8"/>
                <c:pt idx="0">
                  <c:v>13.4</c:v>
                </c:pt>
                <c:pt idx="1">
                  <c:v>106.5</c:v>
                </c:pt>
                <c:pt idx="2">
                  <c:v>148</c:v>
                </c:pt>
                <c:pt idx="7">
                  <c:v>20.8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356-4CB9-BDB6-19A5F1A3C24D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yalma'!$T$13:$AA$13</c:f>
              <c:numCache>
                <c:formatCode>General</c:formatCode>
                <c:ptCount val="8"/>
                <c:pt idx="0">
                  <c:v>26.5</c:v>
                </c:pt>
                <c:pt idx="1">
                  <c:v>61</c:v>
                </c:pt>
                <c:pt idx="2">
                  <c:v>69.900000000000006</c:v>
                </c:pt>
                <c:pt idx="7">
                  <c:v>34.700000000000003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356-4CB9-BDB6-19A5F1A3C24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yalma'!$T$14:$AA$14</c:f>
              <c:numCache>
                <c:formatCode>General</c:formatCode>
                <c:ptCount val="8"/>
                <c:pt idx="0">
                  <c:v>15.6</c:v>
                </c:pt>
                <c:pt idx="1">
                  <c:v>35.700000000000003</c:v>
                </c:pt>
                <c:pt idx="2">
                  <c:v>59.3</c:v>
                </c:pt>
                <c:pt idx="7">
                  <c:v>23.4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56-4CB9-BDB6-19A5F1A3C24D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yalma'!$T$15:$AA$15</c:f>
              <c:numCache>
                <c:formatCode>General</c:formatCode>
                <c:ptCount val="8"/>
                <c:pt idx="0">
                  <c:v>13.8</c:v>
                </c:pt>
                <c:pt idx="1">
                  <c:v>34.200000000000003</c:v>
                </c:pt>
                <c:pt idx="2">
                  <c:v>34.5</c:v>
                </c:pt>
                <c:pt idx="7">
                  <c:v>21.3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356-4CB9-BDB6-19A5F1A3C24D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yalma'!$T$16:$AA$16</c:f>
              <c:numCache>
                <c:formatCode>General</c:formatCode>
                <c:ptCount val="8"/>
                <c:pt idx="0">
                  <c:v>14</c:v>
                </c:pt>
                <c:pt idx="1">
                  <c:v>36</c:v>
                </c:pt>
                <c:pt idx="2">
                  <c:v>29.8</c:v>
                </c:pt>
                <c:pt idx="7">
                  <c:v>21.6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356-4CB9-BDB6-19A5F1A3C24D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yalma'!$T$17:$AA$17</c:f>
              <c:numCache>
                <c:formatCode>General</c:formatCode>
                <c:ptCount val="8"/>
                <c:pt idx="0">
                  <c:v>14.5</c:v>
                </c:pt>
                <c:pt idx="1">
                  <c:v>94.1</c:v>
                </c:pt>
                <c:pt idx="2">
                  <c:v>75.7</c:v>
                </c:pt>
                <c:pt idx="7">
                  <c:v>21.4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356-4CB9-BDB6-19A5F1A3C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386608"/>
        <c:axId val="634383000"/>
      </c:barChart>
      <c:catAx>
        <c:axId val="63438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83000"/>
        <c:crosses val="autoZero"/>
        <c:auto val="1"/>
        <c:lblAlgn val="ctr"/>
        <c:lblOffset val="100"/>
        <c:noMultiLvlLbl val="0"/>
      </c:catAx>
      <c:valAx>
        <c:axId val="63438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8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pc'!$K$1:$Q$1</c:f>
              <c:strCache>
                <c:ptCount val="7"/>
                <c:pt idx="0">
                  <c:v>z_hard</c:v>
                </c:pt>
                <c:pt idx="1">
                  <c:v>z_milp</c:v>
                </c:pt>
                <c:pt idx="2">
                  <c:v>z_milp2</c:v>
                </c:pt>
                <c:pt idx="3">
                  <c:v>z_soft0</c:v>
                </c:pt>
                <c:pt idx="4">
                  <c:v>z_soft4</c:v>
                </c:pt>
                <c:pt idx="5">
                  <c:v>z_soft5</c:v>
                </c:pt>
                <c:pt idx="6">
                  <c:v>z_soft6</c:v>
                </c:pt>
              </c:strCache>
            </c:strRef>
          </c:cat>
          <c:val>
            <c:numRef>
              <c:f>'test7 pc'!$K$13:$Q$13</c:f>
              <c:numCache>
                <c:formatCode>General</c:formatCode>
                <c:ptCount val="7"/>
                <c:pt idx="0">
                  <c:v>283870175.10000002</c:v>
                </c:pt>
                <c:pt idx="1">
                  <c:v>283849653.5</c:v>
                </c:pt>
                <c:pt idx="2">
                  <c:v>283849653.5</c:v>
                </c:pt>
                <c:pt idx="3">
                  <c:v>283849653.5</c:v>
                </c:pt>
                <c:pt idx="5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A-4BFD-A7DE-70D099D8288E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pc'!$K$1:$Q$1</c:f>
              <c:strCache>
                <c:ptCount val="7"/>
                <c:pt idx="0">
                  <c:v>z_hard</c:v>
                </c:pt>
                <c:pt idx="1">
                  <c:v>z_milp</c:v>
                </c:pt>
                <c:pt idx="2">
                  <c:v>z_milp2</c:v>
                </c:pt>
                <c:pt idx="3">
                  <c:v>z_soft0</c:v>
                </c:pt>
                <c:pt idx="4">
                  <c:v>z_soft4</c:v>
                </c:pt>
                <c:pt idx="5">
                  <c:v>z_soft5</c:v>
                </c:pt>
                <c:pt idx="6">
                  <c:v>z_soft6</c:v>
                </c:pt>
              </c:strCache>
            </c:strRef>
          </c:cat>
          <c:val>
            <c:numRef>
              <c:f>'test7 pc'!$K$14:$Q$14</c:f>
              <c:numCache>
                <c:formatCode>General</c:formatCode>
                <c:ptCount val="7"/>
                <c:pt idx="0">
                  <c:v>283870175.10000002</c:v>
                </c:pt>
                <c:pt idx="1">
                  <c:v>283849653.5</c:v>
                </c:pt>
                <c:pt idx="2">
                  <c:v>283849653.5</c:v>
                </c:pt>
                <c:pt idx="3">
                  <c:v>283849653.5</c:v>
                </c:pt>
                <c:pt idx="5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DA-4BFD-A7DE-70D099D8288E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pc'!$K$1:$Q$1</c:f>
              <c:strCache>
                <c:ptCount val="7"/>
                <c:pt idx="0">
                  <c:v>z_hard</c:v>
                </c:pt>
                <c:pt idx="1">
                  <c:v>z_milp</c:v>
                </c:pt>
                <c:pt idx="2">
                  <c:v>z_milp2</c:v>
                </c:pt>
                <c:pt idx="3">
                  <c:v>z_soft0</c:v>
                </c:pt>
                <c:pt idx="4">
                  <c:v>z_soft4</c:v>
                </c:pt>
                <c:pt idx="5">
                  <c:v>z_soft5</c:v>
                </c:pt>
                <c:pt idx="6">
                  <c:v>z_soft6</c:v>
                </c:pt>
              </c:strCache>
            </c:strRef>
          </c:cat>
          <c:val>
            <c:numRef>
              <c:f>'test7 pc'!$K$15:$Q$15</c:f>
              <c:numCache>
                <c:formatCode>General</c:formatCode>
                <c:ptCount val="7"/>
                <c:pt idx="0">
                  <c:v>283870175.10000002</c:v>
                </c:pt>
                <c:pt idx="1">
                  <c:v>283849653.5</c:v>
                </c:pt>
                <c:pt idx="2">
                  <c:v>283849653.5</c:v>
                </c:pt>
                <c:pt idx="3">
                  <c:v>283849653.5</c:v>
                </c:pt>
                <c:pt idx="5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ED-49B6-9D3A-6ADC59889A3A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pc'!$K$1:$Q$1</c:f>
              <c:strCache>
                <c:ptCount val="7"/>
                <c:pt idx="0">
                  <c:v>z_hard</c:v>
                </c:pt>
                <c:pt idx="1">
                  <c:v>z_milp</c:v>
                </c:pt>
                <c:pt idx="2">
                  <c:v>z_milp2</c:v>
                </c:pt>
                <c:pt idx="3">
                  <c:v>z_soft0</c:v>
                </c:pt>
                <c:pt idx="4">
                  <c:v>z_soft4</c:v>
                </c:pt>
                <c:pt idx="5">
                  <c:v>z_soft5</c:v>
                </c:pt>
                <c:pt idx="6">
                  <c:v>z_soft6</c:v>
                </c:pt>
              </c:strCache>
            </c:strRef>
          </c:cat>
          <c:val>
            <c:numRef>
              <c:f>'test7 pc'!$K$16:$Q$16</c:f>
              <c:numCache>
                <c:formatCode>General</c:formatCode>
                <c:ptCount val="7"/>
                <c:pt idx="0">
                  <c:v>283873384.19999999</c:v>
                </c:pt>
                <c:pt idx="1">
                  <c:v>283849653.5</c:v>
                </c:pt>
                <c:pt idx="2">
                  <c:v>283849653.5</c:v>
                </c:pt>
                <c:pt idx="3">
                  <c:v>283849653.5</c:v>
                </c:pt>
                <c:pt idx="5">
                  <c:v>283849653.5</c:v>
                </c:pt>
                <c:pt idx="6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ED-49B6-9D3A-6ADC59889A3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951920"/>
        <c:axId val="601948312"/>
      </c:barChart>
      <c:catAx>
        <c:axId val="60195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48312"/>
        <c:crosses val="autoZero"/>
        <c:auto val="1"/>
        <c:lblAlgn val="ctr"/>
        <c:lblOffset val="100"/>
        <c:noMultiLvlLbl val="0"/>
      </c:catAx>
      <c:valAx>
        <c:axId val="60194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5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pc'!$S$1:$Z$1</c:f>
              <c:strCache>
                <c:ptCount val="8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t_milp2</c:v>
                </c:pt>
                <c:pt idx="4">
                  <c:v>t_soft0</c:v>
                </c:pt>
                <c:pt idx="5">
                  <c:v>t_soft4</c:v>
                </c:pt>
                <c:pt idx="6">
                  <c:v>t_soft5</c:v>
                </c:pt>
                <c:pt idx="7">
                  <c:v>t_soft6</c:v>
                </c:pt>
              </c:strCache>
            </c:strRef>
          </c:cat>
          <c:val>
            <c:numRef>
              <c:f>'test7 pc'!$S$13:$Z$13</c:f>
              <c:numCache>
                <c:formatCode>General</c:formatCode>
                <c:ptCount val="8"/>
                <c:pt idx="0">
                  <c:v>15.1</c:v>
                </c:pt>
                <c:pt idx="1">
                  <c:v>30.5</c:v>
                </c:pt>
                <c:pt idx="2">
                  <c:v>113.9</c:v>
                </c:pt>
                <c:pt idx="3">
                  <c:v>153.1</c:v>
                </c:pt>
                <c:pt idx="4">
                  <c:v>61.6</c:v>
                </c:pt>
                <c:pt idx="6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A-4BFD-A7DE-70D099D8288E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pc'!$S$1:$Z$1</c:f>
              <c:strCache>
                <c:ptCount val="8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t_milp2</c:v>
                </c:pt>
                <c:pt idx="4">
                  <c:v>t_soft0</c:v>
                </c:pt>
                <c:pt idx="5">
                  <c:v>t_soft4</c:v>
                </c:pt>
                <c:pt idx="6">
                  <c:v>t_soft5</c:v>
                </c:pt>
                <c:pt idx="7">
                  <c:v>t_soft6</c:v>
                </c:pt>
              </c:strCache>
            </c:strRef>
          </c:cat>
          <c:val>
            <c:numRef>
              <c:f>'test7 pc'!$S$14:$Z$14</c:f>
              <c:numCache>
                <c:formatCode>General</c:formatCode>
                <c:ptCount val="8"/>
                <c:pt idx="0">
                  <c:v>12.3</c:v>
                </c:pt>
                <c:pt idx="1">
                  <c:v>23</c:v>
                </c:pt>
                <c:pt idx="2">
                  <c:v>113.2</c:v>
                </c:pt>
                <c:pt idx="3">
                  <c:v>147</c:v>
                </c:pt>
                <c:pt idx="4">
                  <c:v>54</c:v>
                </c:pt>
                <c:pt idx="6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21-489F-9F71-359957A7280E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pc'!$S$1:$Z$1</c:f>
              <c:strCache>
                <c:ptCount val="8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t_milp2</c:v>
                </c:pt>
                <c:pt idx="4">
                  <c:v>t_soft0</c:v>
                </c:pt>
                <c:pt idx="5">
                  <c:v>t_soft4</c:v>
                </c:pt>
                <c:pt idx="6">
                  <c:v>t_soft5</c:v>
                </c:pt>
                <c:pt idx="7">
                  <c:v>t_soft6</c:v>
                </c:pt>
              </c:strCache>
            </c:strRef>
          </c:cat>
          <c:val>
            <c:numRef>
              <c:f>'test7 pc'!$S$15:$Z$15</c:f>
              <c:numCache>
                <c:formatCode>General</c:formatCode>
                <c:ptCount val="8"/>
                <c:pt idx="0">
                  <c:v>16.7</c:v>
                </c:pt>
                <c:pt idx="1">
                  <c:v>30.7</c:v>
                </c:pt>
                <c:pt idx="2">
                  <c:v>113.2</c:v>
                </c:pt>
                <c:pt idx="3">
                  <c:v>149.5</c:v>
                </c:pt>
                <c:pt idx="4">
                  <c:v>62.8</c:v>
                </c:pt>
                <c:pt idx="6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1-48C3-9D1A-E2CE1F1A3961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pc'!$S$1:$Z$1</c:f>
              <c:strCache>
                <c:ptCount val="8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t_milp2</c:v>
                </c:pt>
                <c:pt idx="4">
                  <c:v>t_soft0</c:v>
                </c:pt>
                <c:pt idx="5">
                  <c:v>t_soft4</c:v>
                </c:pt>
                <c:pt idx="6">
                  <c:v>t_soft5</c:v>
                </c:pt>
                <c:pt idx="7">
                  <c:v>t_soft6</c:v>
                </c:pt>
              </c:strCache>
            </c:strRef>
          </c:cat>
          <c:val>
            <c:numRef>
              <c:f>'test7 pc'!$S$16:$Z$16</c:f>
              <c:numCache>
                <c:formatCode>General</c:formatCode>
                <c:ptCount val="8"/>
                <c:pt idx="0">
                  <c:v>6.7</c:v>
                </c:pt>
                <c:pt idx="1">
                  <c:v>13.7</c:v>
                </c:pt>
                <c:pt idx="2">
                  <c:v>109.3</c:v>
                </c:pt>
                <c:pt idx="3">
                  <c:v>153.9</c:v>
                </c:pt>
                <c:pt idx="4">
                  <c:v>22.7</c:v>
                </c:pt>
                <c:pt idx="6">
                  <c:v>23.2</c:v>
                </c:pt>
                <c:pt idx="7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1-48C3-9D1A-E2CE1F1A396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951920"/>
        <c:axId val="601948312"/>
      </c:barChart>
      <c:catAx>
        <c:axId val="60195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48312"/>
        <c:crosses val="autoZero"/>
        <c:auto val="1"/>
        <c:lblAlgn val="ctr"/>
        <c:lblOffset val="100"/>
        <c:noMultiLvlLbl val="0"/>
      </c:catAx>
      <c:valAx>
        <c:axId val="60194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5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pc'!$AB$1:$AG$1</c:f>
              <c:strCache>
                <c:ptCount val="6"/>
                <c:pt idx="0">
                  <c:v>gap_hard</c:v>
                </c:pt>
                <c:pt idx="1">
                  <c:v>gap_milp</c:v>
                </c:pt>
                <c:pt idx="2">
                  <c:v>gap_milp2</c:v>
                </c:pt>
                <c:pt idx="3">
                  <c:v>gap_soft0</c:v>
                </c:pt>
                <c:pt idx="4">
                  <c:v>gap_soft4</c:v>
                </c:pt>
                <c:pt idx="5">
                  <c:v>gap_soft5</c:v>
                </c:pt>
              </c:strCache>
            </c:strRef>
          </c:cat>
          <c:val>
            <c:numRef>
              <c:f>'test7 pc'!$AB$15:$AG$15</c:f>
              <c:numCache>
                <c:formatCode>0.00E+00</c:formatCode>
                <c:ptCount val="6"/>
                <c:pt idx="0" formatCode="General">
                  <c:v>1E-4</c:v>
                </c:pt>
                <c:pt idx="1">
                  <c:v>9.0000000000000006E-5</c:v>
                </c:pt>
                <c:pt idx="2">
                  <c:v>1E-4</c:v>
                </c:pt>
                <c:pt idx="3">
                  <c:v>6.9999999999999994E-5</c:v>
                </c:pt>
                <c:pt idx="5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A-4BFD-A7DE-70D099D8288E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pc'!$AB$1:$AG$1</c:f>
              <c:strCache>
                <c:ptCount val="6"/>
                <c:pt idx="0">
                  <c:v>gap_hard</c:v>
                </c:pt>
                <c:pt idx="1">
                  <c:v>gap_milp</c:v>
                </c:pt>
                <c:pt idx="2">
                  <c:v>gap_milp2</c:v>
                </c:pt>
                <c:pt idx="3">
                  <c:v>gap_soft0</c:v>
                </c:pt>
                <c:pt idx="4">
                  <c:v>gap_soft4</c:v>
                </c:pt>
                <c:pt idx="5">
                  <c:v>gap_soft5</c:v>
                </c:pt>
              </c:strCache>
            </c:strRef>
          </c:cat>
          <c:val>
            <c:numRef>
              <c:f>'test7 pc'!$AB$16:$AG$16</c:f>
              <c:numCache>
                <c:formatCode>0.00E+00</c:formatCode>
                <c:ptCount val="6"/>
                <c:pt idx="0" formatCode="General">
                  <c:v>1E-4</c:v>
                </c:pt>
                <c:pt idx="1">
                  <c:v>9.0000000000000006E-5</c:v>
                </c:pt>
                <c:pt idx="2" formatCode="General">
                  <c:v>1E-4</c:v>
                </c:pt>
                <c:pt idx="3">
                  <c:v>9.0000000000000006E-5</c:v>
                </c:pt>
                <c:pt idx="5">
                  <c:v>5.0000000000000002E-5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30-4320-828B-3A25C31CCE9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951920"/>
        <c:axId val="601948312"/>
      </c:barChart>
      <c:catAx>
        <c:axId val="60195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48312"/>
        <c:crosses val="autoZero"/>
        <c:auto val="1"/>
        <c:lblAlgn val="ctr"/>
        <c:lblOffset val="100"/>
        <c:noMultiLvlLbl val="0"/>
      </c:catAx>
      <c:valAx>
        <c:axId val="60194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5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yalma'!$U$1:$Z$1</c:f>
              <c:strCache>
                <c:ptCount val="6"/>
                <c:pt idx="0">
                  <c:v>t_hard</c:v>
                </c:pt>
                <c:pt idx="1">
                  <c:v>t_hard2</c:v>
                </c:pt>
                <c:pt idx="2">
                  <c:v>t_hard3</c:v>
                </c:pt>
                <c:pt idx="3">
                  <c:v>t_soft7</c:v>
                </c:pt>
                <c:pt idx="4">
                  <c:v>t_soft4</c:v>
                </c:pt>
                <c:pt idx="5">
                  <c:v>t_softp</c:v>
                </c:pt>
              </c:strCache>
            </c:strRef>
          </c:cat>
          <c:val>
            <c:numRef>
              <c:f>'test10 yalma'!$U$12:$Z$12</c:f>
              <c:numCache>
                <c:formatCode>General</c:formatCode>
                <c:ptCount val="6"/>
                <c:pt idx="0">
                  <c:v>15.4</c:v>
                </c:pt>
                <c:pt idx="1">
                  <c:v>13.2</c:v>
                </c:pt>
                <c:pt idx="2">
                  <c:v>14.7</c:v>
                </c:pt>
                <c:pt idx="3">
                  <c:v>21.6</c:v>
                </c:pt>
                <c:pt idx="4">
                  <c:v>22.7</c:v>
                </c:pt>
                <c:pt idx="5">
                  <c:v>47.7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9-43DE-9CC2-B20C43C7C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yalma'!$T$16:$AA$16</c:f>
              <c:numCache>
                <c:formatCode>General</c:formatCode>
                <c:ptCount val="8"/>
                <c:pt idx="0">
                  <c:v>7694.8</c:v>
                </c:pt>
                <c:pt idx="1">
                  <c:v>1803.8</c:v>
                </c:pt>
                <c:pt idx="4">
                  <c:v>2883.3</c:v>
                </c:pt>
                <c:pt idx="7">
                  <c:v>1943.5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9-43DE-9CC2-B20C43C7CDB1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yalma'!$T$17:$AA$17</c:f>
              <c:numCache>
                <c:formatCode>General</c:formatCode>
                <c:ptCount val="8"/>
                <c:pt idx="0">
                  <c:v>8852</c:v>
                </c:pt>
                <c:pt idx="1">
                  <c:v>1609.4</c:v>
                </c:pt>
                <c:pt idx="4">
                  <c:v>2672.7</c:v>
                </c:pt>
                <c:pt idx="7">
                  <c:v>1762.3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BD3B-4F28-9010-5C7595D23BA4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yalma'!$T$18:$AA$18</c:f>
              <c:numCache>
                <c:formatCode>General</c:formatCode>
                <c:ptCount val="8"/>
                <c:pt idx="0">
                  <c:v>8080.7</c:v>
                </c:pt>
                <c:pt idx="1">
                  <c:v>1203</c:v>
                </c:pt>
                <c:pt idx="4">
                  <c:v>2954.5</c:v>
                </c:pt>
                <c:pt idx="7">
                  <c:v>1357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BD3B-4F28-9010-5C7595D23BA4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yalma'!$T$19:$AA$19</c:f>
              <c:numCache>
                <c:formatCode>General</c:formatCode>
                <c:ptCount val="8"/>
                <c:pt idx="0">
                  <c:v>6212.9</c:v>
                </c:pt>
                <c:pt idx="1">
                  <c:v>885.8</c:v>
                </c:pt>
                <c:pt idx="4">
                  <c:v>2153.3000000000002</c:v>
                </c:pt>
                <c:pt idx="7">
                  <c:v>1362.6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BD3B-4F28-9010-5C7595D23BA4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yalma'!$T$20:$AA$20</c:f>
              <c:numCache>
                <c:formatCode>General</c:formatCode>
                <c:ptCount val="8"/>
                <c:pt idx="0">
                  <c:v>4069.5</c:v>
                </c:pt>
                <c:pt idx="1">
                  <c:v>438.4</c:v>
                </c:pt>
                <c:pt idx="4">
                  <c:v>615.9</c:v>
                </c:pt>
                <c:pt idx="7">
                  <c:v>667.5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BD3B-4F28-9010-5C7595D23BA4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yalma'!$T$21:$AA$21</c:f>
              <c:numCache>
                <c:formatCode>General</c:formatCode>
                <c:ptCount val="8"/>
                <c:pt idx="0">
                  <c:v>4069.8</c:v>
                </c:pt>
                <c:pt idx="1">
                  <c:v>678.6</c:v>
                </c:pt>
                <c:pt idx="4">
                  <c:v>870.5</c:v>
                </c:pt>
                <c:pt idx="7">
                  <c:v>1015.9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BD3B-4F28-9010-5C7595D23BA4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yalma'!$T$22:$AA$22</c:f>
              <c:numCache>
                <c:formatCode>General</c:formatCode>
                <c:ptCount val="8"/>
                <c:pt idx="0">
                  <c:v>4069.9</c:v>
                </c:pt>
                <c:pt idx="1">
                  <c:v>1191.3</c:v>
                </c:pt>
                <c:pt idx="4">
                  <c:v>1911</c:v>
                </c:pt>
                <c:pt idx="7">
                  <c:v>1446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BD3B-4F28-9010-5C7595D23BA4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yalma'!$T$23:$AA$23</c:f>
              <c:numCache>
                <c:formatCode>General</c:formatCode>
                <c:ptCount val="8"/>
                <c:pt idx="0">
                  <c:v>4069.2</c:v>
                </c:pt>
                <c:pt idx="1">
                  <c:v>993.7</c:v>
                </c:pt>
                <c:pt idx="4">
                  <c:v>1805.1</c:v>
                </c:pt>
                <c:pt idx="7">
                  <c:v>1179.3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BD3B-4F28-9010-5C7595D23BA4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yalma'!$T$24:$AA$24</c:f>
              <c:numCache>
                <c:formatCode>General</c:formatCode>
                <c:ptCount val="8"/>
                <c:pt idx="0">
                  <c:v>4068.8</c:v>
                </c:pt>
                <c:pt idx="1">
                  <c:v>1556.3</c:v>
                </c:pt>
                <c:pt idx="4">
                  <c:v>2205.5</c:v>
                </c:pt>
                <c:pt idx="7">
                  <c:v>1715.5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BD3B-4F28-9010-5C7595D23BA4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yalma'!$T$25:$AA$25</c:f>
              <c:numCache>
                <c:formatCode>General</c:formatCode>
                <c:ptCount val="8"/>
                <c:pt idx="0">
                  <c:v>4071.3</c:v>
                </c:pt>
                <c:pt idx="1">
                  <c:v>813.5</c:v>
                </c:pt>
                <c:pt idx="4">
                  <c:v>2063.6999999999998</c:v>
                </c:pt>
                <c:pt idx="7">
                  <c:v>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BD3B-4F28-9010-5C7595D23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test1!$G$1:$I$1</c:f>
              <c:strCache>
                <c:ptCount val="3"/>
                <c:pt idx="0">
                  <c:v>z_milp</c:v>
                </c:pt>
                <c:pt idx="1">
                  <c:v>z_hard</c:v>
                </c:pt>
                <c:pt idx="2">
                  <c:v>z_soft</c:v>
                </c:pt>
              </c:strCache>
            </c:strRef>
          </c:cat>
          <c:val>
            <c:numRef>
              <c:f>test1!$G$25:$I$25</c:f>
              <c:numCache>
                <c:formatCode>General</c:formatCode>
                <c:ptCount val="3"/>
                <c:pt idx="0">
                  <c:v>2088219.8</c:v>
                </c:pt>
                <c:pt idx="1">
                  <c:v>2102093.7000000002</c:v>
                </c:pt>
                <c:pt idx="2">
                  <c:v>8841432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6-41F0-9710-73DE60709E4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test1!$G$1:$I$1</c:f>
              <c:strCache>
                <c:ptCount val="3"/>
                <c:pt idx="0">
                  <c:v>z_milp</c:v>
                </c:pt>
                <c:pt idx="1">
                  <c:v>z_hard</c:v>
                </c:pt>
                <c:pt idx="2">
                  <c:v>z_soft</c:v>
                </c:pt>
              </c:strCache>
            </c:strRef>
          </c:cat>
          <c:val>
            <c:numRef>
              <c:f>test1!$G$26:$I$26</c:f>
              <c:numCache>
                <c:formatCode>General</c:formatCode>
                <c:ptCount val="3"/>
                <c:pt idx="0">
                  <c:v>1365414.3</c:v>
                </c:pt>
                <c:pt idx="1">
                  <c:v>1376189.8</c:v>
                </c:pt>
                <c:pt idx="2">
                  <c:v>1365545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6-41F0-9710-73DE60709E4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test1!$G$1:$I$1</c:f>
              <c:strCache>
                <c:ptCount val="3"/>
                <c:pt idx="0">
                  <c:v>z_milp</c:v>
                </c:pt>
                <c:pt idx="1">
                  <c:v>z_hard</c:v>
                </c:pt>
                <c:pt idx="2">
                  <c:v>z_soft</c:v>
                </c:pt>
              </c:strCache>
            </c:strRef>
          </c:cat>
          <c:val>
            <c:numRef>
              <c:f>test1!$G$27:$I$27</c:f>
              <c:numCache>
                <c:formatCode>General</c:formatCode>
                <c:ptCount val="3"/>
                <c:pt idx="0">
                  <c:v>2085655.2</c:v>
                </c:pt>
                <c:pt idx="1">
                  <c:v>2087992.1</c:v>
                </c:pt>
                <c:pt idx="2">
                  <c:v>2085216.4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C6-41F0-9710-73DE60709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357264"/>
        <c:axId val="597357592"/>
      </c:barChart>
      <c:catAx>
        <c:axId val="59735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57592"/>
        <c:crosses val="autoZero"/>
        <c:auto val="1"/>
        <c:lblAlgn val="ctr"/>
        <c:lblOffset val="100"/>
        <c:noMultiLvlLbl val="0"/>
      </c:catAx>
      <c:valAx>
        <c:axId val="59735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5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5320491963298"/>
          <c:y val="0.17876179215617216"/>
          <c:w val="0.84716492050063985"/>
          <c:h val="0.67193412325056812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yalma'!$AC$1:$AI$1</c:f>
              <c:strCache>
                <c:ptCount val="7"/>
                <c:pt idx="0">
                  <c:v>gap_hard</c:v>
                </c:pt>
                <c:pt idx="1">
                  <c:v>gap_hard2</c:v>
                </c:pt>
                <c:pt idx="2">
                  <c:v>gap_hard3</c:v>
                </c:pt>
                <c:pt idx="3">
                  <c:v>gap_soft7</c:v>
                </c:pt>
                <c:pt idx="4">
                  <c:v>gap_hard4</c:v>
                </c:pt>
                <c:pt idx="5">
                  <c:v>gap_softp</c:v>
                </c:pt>
                <c:pt idx="6">
                  <c:v>gap_lbc</c:v>
                </c:pt>
              </c:strCache>
            </c:strRef>
          </c:cat>
          <c:val>
            <c:numRef>
              <c:f>'test10 yalma'!$AC$24:$AI$24</c:f>
              <c:numCache>
                <c:formatCode>General</c:formatCode>
                <c:ptCount val="7"/>
                <c:pt idx="0">
                  <c:v>8.0000000000000007E-5</c:v>
                </c:pt>
                <c:pt idx="3">
                  <c:v>1E-4</c:v>
                </c:pt>
                <c:pt idx="6">
                  <c:v>5.0000000000000002E-5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9-43DE-9CC2-B20C43C7C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  <c:max val="1.5000000000000007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PC'!$S$1:$AA$1</c:f>
              <c:strCache>
                <c:ptCount val="9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t_hard2</c:v>
                </c:pt>
                <c:pt idx="4">
                  <c:v>t_</c:v>
                </c:pt>
                <c:pt idx="5">
                  <c:v>t_soft7</c:v>
                </c:pt>
                <c:pt idx="6">
                  <c:v>t_lb1</c:v>
                </c:pt>
                <c:pt idx="7">
                  <c:v>t_lbc2</c:v>
                </c:pt>
                <c:pt idx="8">
                  <c:v>t_lbc0</c:v>
                </c:pt>
              </c:strCache>
            </c:strRef>
          </c:cat>
          <c:val>
            <c:numRef>
              <c:f>'test11 PC'!$S$2:$AA$2</c:f>
              <c:numCache>
                <c:formatCode>General</c:formatCode>
                <c:ptCount val="9"/>
                <c:pt idx="0">
                  <c:v>13</c:v>
                </c:pt>
                <c:pt idx="1">
                  <c:v>119.3</c:v>
                </c:pt>
                <c:pt idx="2">
                  <c:v>28.1</c:v>
                </c:pt>
                <c:pt idx="3">
                  <c:v>31.2</c:v>
                </c:pt>
                <c:pt idx="6">
                  <c:v>129.9</c:v>
                </c:pt>
                <c:pt idx="7">
                  <c:v>46.5</c:v>
                </c:pt>
                <c:pt idx="8">
                  <c:v>46.2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F-4CCE-B275-F66CA9676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PC'!$AB$1:$AI$1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</c:v>
                </c:pt>
                <c:pt idx="4">
                  <c:v>gap_soft7</c:v>
                </c:pt>
                <c:pt idx="5">
                  <c:v>gap_lbc1</c:v>
                </c:pt>
                <c:pt idx="6">
                  <c:v>gap_lbc2</c:v>
                </c:pt>
                <c:pt idx="7">
                  <c:v>gap_lbc0</c:v>
                </c:pt>
              </c:strCache>
            </c:strRef>
          </c:cat>
          <c:val>
            <c:numRef>
              <c:f>'test11 PC'!$AB$2:$AI$2</c:f>
              <c:numCache>
                <c:formatCode>General</c:formatCode>
                <c:ptCount val="8"/>
                <c:pt idx="0">
                  <c:v>0</c:v>
                </c:pt>
                <c:pt idx="1">
                  <c:v>1.0000000000000001E-5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1.0000000000000001E-5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9-49FA-9794-CC7FD0E8D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PC'!$K$1:$R$1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'test11 PC'!$K$2:$R$2</c:f>
              <c:numCache>
                <c:formatCode>General</c:formatCode>
                <c:ptCount val="8"/>
                <c:pt idx="0">
                  <c:v>283849653.5</c:v>
                </c:pt>
                <c:pt idx="1">
                  <c:v>283870175.10000002</c:v>
                </c:pt>
                <c:pt idx="2">
                  <c:v>283849653.5</c:v>
                </c:pt>
                <c:pt idx="5">
                  <c:v>283870175.10000002</c:v>
                </c:pt>
                <c:pt idx="6">
                  <c:v>283870175.10000002</c:v>
                </c:pt>
                <c:pt idx="7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2-4849-B3D1-1019D931B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yalma'!$U$1:$AA$1</c:f>
              <c:strCache>
                <c:ptCount val="7"/>
                <c:pt idx="0">
                  <c:v>t_hard</c:v>
                </c:pt>
                <c:pt idx="1">
                  <c:v>t_hard2</c:v>
                </c:pt>
                <c:pt idx="2">
                  <c:v>t_</c:v>
                </c:pt>
                <c:pt idx="3">
                  <c:v>t_soft7</c:v>
                </c:pt>
                <c:pt idx="4">
                  <c:v>t_lb1</c:v>
                </c:pt>
                <c:pt idx="5">
                  <c:v>t_lbc2</c:v>
                </c:pt>
                <c:pt idx="6">
                  <c:v>t_lbc0</c:v>
                </c:pt>
              </c:strCache>
            </c:strRef>
          </c:cat>
          <c:val>
            <c:numRef>
              <c:f>'test11 yalma'!$U$16:$AA$16</c:f>
              <c:numCache>
                <c:formatCode>General</c:formatCode>
                <c:ptCount val="7"/>
                <c:pt idx="0">
                  <c:v>1803.8</c:v>
                </c:pt>
                <c:pt idx="2">
                  <c:v>3187</c:v>
                </c:pt>
                <c:pt idx="3">
                  <c:v>2883.3</c:v>
                </c:pt>
                <c:pt idx="6">
                  <c:v>1943.5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3-4D04-A4F4-872EEA597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'test11 yalma'!$K$20:$R$20</c:f>
              <c:numCache>
                <c:formatCode>General</c:formatCode>
                <c:ptCount val="8"/>
                <c:pt idx="0">
                  <c:v>20823385506.5</c:v>
                </c:pt>
                <c:pt idx="1">
                  <c:v>20824359418.299999</c:v>
                </c:pt>
                <c:pt idx="4">
                  <c:v>20823866104.5</c:v>
                </c:pt>
                <c:pt idx="7">
                  <c:v>20824003278.299999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2-40EF-BFA7-C562441FA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5320491963298"/>
          <c:y val="0.17876179215617216"/>
          <c:w val="0.84716492050063985"/>
          <c:h val="0.67193412325056812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yalma'!$AC$1:$AI$1</c:f>
              <c:strCache>
                <c:ptCount val="7"/>
                <c:pt idx="0">
                  <c:v>gap_hard</c:v>
                </c:pt>
                <c:pt idx="1">
                  <c:v>gap_hard2</c:v>
                </c:pt>
                <c:pt idx="2">
                  <c:v>gap_</c:v>
                </c:pt>
                <c:pt idx="3">
                  <c:v>gap_soft7</c:v>
                </c:pt>
                <c:pt idx="4">
                  <c:v>gap_lbc1</c:v>
                </c:pt>
                <c:pt idx="5">
                  <c:v>gap_lbc2</c:v>
                </c:pt>
                <c:pt idx="6">
                  <c:v>gap_lbc0</c:v>
                </c:pt>
              </c:strCache>
            </c:strRef>
          </c:cat>
          <c:val>
            <c:numRef>
              <c:f>'test11 yalma'!$AC$15:$AI$15</c:f>
              <c:numCache>
                <c:formatCode>General</c:formatCode>
                <c:ptCount val="7"/>
                <c:pt idx="0">
                  <c:v>8.0000000000000007E-5</c:v>
                </c:pt>
                <c:pt idx="1">
                  <c:v>1E-4</c:v>
                </c:pt>
                <c:pt idx="4">
                  <c:v>8.0000000000000007E-5</c:v>
                </c:pt>
                <c:pt idx="5">
                  <c:v>8.0000000000000007E-5</c:v>
                </c:pt>
                <c:pt idx="6">
                  <c:v>5.0000000000000002E-5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E-4394-9870-D9CEA8B2B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  <c:max val="1.5000000000000007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 12 PC'!$AB$1:$AI$1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</c:v>
                </c:pt>
                <c:pt idx="4">
                  <c:v>gap_soft7</c:v>
                </c:pt>
                <c:pt idx="5">
                  <c:v>gap_lbc1</c:v>
                </c:pt>
                <c:pt idx="6">
                  <c:v>gap_lbc2</c:v>
                </c:pt>
                <c:pt idx="7">
                  <c:v>gap_lbc0</c:v>
                </c:pt>
              </c:strCache>
            </c:strRef>
          </c:cat>
          <c:val>
            <c:numRef>
              <c:f>'test 12 PC'!$AB$2:$AI$2</c:f>
              <c:numCache>
                <c:formatCode>General</c:formatCode>
                <c:ptCount val="8"/>
                <c:pt idx="0">
                  <c:v>1E-4</c:v>
                </c:pt>
                <c:pt idx="1">
                  <c:v>1E-4</c:v>
                </c:pt>
                <c:pt idx="2">
                  <c:v>5.0000000000000002E-5</c:v>
                </c:pt>
                <c:pt idx="3">
                  <c:v>0</c:v>
                </c:pt>
                <c:pt idx="4">
                  <c:v>0</c:v>
                </c:pt>
                <c:pt idx="5">
                  <c:v>4.0000000000000003E-5</c:v>
                </c:pt>
                <c:pt idx="6">
                  <c:v>5.0000000000000002E-5</c:v>
                </c:pt>
                <c:pt idx="7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5-4E5C-8577-F8DCF5752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12 PC'!$T$1:$AA$1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PC'!$T$2:$AA$2</c:f>
              <c:numCache>
                <c:formatCode>General</c:formatCode>
                <c:ptCount val="8"/>
                <c:pt idx="0">
                  <c:v>115.1</c:v>
                </c:pt>
                <c:pt idx="1">
                  <c:v>14.6</c:v>
                </c:pt>
                <c:pt idx="2">
                  <c:v>15.9</c:v>
                </c:pt>
                <c:pt idx="5">
                  <c:v>58.4</c:v>
                </c:pt>
                <c:pt idx="6">
                  <c:v>24.1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A-4777-8E41-DADCA72DB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12 PC'!$K$1:$R$1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PC'!$K$2:$R$2</c:f>
              <c:numCache>
                <c:formatCode>General</c:formatCode>
                <c:ptCount val="8"/>
                <c:pt idx="0">
                  <c:v>283849653.5</c:v>
                </c:pt>
                <c:pt idx="1">
                  <c:v>283870175.10000002</c:v>
                </c:pt>
                <c:pt idx="2">
                  <c:v>283849653.5</c:v>
                </c:pt>
                <c:pt idx="5">
                  <c:v>283870175.10000002</c:v>
                </c:pt>
                <c:pt idx="6">
                  <c:v>283870175.10000002</c:v>
                </c:pt>
                <c:pt idx="7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0-449D-89ED-3EC543574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test2!$F$1:$K$1</c:f>
              <c:strCache>
                <c:ptCount val="6"/>
                <c:pt idx="0">
                  <c:v>z_lp</c:v>
                </c:pt>
                <c:pt idx="1">
                  <c:v>z_milp</c:v>
                </c:pt>
                <c:pt idx="2">
                  <c:v>z_hard</c:v>
                </c:pt>
                <c:pt idx="3">
                  <c:v>z_soft</c:v>
                </c:pt>
                <c:pt idx="4">
                  <c:v>z_soft+cut</c:v>
                </c:pt>
                <c:pt idx="5">
                  <c:v>z_lbc</c:v>
                </c:pt>
              </c:strCache>
            </c:strRef>
          </c:cat>
          <c:val>
            <c:numRef>
              <c:f>test2!$F$12:$K$12</c:f>
              <c:numCache>
                <c:formatCode>_-"$"* #,##0_-;\-"$"* #,##0_-;_-"$"* "-"??_-;_-@_-</c:formatCode>
                <c:ptCount val="6"/>
                <c:pt idx="0">
                  <c:v>3167212.2</c:v>
                </c:pt>
                <c:pt idx="1">
                  <c:v>3171170.8</c:v>
                </c:pt>
                <c:pt idx="2">
                  <c:v>3184339.6</c:v>
                </c:pt>
                <c:pt idx="3">
                  <c:v>3171809.2</c:v>
                </c:pt>
                <c:pt idx="4">
                  <c:v>3170465.5</c:v>
                </c:pt>
                <c:pt idx="5">
                  <c:v>3178255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E-439C-BD2C-3BA6B07778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9527768"/>
        <c:axId val="989529080"/>
      </c:barChart>
      <c:catAx>
        <c:axId val="98952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29080"/>
        <c:crosses val="autoZero"/>
        <c:auto val="1"/>
        <c:lblAlgn val="ctr"/>
        <c:lblOffset val="100"/>
        <c:noMultiLvlLbl val="0"/>
      </c:catAx>
      <c:valAx>
        <c:axId val="98952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27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 12 yalma'!$AB$1:$AI$1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</c:v>
                </c:pt>
                <c:pt idx="4">
                  <c:v>gap_soft7</c:v>
                </c:pt>
                <c:pt idx="5">
                  <c:v>gap_lbc1</c:v>
                </c:pt>
                <c:pt idx="6">
                  <c:v>gap_lbc2</c:v>
                </c:pt>
                <c:pt idx="7">
                  <c:v>gap_lbc0</c:v>
                </c:pt>
              </c:strCache>
            </c:strRef>
          </c:cat>
          <c:val>
            <c:numRef>
              <c:f>'test 12 yalma'!$AB$14:$AI$14</c:f>
              <c:numCache>
                <c:formatCode>General</c:formatCode>
                <c:ptCount val="8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5">
                  <c:v>9.0000000000000006E-5</c:v>
                </c:pt>
                <c:pt idx="6">
                  <c:v>9.0000000000000006E-5</c:v>
                </c:pt>
                <c:pt idx="7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C-45E1-B601-DE7275BDF45B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'test 12 yalma'!$AB$1:$AI$1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</c:v>
                </c:pt>
                <c:pt idx="4">
                  <c:v>gap_soft7</c:v>
                </c:pt>
                <c:pt idx="5">
                  <c:v>gap_lbc1</c:v>
                </c:pt>
                <c:pt idx="6">
                  <c:v>gap_lbc2</c:v>
                </c:pt>
                <c:pt idx="7">
                  <c:v>gap_lbc0</c:v>
                </c:pt>
              </c:strCache>
            </c:strRef>
          </c:cat>
          <c:val>
            <c:numRef>
              <c:f>'test 12 yalma'!$AB$15:$AI$15</c:f>
              <c:numCache>
                <c:formatCode>General</c:formatCode>
                <c:ptCount val="8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5">
                  <c:v>1E-4</c:v>
                </c:pt>
                <c:pt idx="6">
                  <c:v>1E-4</c:v>
                </c:pt>
                <c:pt idx="7">
                  <c:v>3.0000000000000001E-5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1-427E-A9FF-5401F19C3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yalma'!$T$2:$AA$2</c:f>
              <c:numCache>
                <c:formatCode>General</c:formatCode>
                <c:ptCount val="8"/>
                <c:pt idx="0">
                  <c:v>106.8</c:v>
                </c:pt>
                <c:pt idx="1">
                  <c:v>15.5</c:v>
                </c:pt>
                <c:pt idx="2">
                  <c:v>17</c:v>
                </c:pt>
                <c:pt idx="5">
                  <c:v>60.3</c:v>
                </c:pt>
                <c:pt idx="6">
                  <c:v>25.4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C-45E1-B601-DE7275BDF45B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yalma'!$T$3:$AA$3</c:f>
              <c:numCache>
                <c:formatCode>General</c:formatCode>
                <c:ptCount val="8"/>
                <c:pt idx="0">
                  <c:v>38.200000000000003</c:v>
                </c:pt>
                <c:pt idx="1">
                  <c:v>17.8</c:v>
                </c:pt>
                <c:pt idx="2">
                  <c:v>18</c:v>
                </c:pt>
                <c:pt idx="5">
                  <c:v>61.8</c:v>
                </c:pt>
                <c:pt idx="6">
                  <c:v>27.6</c:v>
                </c:pt>
                <c:pt idx="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AAD-40F8-AA7B-34421C273A5A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yalma'!$T$4:$AA$4</c:f>
              <c:numCache>
                <c:formatCode>General</c:formatCode>
                <c:ptCount val="8"/>
                <c:pt idx="0">
                  <c:v>11.3</c:v>
                </c:pt>
                <c:pt idx="1">
                  <c:v>13.4</c:v>
                </c:pt>
                <c:pt idx="2">
                  <c:v>14.1</c:v>
                </c:pt>
                <c:pt idx="5">
                  <c:v>55.3</c:v>
                </c:pt>
                <c:pt idx="6">
                  <c:v>22.5</c:v>
                </c:pt>
                <c:pt idx="7">
                  <c:v>21.6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8AAD-40F8-AA7B-34421C273A5A}"/>
            </c:ext>
          </c:extLst>
        </c:ser>
        <c:ser>
          <c:idx val="3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yalma'!$T$5:$AA$5</c:f>
              <c:numCache>
                <c:formatCode>General</c:formatCode>
                <c:ptCount val="8"/>
                <c:pt idx="0">
                  <c:v>13.3</c:v>
                </c:pt>
                <c:pt idx="1">
                  <c:v>13.3</c:v>
                </c:pt>
                <c:pt idx="2">
                  <c:v>14.4</c:v>
                </c:pt>
                <c:pt idx="5">
                  <c:v>59.1</c:v>
                </c:pt>
                <c:pt idx="6">
                  <c:v>22.4</c:v>
                </c:pt>
                <c:pt idx="7">
                  <c:v>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8AAD-40F8-AA7B-34421C273A5A}"/>
            </c:ext>
          </c:extLst>
        </c:ser>
        <c:ser>
          <c:idx val="4"/>
          <c:order val="4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yalma'!$T$6:$AA$6</c:f>
              <c:numCache>
                <c:formatCode>General</c:formatCode>
                <c:ptCount val="8"/>
                <c:pt idx="0">
                  <c:v>31</c:v>
                </c:pt>
                <c:pt idx="1">
                  <c:v>14.7</c:v>
                </c:pt>
                <c:pt idx="2">
                  <c:v>16.600000000000001</c:v>
                </c:pt>
                <c:pt idx="5">
                  <c:v>58.3</c:v>
                </c:pt>
                <c:pt idx="6">
                  <c:v>25.6</c:v>
                </c:pt>
                <c:pt idx="7">
                  <c:v>23.4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8AAD-40F8-AA7B-34421C273A5A}"/>
            </c:ext>
          </c:extLst>
        </c:ser>
        <c:ser>
          <c:idx val="5"/>
          <c:order val="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yalma'!$T$7:$AA$7</c:f>
              <c:numCache>
                <c:formatCode>General</c:formatCode>
                <c:ptCount val="8"/>
                <c:pt idx="0">
                  <c:v>94.8</c:v>
                </c:pt>
                <c:pt idx="1">
                  <c:v>14.6</c:v>
                </c:pt>
                <c:pt idx="2">
                  <c:v>15.8</c:v>
                </c:pt>
                <c:pt idx="5">
                  <c:v>64.7</c:v>
                </c:pt>
                <c:pt idx="6">
                  <c:v>25.8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8AAD-40F8-AA7B-34421C273A5A}"/>
            </c:ext>
          </c:extLst>
        </c:ser>
        <c:ser>
          <c:idx val="6"/>
          <c:order val="6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yalma'!$T$8:$AA$8</c:f>
              <c:numCache>
                <c:formatCode>General</c:formatCode>
                <c:ptCount val="8"/>
                <c:pt idx="0">
                  <c:v>52.3</c:v>
                </c:pt>
                <c:pt idx="1">
                  <c:v>14.4</c:v>
                </c:pt>
                <c:pt idx="2">
                  <c:v>15.8</c:v>
                </c:pt>
                <c:pt idx="5">
                  <c:v>64.400000000000006</c:v>
                </c:pt>
                <c:pt idx="6">
                  <c:v>24.9</c:v>
                </c:pt>
                <c:pt idx="7">
                  <c:v>24.2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8AAD-40F8-AA7B-34421C273A5A}"/>
            </c:ext>
          </c:extLst>
        </c:ser>
        <c:ser>
          <c:idx val="7"/>
          <c:order val="7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yalma'!$T$9:$AA$9</c:f>
              <c:numCache>
                <c:formatCode>General</c:formatCode>
                <c:ptCount val="8"/>
                <c:pt idx="0">
                  <c:v>34.4</c:v>
                </c:pt>
                <c:pt idx="1">
                  <c:v>17.5</c:v>
                </c:pt>
                <c:pt idx="2">
                  <c:v>17.2</c:v>
                </c:pt>
                <c:pt idx="5">
                  <c:v>63.4</c:v>
                </c:pt>
                <c:pt idx="6">
                  <c:v>28.7</c:v>
                </c:pt>
                <c:pt idx="7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8AAD-40F8-AA7B-34421C273A5A}"/>
            </c:ext>
          </c:extLst>
        </c:ser>
        <c:ser>
          <c:idx val="8"/>
          <c:order val="8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yalma'!$T$10:$AA$10</c:f>
              <c:numCache>
                <c:formatCode>General</c:formatCode>
                <c:ptCount val="8"/>
                <c:pt idx="0">
                  <c:v>18.2</c:v>
                </c:pt>
                <c:pt idx="1">
                  <c:v>14.7</c:v>
                </c:pt>
                <c:pt idx="2">
                  <c:v>17.3</c:v>
                </c:pt>
                <c:pt idx="5">
                  <c:v>57.1</c:v>
                </c:pt>
                <c:pt idx="6">
                  <c:v>24.4</c:v>
                </c:pt>
                <c:pt idx="7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8AAD-40F8-AA7B-34421C273A5A}"/>
            </c:ext>
          </c:extLst>
        </c:ser>
        <c:ser>
          <c:idx val="9"/>
          <c:order val="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yalma'!$T$11:$AA$11</c:f>
              <c:numCache>
                <c:formatCode>General</c:formatCode>
                <c:ptCount val="8"/>
                <c:pt idx="0">
                  <c:v>19.3</c:v>
                </c:pt>
                <c:pt idx="1">
                  <c:v>15.9</c:v>
                </c:pt>
                <c:pt idx="2">
                  <c:v>16.2</c:v>
                </c:pt>
                <c:pt idx="5">
                  <c:v>63.3</c:v>
                </c:pt>
                <c:pt idx="6">
                  <c:v>26.2</c:v>
                </c:pt>
                <c:pt idx="7">
                  <c:v>25.4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8AAD-40F8-AA7B-34421C273A5A}"/>
            </c:ext>
          </c:extLst>
        </c:ser>
        <c:ser>
          <c:idx val="10"/>
          <c:order val="10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yalma'!$T$12:$AA$12</c:f>
              <c:numCache>
                <c:formatCode>General</c:formatCode>
                <c:ptCount val="8"/>
                <c:pt idx="0">
                  <c:v>29.3</c:v>
                </c:pt>
                <c:pt idx="1">
                  <c:v>15.9</c:v>
                </c:pt>
                <c:pt idx="2">
                  <c:v>15.2</c:v>
                </c:pt>
                <c:pt idx="5">
                  <c:v>56</c:v>
                </c:pt>
                <c:pt idx="6">
                  <c:v>25.2</c:v>
                </c:pt>
                <c:pt idx="7">
                  <c:v>24.4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8AAD-40F8-AA7B-34421C273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yalma'!$K$2:$R$2</c:f>
              <c:numCache>
                <c:formatCode>General</c:formatCode>
                <c:ptCount val="8"/>
                <c:pt idx="0">
                  <c:v>283849653.5</c:v>
                </c:pt>
                <c:pt idx="1">
                  <c:v>283870175.10000002</c:v>
                </c:pt>
                <c:pt idx="2">
                  <c:v>283849653.5</c:v>
                </c:pt>
                <c:pt idx="5">
                  <c:v>283870175.10000002</c:v>
                </c:pt>
                <c:pt idx="6">
                  <c:v>283870175.10000002</c:v>
                </c:pt>
                <c:pt idx="7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C-45E1-B601-DE7275BDF45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yalma'!$K$3:$R$3</c:f>
              <c:numCache>
                <c:formatCode>General</c:formatCode>
                <c:ptCount val="8"/>
                <c:pt idx="0">
                  <c:v>255440077.09999999</c:v>
                </c:pt>
                <c:pt idx="1">
                  <c:v>255671642.90000001</c:v>
                </c:pt>
                <c:pt idx="2">
                  <c:v>255467889.30000001</c:v>
                </c:pt>
                <c:pt idx="5">
                  <c:v>255532949.80000001</c:v>
                </c:pt>
                <c:pt idx="6">
                  <c:v>255532949.80000001</c:v>
                </c:pt>
                <c:pt idx="7">
                  <c:v>255473554.5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511-4F97-A9B3-ECDC4A122FA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yalma'!$K$4:$R$4</c:f>
              <c:numCache>
                <c:formatCode>General</c:formatCode>
                <c:ptCount val="8"/>
                <c:pt idx="0">
                  <c:v>261613254.30000001</c:v>
                </c:pt>
                <c:pt idx="1">
                  <c:v>261613254.30000001</c:v>
                </c:pt>
                <c:pt idx="2">
                  <c:v>261613254.30000001</c:v>
                </c:pt>
                <c:pt idx="5">
                  <c:v>261613254.30000001</c:v>
                </c:pt>
                <c:pt idx="6">
                  <c:v>261613254.30000001</c:v>
                </c:pt>
                <c:pt idx="7">
                  <c:v>261613254.30000001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511-4F97-A9B3-ECDC4A122FA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yalma'!$K$5:$R$5</c:f>
              <c:numCache>
                <c:formatCode>General</c:formatCode>
                <c:ptCount val="8"/>
                <c:pt idx="0">
                  <c:v>241106384.69999999</c:v>
                </c:pt>
                <c:pt idx="1">
                  <c:v>241115904.5</c:v>
                </c:pt>
                <c:pt idx="2">
                  <c:v>241106384.69999999</c:v>
                </c:pt>
                <c:pt idx="5">
                  <c:v>241106384.69999999</c:v>
                </c:pt>
                <c:pt idx="6">
                  <c:v>241106384.69999999</c:v>
                </c:pt>
                <c:pt idx="7">
                  <c:v>241106384.69999999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511-4F97-A9B3-ECDC4A122FA3}"/>
            </c:ext>
          </c:extLst>
        </c:ser>
        <c:ser>
          <c:idx val="4"/>
          <c:order val="4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yalma'!$K$6:$R$6</c:f>
              <c:numCache>
                <c:formatCode>General</c:formatCode>
                <c:ptCount val="8"/>
                <c:pt idx="0">
                  <c:v>358052650.30000001</c:v>
                </c:pt>
                <c:pt idx="1">
                  <c:v>358108071.19999999</c:v>
                </c:pt>
                <c:pt idx="2">
                  <c:v>358052650.30000001</c:v>
                </c:pt>
                <c:pt idx="5">
                  <c:v>358052650.30000001</c:v>
                </c:pt>
                <c:pt idx="6">
                  <c:v>358052650.30000001</c:v>
                </c:pt>
                <c:pt idx="7">
                  <c:v>358052650.30000001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511-4F97-A9B3-ECDC4A122FA3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yalma'!$K$7:$R$7</c:f>
              <c:numCache>
                <c:formatCode>General</c:formatCode>
                <c:ptCount val="8"/>
                <c:pt idx="0">
                  <c:v>504414101.30000001</c:v>
                </c:pt>
                <c:pt idx="1">
                  <c:v>504418051.5</c:v>
                </c:pt>
                <c:pt idx="2">
                  <c:v>504418051.5</c:v>
                </c:pt>
                <c:pt idx="5">
                  <c:v>504418051.5</c:v>
                </c:pt>
                <c:pt idx="6">
                  <c:v>504418051.5</c:v>
                </c:pt>
                <c:pt idx="7">
                  <c:v>504418051.5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511-4F97-A9B3-ECDC4A122FA3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yalma'!$K$8:$R$8</c:f>
              <c:numCache>
                <c:formatCode>General</c:formatCode>
                <c:ptCount val="8"/>
                <c:pt idx="0">
                  <c:v>518917777.19999999</c:v>
                </c:pt>
                <c:pt idx="1">
                  <c:v>518917777.19999999</c:v>
                </c:pt>
                <c:pt idx="2">
                  <c:v>518917777.19999999</c:v>
                </c:pt>
                <c:pt idx="5">
                  <c:v>518917777.19999999</c:v>
                </c:pt>
                <c:pt idx="6">
                  <c:v>518917777.19999999</c:v>
                </c:pt>
                <c:pt idx="7">
                  <c:v>518917777.19999999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511-4F97-A9B3-ECDC4A122FA3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yalma'!$K$9:$R$9</c:f>
              <c:numCache>
                <c:formatCode>General</c:formatCode>
                <c:ptCount val="8"/>
                <c:pt idx="0">
                  <c:v>362434996.60000002</c:v>
                </c:pt>
                <c:pt idx="1">
                  <c:v>362832824.5</c:v>
                </c:pt>
                <c:pt idx="2">
                  <c:v>362434996.60000002</c:v>
                </c:pt>
                <c:pt idx="5">
                  <c:v>362458150.10000002</c:v>
                </c:pt>
                <c:pt idx="6">
                  <c:v>362458150.10000002</c:v>
                </c:pt>
                <c:pt idx="7">
                  <c:v>362458150.10000002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511-4F97-A9B3-ECDC4A122FA3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yalma'!$K$10:$R$10</c:f>
              <c:numCache>
                <c:formatCode>General</c:formatCode>
                <c:ptCount val="8"/>
                <c:pt idx="0">
                  <c:v>308842794</c:v>
                </c:pt>
                <c:pt idx="1">
                  <c:v>308904007.10000002</c:v>
                </c:pt>
                <c:pt idx="2">
                  <c:v>308842794</c:v>
                </c:pt>
                <c:pt idx="5">
                  <c:v>308846326.80000001</c:v>
                </c:pt>
                <c:pt idx="6">
                  <c:v>308846326.80000001</c:v>
                </c:pt>
                <c:pt idx="7">
                  <c:v>308846326.80000001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511-4F97-A9B3-ECDC4A122FA3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yalma'!$K$11:$R$11</c:f>
              <c:numCache>
                <c:formatCode>General</c:formatCode>
                <c:ptCount val="8"/>
                <c:pt idx="0">
                  <c:v>246349486.5</c:v>
                </c:pt>
                <c:pt idx="1">
                  <c:v>246384107.09999999</c:v>
                </c:pt>
                <c:pt idx="2">
                  <c:v>246349486.5</c:v>
                </c:pt>
                <c:pt idx="5">
                  <c:v>246349655.90000001</c:v>
                </c:pt>
                <c:pt idx="6">
                  <c:v>246349486.5</c:v>
                </c:pt>
                <c:pt idx="7">
                  <c:v>246349486.5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511-4F97-A9B3-ECDC4A122FA3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yalma'!$K$12:$R$12</c:f>
              <c:numCache>
                <c:formatCode>General</c:formatCode>
                <c:ptCount val="8"/>
                <c:pt idx="0">
                  <c:v>347389906.39999998</c:v>
                </c:pt>
                <c:pt idx="1">
                  <c:v>347635528.10000002</c:v>
                </c:pt>
                <c:pt idx="2">
                  <c:v>347469211.80000001</c:v>
                </c:pt>
                <c:pt idx="5">
                  <c:v>347618161.69999999</c:v>
                </c:pt>
                <c:pt idx="6">
                  <c:v>347618161.69999999</c:v>
                </c:pt>
                <c:pt idx="7">
                  <c:v>347475557.80000001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511-4F97-A9B3-ECDC4A122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0910674850111"/>
          <c:y val="4.1694835916211113E-2"/>
          <c:w val="0.88109090701272264"/>
          <c:h val="0.87850883161363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13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z_lbc8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13 yalma'!$K$78:$R$78</c:f>
              <c:numCache>
                <c:formatCode>0.0</c:formatCode>
                <c:ptCount val="8"/>
                <c:pt idx="0">
                  <c:v>6340906.9000000004</c:v>
                </c:pt>
                <c:pt idx="1">
                  <c:v>6340924.2999999998</c:v>
                </c:pt>
                <c:pt idx="5">
                  <c:v>6340906.9000000004</c:v>
                </c:pt>
                <c:pt idx="7">
                  <c:v>6340906.9000000004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2-4C52-B977-EA9D1EE3BBE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13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z_lbc8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13 yalma'!$K$79:$R$79</c:f>
              <c:numCache>
                <c:formatCode>0.0</c:formatCode>
                <c:ptCount val="8"/>
                <c:pt idx="0">
                  <c:v>6340906.9000000004</c:v>
                </c:pt>
                <c:pt idx="1">
                  <c:v>6340924.2999999998</c:v>
                </c:pt>
                <c:pt idx="5">
                  <c:v>6340906.9000000004</c:v>
                </c:pt>
                <c:pt idx="7">
                  <c:v>6340906.9000000004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F6-4FAE-A8E5-C1286B419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13 yalma'!$S$1:$U$1</c:f>
              <c:strCache>
                <c:ptCount val="3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</c:strCache>
            </c:strRef>
          </c:cat>
          <c:val>
            <c:numRef>
              <c:f>'test 13 yalma'!$S$78:$U$78</c:f>
              <c:numCache>
                <c:formatCode>General</c:formatCode>
                <c:ptCount val="3"/>
                <c:pt idx="0">
                  <c:v>113.1</c:v>
                </c:pt>
                <c:pt idx="1">
                  <c:v>116.4</c:v>
                </c:pt>
                <c:pt idx="2">
                  <c:v>187.7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2-4C52-B977-EA9D1EE3BBEA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13 yalma'!$S$1:$U$1</c:f>
              <c:strCache>
                <c:ptCount val="3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</c:strCache>
            </c:strRef>
          </c:cat>
          <c:val>
            <c:numRef>
              <c:f>'test 13 yalma'!$S$79:$U$79</c:f>
              <c:numCache>
                <c:formatCode>General</c:formatCode>
                <c:ptCount val="3"/>
                <c:pt idx="0">
                  <c:v>114.7</c:v>
                </c:pt>
                <c:pt idx="1">
                  <c:v>118.6</c:v>
                </c:pt>
                <c:pt idx="2">
                  <c:v>191.8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F-4924-9B74-F6F8A6AAD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0916974569743"/>
          <c:y val="4.1694705510017957E-2"/>
          <c:w val="0.88109090701272264"/>
          <c:h val="0.87850883161363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14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z_lbc8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14 yalma'!$K$21:$R$21</c:f>
              <c:numCache>
                <c:formatCode>General</c:formatCode>
                <c:ptCount val="8"/>
                <c:pt idx="0">
                  <c:v>15966703.9</c:v>
                </c:pt>
                <c:pt idx="1">
                  <c:v>15970490.800000001</c:v>
                </c:pt>
                <c:pt idx="4">
                  <c:v>15968185</c:v>
                </c:pt>
                <c:pt idx="7">
                  <c:v>15968185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8-4ADF-8CED-60171D27E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14 yalma'!$S$1:$AA$1</c:f>
              <c:strCache>
                <c:ptCount val="9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t_hard2</c:v>
                </c:pt>
                <c:pt idx="4">
                  <c:v>t_</c:v>
                </c:pt>
                <c:pt idx="5">
                  <c:v>t_lbc8</c:v>
                </c:pt>
                <c:pt idx="6">
                  <c:v>t_lb1</c:v>
                </c:pt>
                <c:pt idx="7">
                  <c:v>t_lbc2</c:v>
                </c:pt>
                <c:pt idx="8">
                  <c:v>t_lbc0</c:v>
                </c:pt>
              </c:strCache>
            </c:strRef>
          </c:cat>
          <c:val>
            <c:numRef>
              <c:f>'test 14 yalma'!$S$20:$AA$20</c:f>
              <c:numCache>
                <c:formatCode>General</c:formatCode>
                <c:ptCount val="9"/>
                <c:pt idx="0">
                  <c:v>152.19999999999999</c:v>
                </c:pt>
                <c:pt idx="1">
                  <c:v>5064.2</c:v>
                </c:pt>
                <c:pt idx="2">
                  <c:v>236.8</c:v>
                </c:pt>
                <c:pt idx="5">
                  <c:v>1365.7</c:v>
                </c:pt>
                <c:pt idx="8">
                  <c:v>2035.7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B-4F49-AFA6-E412B08B31CC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14 yalma'!$S$1:$AA$1</c:f>
              <c:strCache>
                <c:ptCount val="9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t_hard2</c:v>
                </c:pt>
                <c:pt idx="4">
                  <c:v>t_</c:v>
                </c:pt>
                <c:pt idx="5">
                  <c:v>t_lbc8</c:v>
                </c:pt>
                <c:pt idx="6">
                  <c:v>t_lb1</c:v>
                </c:pt>
                <c:pt idx="7">
                  <c:v>t_lbc2</c:v>
                </c:pt>
                <c:pt idx="8">
                  <c:v>t_lbc0</c:v>
                </c:pt>
              </c:strCache>
            </c:strRef>
          </c:cat>
          <c:val>
            <c:numRef>
              <c:f>'test 14 yalma'!$S$21:$AA$21</c:f>
              <c:numCache>
                <c:formatCode>General</c:formatCode>
                <c:ptCount val="9"/>
                <c:pt idx="0">
                  <c:v>143.5</c:v>
                </c:pt>
                <c:pt idx="1">
                  <c:v>5060.7</c:v>
                </c:pt>
                <c:pt idx="2">
                  <c:v>267.60000000000002</c:v>
                </c:pt>
                <c:pt idx="5">
                  <c:v>1741.5</c:v>
                </c:pt>
                <c:pt idx="8">
                  <c:v>1954.8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4B-4F49-AFA6-E412B08B3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0916974569743"/>
          <c:y val="4.1694705510017957E-2"/>
          <c:w val="0.88109090701272264"/>
          <c:h val="0.87850883161363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15'!$K$1:$R$1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z_lbc8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15'!$K$14:$R$14</c:f>
              <c:numCache>
                <c:formatCode>0.0</c:formatCode>
                <c:ptCount val="8"/>
                <c:pt idx="0">
                  <c:v>102821861.2</c:v>
                </c:pt>
                <c:pt idx="1">
                  <c:v>102811450.5</c:v>
                </c:pt>
                <c:pt idx="4">
                  <c:v>102806567.5</c:v>
                </c:pt>
                <c:pt idx="5">
                  <c:v>102806148.8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A-46B4-8367-9CF147E31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15'!$T$1:$AA$1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t_lbc8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15'!$T$14:$AA$14</c:f>
              <c:numCache>
                <c:formatCode>General</c:formatCode>
                <c:ptCount val="8"/>
                <c:pt idx="0">
                  <c:v>3686</c:v>
                </c:pt>
                <c:pt idx="1">
                  <c:v>1204.7</c:v>
                </c:pt>
                <c:pt idx="4">
                  <c:v>3508</c:v>
                </c:pt>
                <c:pt idx="5">
                  <c:v>6660.6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4-479B-8D81-FEDDDEB2C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 15'!$AB$1:$AJ$1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</c:v>
                </c:pt>
                <c:pt idx="4">
                  <c:v>gap_lbc8</c:v>
                </c:pt>
                <c:pt idx="5">
                  <c:v>gap_lbc1</c:v>
                </c:pt>
                <c:pt idx="6">
                  <c:v>gap_lbc2</c:v>
                </c:pt>
                <c:pt idx="7">
                  <c:v>gap_lbc0</c:v>
                </c:pt>
              </c:strCache>
            </c:strRef>
          </c:cat>
          <c:val>
            <c:numRef>
              <c:f>'test 15'!$AB$13:$AJ$13</c:f>
              <c:numCache>
                <c:formatCode>General</c:formatCode>
                <c:ptCount val="9"/>
                <c:pt idx="0">
                  <c:v>2.9331000000000002E-4</c:v>
                </c:pt>
                <c:pt idx="1">
                  <c:v>1.7678E-4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2.756E-5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4-479B-8D81-FEDDDEB2C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time</a:t>
            </a:r>
          </a:p>
        </c:rich>
      </c:tx>
      <c:layout>
        <c:manualLayout>
          <c:xMode val="edge"/>
          <c:yMode val="edge"/>
          <c:x val="0.49427471116816429"/>
          <c:y val="1.95599022004889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test2!$L$1:$Q$1</c:f>
              <c:strCache>
                <c:ptCount val="6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t_soft</c:v>
                </c:pt>
                <c:pt idx="4">
                  <c:v>t_soft+cut</c:v>
                </c:pt>
                <c:pt idx="5">
                  <c:v>t_lbc</c:v>
                </c:pt>
              </c:strCache>
            </c:strRef>
          </c:cat>
          <c:val>
            <c:numRef>
              <c:f>test2!$L$12:$Q$12</c:f>
              <c:numCache>
                <c:formatCode>0.0</c:formatCode>
                <c:ptCount val="6"/>
                <c:pt idx="0">
                  <c:v>223.41849999999999</c:v>
                </c:pt>
                <c:pt idx="1">
                  <c:v>901.23059999999998</c:v>
                </c:pt>
                <c:pt idx="2">
                  <c:v>301.36770000000001</c:v>
                </c:pt>
                <c:pt idx="3">
                  <c:v>1621.9460999999999</c:v>
                </c:pt>
                <c:pt idx="4">
                  <c:v>680.24549999999999</c:v>
                </c:pt>
                <c:pt idx="5">
                  <c:v>3349.9877000000001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2-45DE-89E3-D064C78A6C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1070640"/>
        <c:axId val="651070968"/>
      </c:barChart>
      <c:catAx>
        <c:axId val="65107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70968"/>
        <c:crosses val="autoZero"/>
        <c:auto val="1"/>
        <c:lblAlgn val="ctr"/>
        <c:lblOffset val="100"/>
        <c:noMultiLvlLbl val="0"/>
      </c:catAx>
      <c:valAx>
        <c:axId val="65107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7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timetest_61_yalma!$B$1</c:f>
              <c:strCache>
                <c:ptCount val="1"/>
                <c:pt idx="0">
                  <c:v>lbc1</c:v>
                </c:pt>
              </c:strCache>
            </c:strRef>
          </c:tx>
          <c:spPr>
            <a:ln w="31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rgbClr val="00B0F0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timetest_61_yalma!$B$2:$B$48</c:f>
              <c:numCache>
                <c:formatCode>0.0</c:formatCode>
                <c:ptCount val="47"/>
                <c:pt idx="0">
                  <c:v>25060870.634223599</c:v>
                </c:pt>
                <c:pt idx="1">
                  <c:v>25053547.671610799</c:v>
                </c:pt>
                <c:pt idx="2">
                  <c:v>25052514.688010201</c:v>
                </c:pt>
                <c:pt idx="3">
                  <c:v>25051940.704411499</c:v>
                </c:pt>
                <c:pt idx="4">
                  <c:v>25051407.720810201</c:v>
                </c:pt>
                <c:pt idx="5">
                  <c:v>25050874.7372103</c:v>
                </c:pt>
                <c:pt idx="6">
                  <c:v>25050874.737209301</c:v>
                </c:pt>
                <c:pt idx="7">
                  <c:v>25050874.737209301</c:v>
                </c:pt>
                <c:pt idx="8">
                  <c:v>25050324.737209301</c:v>
                </c:pt>
                <c:pt idx="9">
                  <c:v>25050324.737209499</c:v>
                </c:pt>
                <c:pt idx="10">
                  <c:v>25050324.737209398</c:v>
                </c:pt>
                <c:pt idx="11">
                  <c:v>25050324.737209398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A8-48D4-9D41-EF0BE2F93544}"/>
            </c:ext>
          </c:extLst>
        </c:ser>
        <c:ser>
          <c:idx val="1"/>
          <c:order val="1"/>
          <c:tx>
            <c:strRef>
              <c:f>timetest_61_yalma!$C$1</c:f>
              <c:strCache>
                <c:ptCount val="1"/>
                <c:pt idx="0">
                  <c:v>CPLEX</c:v>
                </c:pt>
              </c:strCache>
            </c:strRef>
          </c:tx>
          <c:spPr>
            <a:ln w="63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">
                <a:solidFill>
                  <a:srgbClr val="FFC000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timetest_61_yalma!$C$2:$C$48</c:f>
              <c:numCache>
                <c:formatCode>0.0</c:formatCode>
                <c:ptCount val="47"/>
                <c:pt idx="12">
                  <c:v>25073600</c:v>
                </c:pt>
                <c:pt idx="13">
                  <c:v>25055600</c:v>
                </c:pt>
                <c:pt idx="14">
                  <c:v>25054200</c:v>
                </c:pt>
                <c:pt idx="15">
                  <c:v>25054000</c:v>
                </c:pt>
                <c:pt idx="16">
                  <c:v>25052100</c:v>
                </c:pt>
                <c:pt idx="17">
                  <c:v>25051600</c:v>
                </c:pt>
                <c:pt idx="18">
                  <c:v>25051200</c:v>
                </c:pt>
                <c:pt idx="19">
                  <c:v>25050800</c:v>
                </c:pt>
                <c:pt idx="20">
                  <c:v>25050700</c:v>
                </c:pt>
                <c:pt idx="21">
                  <c:v>25050667.451000001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8-48D4-9D41-EF0BE2F93544}"/>
            </c:ext>
          </c:extLst>
        </c:ser>
        <c:ser>
          <c:idx val="2"/>
          <c:order val="2"/>
          <c:tx>
            <c:strRef>
              <c:f>timetest_61_yalma!$D$1</c:f>
              <c:strCache>
                <c:ptCount val="1"/>
              </c:strCache>
            </c:strRef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timetest_61_yalma!$D$2:$D$48</c:f>
              <c:numCache>
                <c:formatCode>General</c:formatCode>
                <c:ptCount val="47"/>
                <c:pt idx="22">
                  <c:v>25056961.0944422</c:v>
                </c:pt>
                <c:pt idx="23">
                  <c:v>25053434.634242199</c:v>
                </c:pt>
                <c:pt idx="24">
                  <c:v>25053170.671608899</c:v>
                </c:pt>
                <c:pt idx="25">
                  <c:v>25052844.1515291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A8-48D4-9D41-EF0BE2F93544}"/>
            </c:ext>
          </c:extLst>
        </c:ser>
        <c:ser>
          <c:idx val="3"/>
          <c:order val="3"/>
          <c:tx>
            <c:strRef>
              <c:f>timetest_61_yalma!$E$1</c:f>
              <c:strCache>
                <c:ptCount val="1"/>
                <c:pt idx="0">
                  <c:v>hard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timetest_61_yalma!$E$2:$E$48</c:f>
              <c:numCache>
                <c:formatCode>General</c:formatCode>
                <c:ptCount val="47"/>
                <c:pt idx="26">
                  <c:v>25060141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A8-48D4-9D41-EF0BE2F93544}"/>
            </c:ext>
          </c:extLst>
        </c:ser>
        <c:ser>
          <c:idx val="4"/>
          <c:order val="4"/>
          <c:tx>
            <c:strRef>
              <c:f>timetest_61_yalma!$F$1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timetest_61_yalma!$F$2:$F$48</c:f>
              <c:numCache>
                <c:formatCode>General</c:formatCode>
                <c:ptCount val="47"/>
                <c:pt idx="27">
                  <c:v>25051929.5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9A8-48D4-9D41-EF0BE2F93544}"/>
            </c:ext>
          </c:extLst>
        </c:ser>
        <c:ser>
          <c:idx val="5"/>
          <c:order val="5"/>
          <c:tx>
            <c:strRef>
              <c:f>timetest_61_yalma!$G$1</c:f>
              <c:strCache>
                <c:ptCount val="1"/>
                <c:pt idx="0">
                  <c:v>lbc ()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timetest_61_yalma!$G$2:$G$48</c:f>
              <c:numCache>
                <c:formatCode>General</c:formatCode>
                <c:ptCount val="47"/>
                <c:pt idx="28">
                  <c:v>25056961.094441898</c:v>
                </c:pt>
                <c:pt idx="29">
                  <c:v>25053393.634240899</c:v>
                </c:pt>
                <c:pt idx="30">
                  <c:v>25053007.1141617</c:v>
                </c:pt>
                <c:pt idx="31">
                  <c:v>25052620.5940818</c:v>
                </c:pt>
                <c:pt idx="32">
                  <c:v>25052157.963953901</c:v>
                </c:pt>
                <c:pt idx="33">
                  <c:v>25051771.443874002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9A8-48D4-9D41-EF0BE2F93544}"/>
            </c:ext>
          </c:extLst>
        </c:ser>
        <c:ser>
          <c:idx val="6"/>
          <c:order val="6"/>
          <c:tx>
            <c:strRef>
              <c:f>timetest_61_yalma!$H$1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timetest_61_yalma!$H$2:$H$48</c:f>
              <c:numCache>
                <c:formatCode>General</c:formatCode>
                <c:ptCount val="47"/>
                <c:pt idx="34">
                  <c:v>25050300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9A8-48D4-9D41-EF0BE2F93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981144"/>
        <c:axId val="676986720"/>
      </c:scatterChart>
      <c:valAx>
        <c:axId val="67698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86720"/>
        <c:crosses val="autoZero"/>
        <c:crossBetween val="midCat"/>
      </c:valAx>
      <c:valAx>
        <c:axId val="6769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81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timetest_99_yalma!$C$6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timetest_99_yalma!$C$7:$C$69</c:f>
              <c:numCache>
                <c:formatCode>0.0</c:formatCode>
                <c:ptCount val="63"/>
                <c:pt idx="1">
                  <c:v>198802000</c:v>
                </c:pt>
                <c:pt idx="2">
                  <c:v>198802000</c:v>
                </c:pt>
                <c:pt idx="3">
                  <c:v>198794000</c:v>
                </c:pt>
                <c:pt idx="4">
                  <c:v>198779520.59999999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A6-4170-91F6-D8F608619DC2}"/>
            </c:ext>
          </c:extLst>
        </c:ser>
        <c:ser>
          <c:idx val="1"/>
          <c:order val="1"/>
          <c:tx>
            <c:strRef>
              <c:f>timetest_99_yalma!$D$6</c:f>
              <c:strCache>
                <c:ptCount val="1"/>
                <c:pt idx="0">
                  <c:v>Hard3+
Llbheur+
symetry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timetest_99_yalma!$D$7:$D$69</c:f>
              <c:numCache>
                <c:formatCode>0.0</c:formatCode>
                <c:ptCount val="63"/>
                <c:pt idx="5">
                  <c:v>198786220.71468401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A6-4170-91F6-D8F608619DC2}"/>
            </c:ext>
          </c:extLst>
        </c:ser>
        <c:ser>
          <c:idx val="2"/>
          <c:order val="2"/>
          <c:tx>
            <c:strRef>
              <c:f>timetest_99_yalma!$E$6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timetest_99_yalma!$E$7:$E$69</c:f>
              <c:numCache>
                <c:formatCode>0.0</c:formatCode>
                <c:ptCount val="63"/>
                <c:pt idx="6">
                  <c:v>198786885.30000001</c:v>
                </c:pt>
                <c:pt idx="7">
                  <c:v>198784835.59999999</c:v>
                </c:pt>
                <c:pt idx="8">
                  <c:v>198784835.59999999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A6-4170-91F6-D8F608619DC2}"/>
            </c:ext>
          </c:extLst>
        </c:ser>
        <c:ser>
          <c:idx val="3"/>
          <c:order val="3"/>
          <c:tx>
            <c:strRef>
              <c:f>timetest_99_yalma!$F$6</c:f>
              <c:strCache>
                <c:ptCount val="1"/>
                <c:pt idx="0">
                  <c:v>LBC1+
Llbheur+
symetry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timetest_99_yalma!$F$7:$F$69</c:f>
              <c:numCache>
                <c:formatCode>0.0</c:formatCode>
                <c:ptCount val="63"/>
                <c:pt idx="10">
                  <c:v>198786220.71468401</c:v>
                </c:pt>
                <c:pt idx="11">
                  <c:v>198786220.71471199</c:v>
                </c:pt>
                <c:pt idx="12">
                  <c:v>198786986.44888401</c:v>
                </c:pt>
                <c:pt idx="13">
                  <c:v>198786962.04891199</c:v>
                </c:pt>
                <c:pt idx="14">
                  <c:v>198785152.06331199</c:v>
                </c:pt>
                <c:pt idx="15">
                  <c:v>198785152.06331199</c:v>
                </c:pt>
                <c:pt idx="16">
                  <c:v>198784420.489512</c:v>
                </c:pt>
                <c:pt idx="17">
                  <c:v>198784420.489512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A6-4170-91F6-D8F608619DC2}"/>
            </c:ext>
          </c:extLst>
        </c:ser>
        <c:ser>
          <c:idx val="4"/>
          <c:order val="4"/>
          <c:tx>
            <c:strRef>
              <c:f>timetest_99_yalma!$G$6</c:f>
              <c:strCache>
                <c:ptCount val="1"/>
                <c:pt idx="0">
                  <c:v>CPLEX+
Llbheur+
symetry</c:v>
                </c:pt>
              </c:strCache>
            </c:strRef>
          </c:tx>
          <c:spPr>
            <a:ln w="2540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timetest_99_yalma!$G$7:$G$69</c:f>
              <c:numCache>
                <c:formatCode>0.0</c:formatCode>
                <c:ptCount val="63"/>
                <c:pt idx="9">
                  <c:v>198779570.30000001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A6-4170-91F6-D8F608619DC2}"/>
            </c:ext>
          </c:extLst>
        </c:ser>
        <c:ser>
          <c:idx val="5"/>
          <c:order val="5"/>
          <c:tx>
            <c:strRef>
              <c:f>timetest_99_yalma!$H$6</c:f>
              <c:strCache>
                <c:ptCount val="1"/>
                <c:pt idx="0">
                  <c:v>hard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timetest_99_yalma!$H$7:$H$69</c:f>
              <c:numCache>
                <c:formatCode>0.0</c:formatCode>
                <c:ptCount val="6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A6-4170-91F6-D8F608619DC2}"/>
            </c:ext>
          </c:extLst>
        </c:ser>
        <c:ser>
          <c:idx val="6"/>
          <c:order val="6"/>
          <c:tx>
            <c:strRef>
              <c:f>timetest_99_yalma!$I$6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timetest_99_yalma!$I$7:$I$69</c:f>
              <c:numCache>
                <c:formatCode>0.0</c:formatCode>
                <c:ptCount val="6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A6-4170-91F6-D8F608619DC2}"/>
            </c:ext>
          </c:extLst>
        </c:ser>
        <c:ser>
          <c:idx val="7"/>
          <c:order val="7"/>
          <c:tx>
            <c:strRef>
              <c:f>timetest_99_yalma!$J$6</c:f>
              <c:strCache>
                <c:ptCount val="1"/>
                <c:pt idx="0">
                  <c:v>lbc1_lower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timetest_99_yalma!$J$7:$J$69</c:f>
              <c:numCache>
                <c:formatCode>0.0</c:formatCode>
                <c:ptCount val="63"/>
                <c:pt idx="19">
                  <c:v>198786220.69999999</c:v>
                </c:pt>
                <c:pt idx="20">
                  <c:v>198786220.69999999</c:v>
                </c:pt>
                <c:pt idx="21">
                  <c:v>198784682.19999999</c:v>
                </c:pt>
                <c:pt idx="22">
                  <c:v>198784682.19999999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EA6-4170-91F6-D8F608619DC2}"/>
            </c:ext>
          </c:extLst>
        </c:ser>
        <c:ser>
          <c:idx val="8"/>
          <c:order val="8"/>
          <c:tx>
            <c:strRef>
              <c:f>timetest_99_yalma!$K$6</c:f>
              <c:strCache>
                <c:ptCount val="1"/>
                <c:pt idx="0">
                  <c:v>lbc1 + lower_Pmin_Uu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timetest_99_yalma!$K$7:$K$69</c:f>
              <c:numCache>
                <c:formatCode>0.0</c:formatCode>
                <c:ptCount val="63"/>
                <c:pt idx="23">
                  <c:v>198786220.71468401</c:v>
                </c:pt>
                <c:pt idx="24">
                  <c:v>198786220.71471199</c:v>
                </c:pt>
                <c:pt idx="25">
                  <c:v>198775011.68588299</c:v>
                </c:pt>
                <c:pt idx="26">
                  <c:v>198774889.12591201</c:v>
                </c:pt>
                <c:pt idx="27">
                  <c:v>198778607.32988501</c:v>
                </c:pt>
                <c:pt idx="28">
                  <c:v>198778486.929912</c:v>
                </c:pt>
                <c:pt idx="29">
                  <c:v>198789141.24888599</c:v>
                </c:pt>
                <c:pt idx="30">
                  <c:v>198789116.848912</c:v>
                </c:pt>
                <c:pt idx="31">
                  <c:v>198782110.64948699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EA6-4170-91F6-D8F608619DC2}"/>
            </c:ext>
          </c:extLst>
        </c:ser>
        <c:ser>
          <c:idx val="9"/>
          <c:order val="9"/>
          <c:tx>
            <c:strRef>
              <c:f>timetest_99_yalma!$L$6</c:f>
              <c:strCache>
                <c:ptCount val="1"/>
                <c:pt idx="0">
                  <c:v>CPLEX gap=0.00001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timetest_99_yalma!$L$7:$L$69</c:f>
              <c:numCache>
                <c:formatCode>0.0</c:formatCode>
                <c:ptCount val="63"/>
                <c:pt idx="32">
                  <c:v>198775000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EA6-4170-91F6-D8F608619DC2}"/>
            </c:ext>
          </c:extLst>
        </c:ser>
        <c:ser>
          <c:idx val="10"/>
          <c:order val="10"/>
          <c:tx>
            <c:strRef>
              <c:f>timetest_99_yalma!$M$6</c:f>
              <c:strCache>
                <c:ptCount val="1"/>
                <c:pt idx="0">
                  <c:v>LOWER
 BOUND</c:v>
                </c:pt>
              </c:strCache>
            </c:strRef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  <a:prstDash val="dashDot"/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timetest_99_yalma!$M$7:$M$69</c:f>
              <c:numCache>
                <c:formatCode>0.0</c:formatCode>
                <c:ptCount val="63"/>
                <c:pt idx="33">
                  <c:v>198772000</c:v>
                </c:pt>
                <c:pt idx="34">
                  <c:v>198772000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EA6-4170-91F6-D8F608619DC2}"/>
            </c:ext>
          </c:extLst>
        </c:ser>
        <c:ser>
          <c:idx val="11"/>
          <c:order val="11"/>
          <c:tx>
            <c:strRef>
              <c:f>timetest_99_yalma!$N$6</c:f>
              <c:strCache>
                <c:ptCount val="1"/>
                <c:pt idx="0">
                  <c:v>lbc1 + No_SB_Uu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timetest_99_yalma!$N$7:$N$69</c:f>
              <c:numCache>
                <c:formatCode>0.0</c:formatCode>
                <c:ptCount val="63"/>
                <c:pt idx="35">
                  <c:v>198786220.71468401</c:v>
                </c:pt>
                <c:pt idx="36">
                  <c:v>198786220.71471199</c:v>
                </c:pt>
                <c:pt idx="37">
                  <c:v>198782209.28948399</c:v>
                </c:pt>
                <c:pt idx="38">
                  <c:v>198782097.489512</c:v>
                </c:pt>
                <c:pt idx="39">
                  <c:v>198780469.52948499</c:v>
                </c:pt>
                <c:pt idx="40">
                  <c:v>198780371.92951199</c:v>
                </c:pt>
                <c:pt idx="41">
                  <c:v>198791784.45148501</c:v>
                </c:pt>
                <c:pt idx="42">
                  <c:v>198791784.45151299</c:v>
                </c:pt>
                <c:pt idx="43">
                  <c:v>198787927.35568601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EA6-4170-91F6-D8F608619DC2}"/>
            </c:ext>
          </c:extLst>
        </c:ser>
        <c:ser>
          <c:idx val="12"/>
          <c:order val="12"/>
          <c:tx>
            <c:strRef>
              <c:f>timetest_99_yalma!$O$6</c:f>
              <c:strCache>
                <c:ptCount val="1"/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timetest_99_yalma!$O$7:$O$69</c:f>
              <c:numCache>
                <c:formatCode>General</c:formatCode>
                <c:ptCount val="63"/>
                <c:pt idx="44" formatCode="0.0">
                  <c:v>198786220.71468401</c:v>
                </c:pt>
                <c:pt idx="45">
                  <c:v>198786220.71471199</c:v>
                </c:pt>
                <c:pt idx="46">
                  <c:v>198778558.00948399</c:v>
                </c:pt>
                <c:pt idx="47">
                  <c:v>198778516.52951199</c:v>
                </c:pt>
                <c:pt idx="48">
                  <c:v>198786605.52988499</c:v>
                </c:pt>
                <c:pt idx="49">
                  <c:v>198786605.52991199</c:v>
                </c:pt>
                <c:pt idx="50">
                  <c:v>198780934.44624799</c:v>
                </c:pt>
                <c:pt idx="51">
                  <c:v>198780851.929912</c:v>
                </c:pt>
                <c:pt idx="52">
                  <c:v>198776980.55308601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EA6-4170-91F6-D8F608619DC2}"/>
            </c:ext>
          </c:extLst>
        </c:ser>
        <c:ser>
          <c:idx val="13"/>
          <c:order val="13"/>
          <c:tx>
            <c:strRef>
              <c:f>timetest_99_yalma!$P$6</c:f>
              <c:strCache>
                <c:ptCount val="1"/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timetest_99_yalma!$P$7:$P$69</c:f>
              <c:numCache>
                <c:formatCode>General</c:formatCode>
                <c:ptCount val="63"/>
                <c:pt idx="53">
                  <c:v>198786220.71468401</c:v>
                </c:pt>
                <c:pt idx="54">
                  <c:v>198786220.71471199</c:v>
                </c:pt>
                <c:pt idx="55">
                  <c:v>198778340.64588401</c:v>
                </c:pt>
                <c:pt idx="56">
                  <c:v>198778339.98711199</c:v>
                </c:pt>
                <c:pt idx="57">
                  <c:v>198791593.52988401</c:v>
                </c:pt>
                <c:pt idx="58">
                  <c:v>198791447.12991199</c:v>
                </c:pt>
                <c:pt idx="59">
                  <c:v>198774595.729886</c:v>
                </c:pt>
                <c:pt idx="60">
                  <c:v>198774580.52991199</c:v>
                </c:pt>
                <c:pt idx="61">
                  <c:v>198775176.92988601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EA6-4170-91F6-D8F608619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67680"/>
        <c:axId val="539970960"/>
      </c:scatterChart>
      <c:valAx>
        <c:axId val="53996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70960"/>
        <c:crosses val="autoZero"/>
        <c:crossBetween val="midCat"/>
      </c:valAx>
      <c:valAx>
        <c:axId val="53997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6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783831637133103E-2"/>
          <c:y val="2.5157232704402517E-2"/>
          <c:w val="0.67246810327868067"/>
          <c:h val="0.92178783826978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'timetest_99_yalma (2)'!$C$6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(2)'!$C$7:$C$108</c:f>
              <c:numCache>
                <c:formatCode>0.0</c:formatCode>
                <c:ptCount val="102"/>
                <c:pt idx="1">
                  <c:v>198802000</c:v>
                </c:pt>
                <c:pt idx="2">
                  <c:v>198802000</c:v>
                </c:pt>
                <c:pt idx="3">
                  <c:v>198794000</c:v>
                </c:pt>
                <c:pt idx="4">
                  <c:v>198779520.59999999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E-472A-BD20-A1571FD7ED40}"/>
            </c:ext>
          </c:extLst>
        </c:ser>
        <c:ser>
          <c:idx val="1"/>
          <c:order val="1"/>
          <c:tx>
            <c:strRef>
              <c:f>'timetest_99_yalma (2)'!$D$6</c:f>
              <c:strCache>
                <c:ptCount val="1"/>
                <c:pt idx="0">
                  <c:v>lbc1 + lower_Pmin_Uu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(2)'!$D$7:$D$108</c:f>
              <c:numCache>
                <c:formatCode>0.0</c:formatCode>
                <c:ptCount val="102"/>
                <c:pt idx="5">
                  <c:v>198786220.71468401</c:v>
                </c:pt>
                <c:pt idx="6">
                  <c:v>198786220.71471199</c:v>
                </c:pt>
                <c:pt idx="7">
                  <c:v>198775011.68588299</c:v>
                </c:pt>
                <c:pt idx="8">
                  <c:v>198774889.12591201</c:v>
                </c:pt>
                <c:pt idx="9">
                  <c:v>198778607.32988501</c:v>
                </c:pt>
                <c:pt idx="10">
                  <c:v>198778486.929912</c:v>
                </c:pt>
                <c:pt idx="11">
                  <c:v>198789141.24888599</c:v>
                </c:pt>
                <c:pt idx="12">
                  <c:v>198789116.848912</c:v>
                </c:pt>
                <c:pt idx="13">
                  <c:v>198782110.64948699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EE-472A-BD20-A1571FD7ED40}"/>
            </c:ext>
          </c:extLst>
        </c:ser>
        <c:ser>
          <c:idx val="2"/>
          <c:order val="2"/>
          <c:tx>
            <c:strRef>
              <c:f>'timetest_99_yalma (2)'!$E$6</c:f>
              <c:strCache>
                <c:ptCount val="1"/>
                <c:pt idx="0">
                  <c:v>CPLEX gap=0.00001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(2)'!$E$7:$E$108</c:f>
              <c:numCache>
                <c:formatCode>0.0</c:formatCode>
                <c:ptCount val="102"/>
                <c:pt idx="14">
                  <c:v>198775000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EE-472A-BD20-A1571FD7ED40}"/>
            </c:ext>
          </c:extLst>
        </c:ser>
        <c:ser>
          <c:idx val="3"/>
          <c:order val="3"/>
          <c:tx>
            <c:strRef>
              <c:f>'timetest_99_yalma (2)'!$F$6</c:f>
              <c:strCache>
                <c:ptCount val="1"/>
                <c:pt idx="0">
                  <c:v>LOWER
 BOUND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(2)'!$F$7:$F$108</c:f>
              <c:numCache>
                <c:formatCode>0.0</c:formatCode>
                <c:ptCount val="102"/>
                <c:pt idx="15">
                  <c:v>198772000</c:v>
                </c:pt>
                <c:pt idx="16">
                  <c:v>198772000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EE-472A-BD20-A1571FD7ED40}"/>
            </c:ext>
          </c:extLst>
        </c:ser>
        <c:ser>
          <c:idx val="4"/>
          <c:order val="4"/>
          <c:tx>
            <c:strRef>
              <c:f>'timetest_99_yalma (2)'!$G$6</c:f>
              <c:strCache>
                <c:ptCount val="1"/>
                <c:pt idx="0">
                  <c:v>lbc1 + No_SB_Uu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(2)'!$G$7:$G$108</c:f>
              <c:numCache>
                <c:formatCode>0.0</c:formatCode>
                <c:ptCount val="102"/>
                <c:pt idx="17">
                  <c:v>198786220.71468401</c:v>
                </c:pt>
                <c:pt idx="18">
                  <c:v>198786220.71471199</c:v>
                </c:pt>
                <c:pt idx="19">
                  <c:v>198782209.28948399</c:v>
                </c:pt>
                <c:pt idx="20">
                  <c:v>198782097.489512</c:v>
                </c:pt>
                <c:pt idx="21">
                  <c:v>198780469.52948499</c:v>
                </c:pt>
                <c:pt idx="22">
                  <c:v>198780371.92951199</c:v>
                </c:pt>
                <c:pt idx="23">
                  <c:v>198791784.45148501</c:v>
                </c:pt>
                <c:pt idx="24">
                  <c:v>198791784.45151299</c:v>
                </c:pt>
                <c:pt idx="25">
                  <c:v>198787927.35568601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EE-472A-BD20-A1571FD7ED40}"/>
            </c:ext>
          </c:extLst>
        </c:ser>
        <c:ser>
          <c:idx val="5"/>
          <c:order val="5"/>
          <c:tx>
            <c:strRef>
              <c:f>'timetest_99_yalma (2)'!$H$6</c:f>
              <c:strCache>
                <c:ptCount val="1"/>
                <c:pt idx="0">
                  <c:v>Sin Soft-fixing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(2)'!$H$7:$H$108</c:f>
              <c:numCache>
                <c:formatCode>General</c:formatCode>
                <c:ptCount val="102"/>
                <c:pt idx="26" formatCode="0.0">
                  <c:v>198786220.71468401</c:v>
                </c:pt>
                <c:pt idx="27">
                  <c:v>198786220.71471199</c:v>
                </c:pt>
                <c:pt idx="28">
                  <c:v>198778558.00948399</c:v>
                </c:pt>
                <c:pt idx="29">
                  <c:v>198778516.52951199</c:v>
                </c:pt>
                <c:pt idx="30">
                  <c:v>198786605.52988499</c:v>
                </c:pt>
                <c:pt idx="31">
                  <c:v>198786605.52991199</c:v>
                </c:pt>
                <c:pt idx="32">
                  <c:v>198780934.44624799</c:v>
                </c:pt>
                <c:pt idx="33">
                  <c:v>198780851.929912</c:v>
                </c:pt>
                <c:pt idx="34">
                  <c:v>198776980.55308601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EE-472A-BD20-A1571FD7ED40}"/>
            </c:ext>
          </c:extLst>
        </c:ser>
        <c:ser>
          <c:idx val="6"/>
          <c:order val="6"/>
          <c:tx>
            <c:strRef>
              <c:f>'timetest_99_yalma (2)'!$I$6</c:f>
              <c:strCache>
                <c:ptCount val="1"/>
                <c:pt idx="0">
                  <c:v>Binary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(2)'!$I$7:$I$108</c:f>
              <c:numCache>
                <c:formatCode>General</c:formatCode>
                <c:ptCount val="102"/>
                <c:pt idx="35">
                  <c:v>198786220.71468401</c:v>
                </c:pt>
                <c:pt idx="36">
                  <c:v>198786220.71471199</c:v>
                </c:pt>
                <c:pt idx="37">
                  <c:v>198778340.64588401</c:v>
                </c:pt>
                <c:pt idx="38">
                  <c:v>198778339.98711199</c:v>
                </c:pt>
                <c:pt idx="39">
                  <c:v>198791593.52988401</c:v>
                </c:pt>
                <c:pt idx="40">
                  <c:v>198791447.12991199</c:v>
                </c:pt>
                <c:pt idx="41">
                  <c:v>198774595.729886</c:v>
                </c:pt>
                <c:pt idx="42">
                  <c:v>198774580.52991199</c:v>
                </c:pt>
                <c:pt idx="43">
                  <c:v>198775176.92988601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AEE-472A-BD20-A1571FD7ED40}"/>
            </c:ext>
          </c:extLst>
        </c:ser>
        <c:ser>
          <c:idx val="7"/>
          <c:order val="7"/>
          <c:tx>
            <c:strRef>
              <c:f>'timetest_99_yalma (2)'!$J$6</c:f>
              <c:strCache>
                <c:ptCount val="1"/>
                <c:pt idx="0">
                  <c:v>Binary (sin Hints en SB_Uu y No_SB_Uu)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(2)'!$J$7:$J$108</c:f>
              <c:numCache>
                <c:formatCode>General</c:formatCode>
                <c:ptCount val="102"/>
                <c:pt idx="44">
                  <c:v>198786220.71468401</c:v>
                </c:pt>
                <c:pt idx="45">
                  <c:v>198786220.71471199</c:v>
                </c:pt>
                <c:pt idx="46">
                  <c:v>198778188.729884</c:v>
                </c:pt>
                <c:pt idx="47">
                  <c:v>198778042.32991201</c:v>
                </c:pt>
                <c:pt idx="48">
                  <c:v>198789947.84848401</c:v>
                </c:pt>
                <c:pt idx="49">
                  <c:v>198789947.84851199</c:v>
                </c:pt>
                <c:pt idx="50">
                  <c:v>198787998.92988601</c:v>
                </c:pt>
                <c:pt idx="51">
                  <c:v>198787803.72991201</c:v>
                </c:pt>
                <c:pt idx="52">
                  <c:v>198809519.92848599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AEE-472A-BD20-A1571FD7ED40}"/>
            </c:ext>
          </c:extLst>
        </c:ser>
        <c:ser>
          <c:idx val="8"/>
          <c:order val="8"/>
          <c:tx>
            <c:strRef>
              <c:f>'timetest_99_yalma (2)'!$K$6</c:f>
              <c:strCache>
                <c:ptCount val="1"/>
                <c:pt idx="0">
                  <c:v>Soft (con Hints en SB_Uu y No_SB_Uu)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(2)'!$K$7:$K$108</c:f>
              <c:numCache>
                <c:formatCode>General</c:formatCode>
                <c:ptCount val="102"/>
                <c:pt idx="53">
                  <c:v>198786220.71468401</c:v>
                </c:pt>
                <c:pt idx="54">
                  <c:v>198786220.71471199</c:v>
                </c:pt>
                <c:pt idx="55">
                  <c:v>198777316.72988299</c:v>
                </c:pt>
                <c:pt idx="56">
                  <c:v>198777075.929912</c:v>
                </c:pt>
                <c:pt idx="57">
                  <c:v>198780296.939376</c:v>
                </c:pt>
                <c:pt idx="58">
                  <c:v>198780050.331512</c:v>
                </c:pt>
                <c:pt idx="59">
                  <c:v>198775521.009886</c:v>
                </c:pt>
                <c:pt idx="60">
                  <c:v>198775447.52991199</c:v>
                </c:pt>
                <c:pt idx="61">
                  <c:v>198778760.129886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AEE-472A-BD20-A1571FD7ED40}"/>
            </c:ext>
          </c:extLst>
        </c:ser>
        <c:ser>
          <c:idx val="9"/>
          <c:order val="9"/>
          <c:tx>
            <c:strRef>
              <c:f>'timetest_99_yalma (2)'!$L$6</c:f>
              <c:strCache>
                <c:ptCount val="1"/>
                <c:pt idx="0">
                  <c:v>Soft (con Hints en SB_Uu y No_SB_Uu)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(2)'!$L$7:$L$108</c:f>
              <c:numCache>
                <c:formatCode>General</c:formatCode>
                <c:ptCount val="102"/>
                <c:pt idx="62">
                  <c:v>198786220.71468401</c:v>
                </c:pt>
                <c:pt idx="63">
                  <c:v>198777316.72988299</c:v>
                </c:pt>
                <c:pt idx="64">
                  <c:v>198780296.939376</c:v>
                </c:pt>
                <c:pt idx="65">
                  <c:v>198791386.68928599</c:v>
                </c:pt>
                <c:pt idx="66">
                  <c:v>198776493.99897599</c:v>
                </c:pt>
                <c:pt idx="67">
                  <c:v>198780272.329887</c:v>
                </c:pt>
                <c:pt idx="68">
                  <c:v>198785940.52988699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AEE-472A-BD20-A1571FD7ED40}"/>
            </c:ext>
          </c:extLst>
        </c:ser>
        <c:ser>
          <c:idx val="10"/>
          <c:order val="10"/>
          <c:tx>
            <c:strRef>
              <c:f>'timetest_99_yalma (2)'!$M$6</c:f>
              <c:strCache>
                <c:ptCount val="1"/>
                <c:pt idx="0">
                  <c:v>Soft sin Hints en SB_Uu y No_SB_Uu)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(2)'!$M$7:$M$108</c:f>
              <c:numCache>
                <c:formatCode>General</c:formatCode>
                <c:ptCount val="102"/>
                <c:pt idx="69">
                  <c:v>198786220.71468401</c:v>
                </c:pt>
                <c:pt idx="70">
                  <c:v>198775011.68588299</c:v>
                </c:pt>
                <c:pt idx="71">
                  <c:v>198778607.32988501</c:v>
                </c:pt>
                <c:pt idx="72">
                  <c:v>198777819.913486</c:v>
                </c:pt>
                <c:pt idx="73">
                  <c:v>198776483.929885</c:v>
                </c:pt>
                <c:pt idx="74">
                  <c:v>198776289.329887</c:v>
                </c:pt>
                <c:pt idx="75">
                  <c:v>198779731.13166901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AEE-472A-BD20-A1571FD7ED40}"/>
            </c:ext>
          </c:extLst>
        </c:ser>
        <c:ser>
          <c:idx val="11"/>
          <c:order val="11"/>
          <c:tx>
            <c:strRef>
              <c:f>'timetest_99_yalma (2)'!$N$6</c:f>
              <c:strCache>
                <c:ptCount val="1"/>
                <c:pt idx="0">
                  <c:v>lbc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(2)'!$N$7:$N$108</c:f>
              <c:numCache>
                <c:formatCode>General</c:formatCode>
                <c:ptCount val="102"/>
                <c:pt idx="76">
                  <c:v>198786220.71468401</c:v>
                </c:pt>
                <c:pt idx="77">
                  <c:v>198775011.68588299</c:v>
                </c:pt>
                <c:pt idx="78">
                  <c:v>198774889.12591201</c:v>
                </c:pt>
                <c:pt idx="79">
                  <c:v>198774889.12591201</c:v>
                </c:pt>
                <c:pt idx="80">
                  <c:v>198778607.32988501</c:v>
                </c:pt>
                <c:pt idx="81">
                  <c:v>198777819.913486</c:v>
                </c:pt>
                <c:pt idx="82">
                  <c:v>198776483.929885</c:v>
                </c:pt>
                <c:pt idx="83">
                  <c:v>198776289.329887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AEE-472A-BD20-A1571FD7ED40}"/>
            </c:ext>
          </c:extLst>
        </c:ser>
        <c:ser>
          <c:idx val="12"/>
          <c:order val="12"/>
          <c:tx>
            <c:strRef>
              <c:f>'timetest_99_yalma (2)'!$O$6</c:f>
              <c:strCache>
                <c:ptCount val="1"/>
                <c:pt idx="0">
                  <c:v>binary 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(2)'!$O$7:$O$108</c:f>
              <c:numCache>
                <c:formatCode>General</c:formatCode>
                <c:ptCount val="102"/>
                <c:pt idx="84" formatCode="0.00">
                  <c:v>198786220.71468401</c:v>
                </c:pt>
                <c:pt idx="85" formatCode="0.00">
                  <c:v>198778340.64588401</c:v>
                </c:pt>
                <c:pt idx="86" formatCode="0.00">
                  <c:v>198778339.98711199</c:v>
                </c:pt>
                <c:pt idx="87" formatCode="0.00">
                  <c:v>198778339.98711199</c:v>
                </c:pt>
                <c:pt idx="88" formatCode="0.00">
                  <c:v>198791593.52988401</c:v>
                </c:pt>
                <c:pt idx="89" formatCode="0.00">
                  <c:v>198774595.729886</c:v>
                </c:pt>
                <c:pt idx="90" formatCode="0.00">
                  <c:v>198774580.52991199</c:v>
                </c:pt>
                <c:pt idx="91" formatCode="0.00">
                  <c:v>198774580.52991199</c:v>
                </c:pt>
                <c:pt idx="92" formatCode="0.00">
                  <c:v>198775176.92988601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AEE-472A-BD20-A1571FD7ED40}"/>
            </c:ext>
          </c:extLst>
        </c:ser>
        <c:ser>
          <c:idx val="13"/>
          <c:order val="13"/>
          <c:tx>
            <c:strRef>
              <c:f>'timetest_99_yalma (2)'!$P$6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(2)'!$P$7:$P$108</c:f>
              <c:numCache>
                <c:formatCode>General</c:formatCode>
                <c:ptCount val="102"/>
                <c:pt idx="93" formatCode="0.00">
                  <c:v>198786220.71468401</c:v>
                </c:pt>
                <c:pt idx="94" formatCode="0.00">
                  <c:v>198789549.529883</c:v>
                </c:pt>
                <c:pt idx="95" formatCode="0.00">
                  <c:v>198780479.869883</c:v>
                </c:pt>
                <c:pt idx="96" formatCode="0.00">
                  <c:v>198776725.486312</c:v>
                </c:pt>
                <c:pt idx="97" formatCode="0.00">
                  <c:v>198776725.486312</c:v>
                </c:pt>
                <c:pt idx="98" formatCode="0.00">
                  <c:v>198785542.25148499</c:v>
                </c:pt>
                <c:pt idx="99" formatCode="0.00">
                  <c:v>198787892.69615901</c:v>
                </c:pt>
                <c:pt idx="100" formatCode="0.00">
                  <c:v>198788367.52988699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AEE-472A-BD20-A1571FD7E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31600"/>
        <c:axId val="539941112"/>
      </c:scatterChart>
      <c:valAx>
        <c:axId val="53993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41112"/>
        <c:crosses val="autoZero"/>
        <c:crossBetween val="midCat"/>
      </c:valAx>
      <c:valAx>
        <c:axId val="53994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3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'timetest_99_yalma (3)'!$C$7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(3)'!$C$8:$C$78</c:f>
              <c:numCache>
                <c:formatCode>0.0</c:formatCode>
                <c:ptCount val="71"/>
                <c:pt idx="0">
                  <c:v>198806000</c:v>
                </c:pt>
                <c:pt idx="1">
                  <c:v>198802000</c:v>
                </c:pt>
                <c:pt idx="2">
                  <c:v>198794000</c:v>
                </c:pt>
                <c:pt idx="3">
                  <c:v>198794000</c:v>
                </c:pt>
                <c:pt idx="4">
                  <c:v>198784000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4-4FDB-B1F2-050539E806C0}"/>
            </c:ext>
          </c:extLst>
        </c:ser>
        <c:ser>
          <c:idx val="1"/>
          <c:order val="1"/>
          <c:tx>
            <c:strRef>
              <c:f>'timetest_99_yalma (3)'!$D$7</c:f>
              <c:strCache>
                <c:ptCount val="1"/>
                <c:pt idx="0">
                  <c:v>lbc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(3)'!$D$8:$D$78</c:f>
              <c:numCache>
                <c:formatCode>General</c:formatCode>
                <c:ptCount val="71"/>
                <c:pt idx="5">
                  <c:v>198786220.71468401</c:v>
                </c:pt>
                <c:pt idx="6">
                  <c:v>198775011.68588299</c:v>
                </c:pt>
                <c:pt idx="7">
                  <c:v>198774889.12591201</c:v>
                </c:pt>
                <c:pt idx="8">
                  <c:v>198778607.32988501</c:v>
                </c:pt>
                <c:pt idx="9">
                  <c:v>198777819.913486</c:v>
                </c:pt>
                <c:pt idx="10">
                  <c:v>198776483.929885</c:v>
                </c:pt>
                <c:pt idx="11">
                  <c:v>198776289.329887</c:v>
                </c:pt>
                <c:pt idx="12">
                  <c:v>198779731.13166901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94-4FDB-B1F2-050539E806C0}"/>
            </c:ext>
          </c:extLst>
        </c:ser>
        <c:ser>
          <c:idx val="2"/>
          <c:order val="2"/>
          <c:tx>
            <c:strRef>
              <c:f>'timetest_99_yalma (3)'!$E$7</c:f>
              <c:strCache>
                <c:ptCount val="1"/>
                <c:pt idx="0">
                  <c:v>lbc2-binary</c:v>
                </c:pt>
              </c:strCache>
            </c:strRef>
          </c:tx>
          <c:spPr>
            <a:ln w="25400" cap="rnd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2">
                    <a:lumMod val="75000"/>
                  </a:schemeClr>
                </a:solidFill>
                <a:prstDash val="dash"/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(3)'!$E$8:$E$78</c:f>
              <c:numCache>
                <c:formatCode>General</c:formatCode>
                <c:ptCount val="71"/>
                <c:pt idx="13">
                  <c:v>198786220.71468401</c:v>
                </c:pt>
                <c:pt idx="14">
                  <c:v>198778340.64588401</c:v>
                </c:pt>
                <c:pt idx="15">
                  <c:v>198778339.98711199</c:v>
                </c:pt>
                <c:pt idx="16">
                  <c:v>198791593.52988401</c:v>
                </c:pt>
                <c:pt idx="17">
                  <c:v>198774595.729886</c:v>
                </c:pt>
                <c:pt idx="18">
                  <c:v>198774580.52991199</c:v>
                </c:pt>
                <c:pt idx="19" formatCode="0.00">
                  <c:v>198775176.92988601</c:v>
                </c:pt>
                <c:pt idx="20" formatCode="0.00">
                  <c:v>198786184.19433999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994-4FDB-B1F2-050539E806C0}"/>
            </c:ext>
          </c:extLst>
        </c:ser>
        <c:ser>
          <c:idx val="3"/>
          <c:order val="3"/>
          <c:tx>
            <c:strRef>
              <c:f>'timetest_99_yalma (3)'!$F$7</c:f>
              <c:strCache>
                <c:ptCount val="1"/>
                <c:pt idx="0">
                  <c:v>CPLEX(tuning)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(3)'!$F$8:$F$78</c:f>
              <c:numCache>
                <c:formatCode>General</c:formatCode>
                <c:ptCount val="71"/>
                <c:pt idx="21" formatCode="0.00">
                  <c:v>198775000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994-4FDB-B1F2-050539E806C0}"/>
            </c:ext>
          </c:extLst>
        </c:ser>
        <c:ser>
          <c:idx val="4"/>
          <c:order val="4"/>
          <c:tx>
            <c:strRef>
              <c:f>'timetest_99_yalma (3)'!$G$7</c:f>
              <c:strCache>
                <c:ptCount val="1"/>
                <c:pt idx="0">
                  <c:v>percent_soft=95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(3)'!$G$8:$G$78</c:f>
              <c:numCache>
                <c:formatCode>General</c:formatCode>
                <c:ptCount val="71"/>
                <c:pt idx="22">
                  <c:v>198786220.71468401</c:v>
                </c:pt>
                <c:pt idx="23">
                  <c:v>198787724.87533799</c:v>
                </c:pt>
                <c:pt idx="24">
                  <c:v>198787733.19433901</c:v>
                </c:pt>
                <c:pt idx="25">
                  <c:v>198781479.809486</c:v>
                </c:pt>
                <c:pt idx="26">
                  <c:v>198781344.209512</c:v>
                </c:pt>
                <c:pt idx="27">
                  <c:v>198776387.729886</c:v>
                </c:pt>
                <c:pt idx="28">
                  <c:v>198776387.72991201</c:v>
                </c:pt>
                <c:pt idx="29">
                  <c:v>198776883.329887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994-4FDB-B1F2-050539E806C0}"/>
            </c:ext>
          </c:extLst>
        </c:ser>
        <c:ser>
          <c:idx val="5"/>
          <c:order val="5"/>
          <c:tx>
            <c:strRef>
              <c:f>'timetest_99_yalma (3)'!$H$7</c:f>
              <c:strCache>
                <c:ptCount val="1"/>
                <c:pt idx="0">
                  <c:v>percent_soft=85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(3)'!$H$8:$H$78</c:f>
              <c:numCache>
                <c:formatCode>General</c:formatCode>
                <c:ptCount val="71"/>
                <c:pt idx="30">
                  <c:v>198786220.71468401</c:v>
                </c:pt>
                <c:pt idx="31">
                  <c:v>198780083.82079199</c:v>
                </c:pt>
                <c:pt idx="32">
                  <c:v>198780054.64951199</c:v>
                </c:pt>
                <c:pt idx="33">
                  <c:v>198783025.30079299</c:v>
                </c:pt>
                <c:pt idx="34">
                  <c:v>198777900.20988601</c:v>
                </c:pt>
                <c:pt idx="35">
                  <c:v>198777235.52991199</c:v>
                </c:pt>
                <c:pt idx="36">
                  <c:v>198777235.52991199</c:v>
                </c:pt>
                <c:pt idx="37">
                  <c:v>198777837.10664901</c:v>
                </c:pt>
                <c:pt idx="38">
                  <c:v>198778734.889884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994-4FDB-B1F2-050539E806C0}"/>
            </c:ext>
          </c:extLst>
        </c:ser>
        <c:ser>
          <c:idx val="6"/>
          <c:order val="6"/>
          <c:tx>
            <c:strRef>
              <c:f>'timetest_99_yalma (3)'!$I$7</c:f>
              <c:strCache>
                <c:ptCount val="1"/>
                <c:pt idx="0">
                  <c:v>percent_soft=88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(3)'!$I$8:$I$78</c:f>
              <c:numCache>
                <c:formatCode>General</c:formatCode>
                <c:ptCount val="71"/>
                <c:pt idx="39">
                  <c:v>198786220.71468401</c:v>
                </c:pt>
                <c:pt idx="40">
                  <c:v>198780442.929883</c:v>
                </c:pt>
                <c:pt idx="41">
                  <c:v>198780442.929912</c:v>
                </c:pt>
                <c:pt idx="42">
                  <c:v>198791549.048884</c:v>
                </c:pt>
                <c:pt idx="43">
                  <c:v>198777836.32988599</c:v>
                </c:pt>
                <c:pt idx="44">
                  <c:v>198777738.72991201</c:v>
                </c:pt>
                <c:pt idx="45">
                  <c:v>198793196.20585001</c:v>
                </c:pt>
                <c:pt idx="46">
                  <c:v>198775171.729886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994-4FDB-B1F2-050539E806C0}"/>
            </c:ext>
          </c:extLst>
        </c:ser>
        <c:ser>
          <c:idx val="7"/>
          <c:order val="7"/>
          <c:tx>
            <c:strRef>
              <c:f>'timetest_99_yalma (3)'!$J$7</c:f>
              <c:strCache>
                <c:ptCount val="1"/>
                <c:pt idx="0">
                  <c:v>percent_soft=91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(3)'!$J$8:$J$78</c:f>
              <c:numCache>
                <c:formatCode>General</c:formatCode>
                <c:ptCount val="71"/>
                <c:pt idx="47">
                  <c:v>198786220.71468401</c:v>
                </c:pt>
                <c:pt idx="48">
                  <c:v>198779134.405846</c:v>
                </c:pt>
                <c:pt idx="49">
                  <c:v>198779117.769512</c:v>
                </c:pt>
                <c:pt idx="50">
                  <c:v>198777423.52988499</c:v>
                </c:pt>
                <c:pt idx="51">
                  <c:v>198777399.12991199</c:v>
                </c:pt>
                <c:pt idx="52">
                  <c:v>198776197.32988599</c:v>
                </c:pt>
                <c:pt idx="53">
                  <c:v>198776172.929912</c:v>
                </c:pt>
                <c:pt idx="54">
                  <c:v>198784328.41148499</c:v>
                </c:pt>
                <c:pt idx="55">
                  <c:v>198780463.12988701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994-4FDB-B1F2-050539E806C0}"/>
            </c:ext>
          </c:extLst>
        </c:ser>
        <c:ser>
          <c:idx val="8"/>
          <c:order val="8"/>
          <c:tx>
            <c:strRef>
              <c:f>'timetest_99_yalma (3)'!$K$7</c:f>
              <c:strCache>
                <c:ptCount val="1"/>
                <c:pt idx="0">
                  <c:v>percent_soft=92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(3)'!$K$8:$K$78</c:f>
              <c:numCache>
                <c:formatCode>0.0</c:formatCode>
                <c:ptCount val="71"/>
                <c:pt idx="56" formatCode="General">
                  <c:v>198786220.71468401</c:v>
                </c:pt>
                <c:pt idx="58" formatCode="General">
                  <c:v>198778137.220792</c:v>
                </c:pt>
                <c:pt idx="59" formatCode="General">
                  <c:v>198776965.391112</c:v>
                </c:pt>
                <c:pt idx="60" formatCode="General">
                  <c:v>198776965.391112</c:v>
                </c:pt>
                <c:pt idx="61" formatCode="General">
                  <c:v>198790808.12988499</c:v>
                </c:pt>
                <c:pt idx="62" formatCode="General">
                  <c:v>198779120.009886</c:v>
                </c:pt>
                <c:pt idx="63" formatCode="General">
                  <c:v>198777903.50443199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994-4FDB-B1F2-050539E806C0}"/>
            </c:ext>
          </c:extLst>
        </c:ser>
        <c:ser>
          <c:idx val="9"/>
          <c:order val="9"/>
          <c:tx>
            <c:strRef>
              <c:f>'timetest_99_yalma (3)'!$L$7</c:f>
              <c:strCache>
                <c:ptCount val="1"/>
                <c:pt idx="0">
                  <c:v>percent_soft=89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(3)'!$L$8:$L$78</c:f>
              <c:numCache>
                <c:formatCode>General</c:formatCode>
                <c:ptCount val="71"/>
                <c:pt idx="64">
                  <c:v>198786220.71468401</c:v>
                </c:pt>
                <c:pt idx="65">
                  <c:v>198774873.72988299</c:v>
                </c:pt>
                <c:pt idx="66">
                  <c:v>198774866.12991199</c:v>
                </c:pt>
                <c:pt idx="67">
                  <c:v>198786758.96335599</c:v>
                </c:pt>
                <c:pt idx="69">
                  <c:v>198785149.048884</c:v>
                </c:pt>
                <c:pt idx="70">
                  <c:v>198774494.233486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994-4FDB-B1F2-050539E80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474336"/>
        <c:axId val="495085560"/>
      </c:scatterChart>
      <c:valAx>
        <c:axId val="53847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85560"/>
        <c:crosses val="autoZero"/>
        <c:crossBetween val="midCat"/>
      </c:valAx>
      <c:valAx>
        <c:axId val="49508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7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uc_01!$C$4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uc_01!$B$5:$B$30</c:f>
              <c:numCache>
                <c:formatCode>0.0</c:formatCode>
                <c:ptCount val="26"/>
                <c:pt idx="1">
                  <c:v>1221.6673531532199</c:v>
                </c:pt>
                <c:pt idx="2">
                  <c:v>3502</c:v>
                </c:pt>
                <c:pt idx="3">
                  <c:v>5615.1999999999898</c:v>
                </c:pt>
                <c:pt idx="4">
                  <c:v>7740.6</c:v>
                </c:pt>
                <c:pt idx="5">
                  <c:v>1221.6673531532199</c:v>
                </c:pt>
                <c:pt idx="6">
                  <c:v>3013.1</c:v>
                </c:pt>
                <c:pt idx="7">
                  <c:v>1397.79924368858</c:v>
                </c:pt>
                <c:pt idx="8">
                  <c:v>1690</c:v>
                </c:pt>
                <c:pt idx="9">
                  <c:v>1993.4</c:v>
                </c:pt>
                <c:pt idx="10">
                  <c:v>2311.9</c:v>
                </c:pt>
                <c:pt idx="11">
                  <c:v>2627.3</c:v>
                </c:pt>
                <c:pt idx="12">
                  <c:v>2946.2</c:v>
                </c:pt>
                <c:pt idx="13">
                  <c:v>3261</c:v>
                </c:pt>
                <c:pt idx="14">
                  <c:v>3581.9</c:v>
                </c:pt>
                <c:pt idx="15">
                  <c:v>3898.9</c:v>
                </c:pt>
                <c:pt idx="16">
                  <c:v>4219.5</c:v>
                </c:pt>
                <c:pt idx="17">
                  <c:v>4537.2</c:v>
                </c:pt>
                <c:pt idx="18">
                  <c:v>4856.5</c:v>
                </c:pt>
                <c:pt idx="19">
                  <c:v>5174.7</c:v>
                </c:pt>
                <c:pt idx="20">
                  <c:v>5494.2</c:v>
                </c:pt>
                <c:pt idx="21">
                  <c:v>5811.3</c:v>
                </c:pt>
                <c:pt idx="22">
                  <c:v>6130.8</c:v>
                </c:pt>
                <c:pt idx="23">
                  <c:v>6449.2</c:v>
                </c:pt>
                <c:pt idx="24">
                  <c:v>6770.5</c:v>
                </c:pt>
                <c:pt idx="25">
                  <c:v>7110.7</c:v>
                </c:pt>
              </c:numCache>
            </c:numRef>
          </c:xVal>
          <c:yVal>
            <c:numRef>
              <c:f>uc_01!$C$5:$C$30</c:f>
              <c:numCache>
                <c:formatCode>0.0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F3-4325-A715-C76E1EF3B56E}"/>
            </c:ext>
          </c:extLst>
        </c:ser>
        <c:ser>
          <c:idx val="1"/>
          <c:order val="1"/>
          <c:tx>
            <c:strRef>
              <c:f>uc_01!$D$4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uc_01!$B$5:$B$30</c:f>
              <c:numCache>
                <c:formatCode>0.0</c:formatCode>
                <c:ptCount val="26"/>
                <c:pt idx="1">
                  <c:v>1221.6673531532199</c:v>
                </c:pt>
                <c:pt idx="2">
                  <c:v>3502</c:v>
                </c:pt>
                <c:pt idx="3">
                  <c:v>5615.1999999999898</c:v>
                </c:pt>
                <c:pt idx="4">
                  <c:v>7740.6</c:v>
                </c:pt>
                <c:pt idx="5">
                  <c:v>1221.6673531532199</c:v>
                </c:pt>
                <c:pt idx="6">
                  <c:v>3013.1</c:v>
                </c:pt>
                <c:pt idx="7">
                  <c:v>1397.79924368858</c:v>
                </c:pt>
                <c:pt idx="8">
                  <c:v>1690</c:v>
                </c:pt>
                <c:pt idx="9">
                  <c:v>1993.4</c:v>
                </c:pt>
                <c:pt idx="10">
                  <c:v>2311.9</c:v>
                </c:pt>
                <c:pt idx="11">
                  <c:v>2627.3</c:v>
                </c:pt>
                <c:pt idx="12">
                  <c:v>2946.2</c:v>
                </c:pt>
                <c:pt idx="13">
                  <c:v>3261</c:v>
                </c:pt>
                <c:pt idx="14">
                  <c:v>3581.9</c:v>
                </c:pt>
                <c:pt idx="15">
                  <c:v>3898.9</c:v>
                </c:pt>
                <c:pt idx="16">
                  <c:v>4219.5</c:v>
                </c:pt>
                <c:pt idx="17">
                  <c:v>4537.2</c:v>
                </c:pt>
                <c:pt idx="18">
                  <c:v>4856.5</c:v>
                </c:pt>
                <c:pt idx="19">
                  <c:v>5174.7</c:v>
                </c:pt>
                <c:pt idx="20">
                  <c:v>5494.2</c:v>
                </c:pt>
                <c:pt idx="21">
                  <c:v>5811.3</c:v>
                </c:pt>
                <c:pt idx="22">
                  <c:v>6130.8</c:v>
                </c:pt>
                <c:pt idx="23">
                  <c:v>6449.2</c:v>
                </c:pt>
                <c:pt idx="24">
                  <c:v>6770.5</c:v>
                </c:pt>
                <c:pt idx="25">
                  <c:v>7110.7</c:v>
                </c:pt>
              </c:numCache>
            </c:numRef>
          </c:xVal>
          <c:yVal>
            <c:numRef>
              <c:f>uc_01!$D$5:$D$30</c:f>
              <c:numCache>
                <c:formatCode>0.0</c:formatCode>
                <c:ptCount val="26"/>
                <c:pt idx="1">
                  <c:v>22271587.221344098</c:v>
                </c:pt>
                <c:pt idx="2">
                  <c:v>22271354.026314199</c:v>
                </c:pt>
                <c:pt idx="3">
                  <c:v>22271354.026316699</c:v>
                </c:pt>
                <c:pt idx="4">
                  <c:v>22271349.052987099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F3-4325-A715-C76E1EF3B56E}"/>
            </c:ext>
          </c:extLst>
        </c:ser>
        <c:ser>
          <c:idx val="2"/>
          <c:order val="2"/>
          <c:tx>
            <c:strRef>
              <c:f>uc_01!$E$4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uc_01!$B$5:$B$30</c:f>
              <c:numCache>
                <c:formatCode>0.0</c:formatCode>
                <c:ptCount val="26"/>
                <c:pt idx="1">
                  <c:v>1221.6673531532199</c:v>
                </c:pt>
                <c:pt idx="2">
                  <c:v>3502</c:v>
                </c:pt>
                <c:pt idx="3">
                  <c:v>5615.1999999999898</c:v>
                </c:pt>
                <c:pt idx="4">
                  <c:v>7740.6</c:v>
                </c:pt>
                <c:pt idx="5">
                  <c:v>1221.6673531532199</c:v>
                </c:pt>
                <c:pt idx="6">
                  <c:v>3013.1</c:v>
                </c:pt>
                <c:pt idx="7">
                  <c:v>1397.79924368858</c:v>
                </c:pt>
                <c:pt idx="8">
                  <c:v>1690</c:v>
                </c:pt>
                <c:pt idx="9">
                  <c:v>1993.4</c:v>
                </c:pt>
                <c:pt idx="10">
                  <c:v>2311.9</c:v>
                </c:pt>
                <c:pt idx="11">
                  <c:v>2627.3</c:v>
                </c:pt>
                <c:pt idx="12">
                  <c:v>2946.2</c:v>
                </c:pt>
                <c:pt idx="13">
                  <c:v>3261</c:v>
                </c:pt>
                <c:pt idx="14">
                  <c:v>3581.9</c:v>
                </c:pt>
                <c:pt idx="15">
                  <c:v>3898.9</c:v>
                </c:pt>
                <c:pt idx="16">
                  <c:v>4219.5</c:v>
                </c:pt>
                <c:pt idx="17">
                  <c:v>4537.2</c:v>
                </c:pt>
                <c:pt idx="18">
                  <c:v>4856.5</c:v>
                </c:pt>
                <c:pt idx="19">
                  <c:v>5174.7</c:v>
                </c:pt>
                <c:pt idx="20">
                  <c:v>5494.2</c:v>
                </c:pt>
                <c:pt idx="21">
                  <c:v>5811.3</c:v>
                </c:pt>
                <c:pt idx="22">
                  <c:v>6130.8</c:v>
                </c:pt>
                <c:pt idx="23">
                  <c:v>6449.2</c:v>
                </c:pt>
                <c:pt idx="24">
                  <c:v>6770.5</c:v>
                </c:pt>
                <c:pt idx="25">
                  <c:v>7110.7</c:v>
                </c:pt>
              </c:numCache>
            </c:numRef>
          </c:xVal>
          <c:yVal>
            <c:numRef>
              <c:f>uc_01!$E$5:$E$30</c:f>
              <c:numCache>
                <c:formatCode>0.0</c:formatCode>
                <c:ptCount val="26"/>
                <c:pt idx="5">
                  <c:v>22271587.221344098</c:v>
                </c:pt>
                <c:pt idx="6">
                  <c:v>22271357.199999999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F3-4325-A715-C76E1EF3B56E}"/>
            </c:ext>
          </c:extLst>
        </c:ser>
        <c:ser>
          <c:idx val="3"/>
          <c:order val="3"/>
          <c:tx>
            <c:strRef>
              <c:f>uc_01!$F$4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uc_01!$B$5:$B$30</c:f>
              <c:numCache>
                <c:formatCode>0.0</c:formatCode>
                <c:ptCount val="26"/>
                <c:pt idx="1">
                  <c:v>1221.6673531532199</c:v>
                </c:pt>
                <c:pt idx="2">
                  <c:v>3502</c:v>
                </c:pt>
                <c:pt idx="3">
                  <c:v>5615.1999999999898</c:v>
                </c:pt>
                <c:pt idx="4">
                  <c:v>7740.6</c:v>
                </c:pt>
                <c:pt idx="5">
                  <c:v>1221.6673531532199</c:v>
                </c:pt>
                <c:pt idx="6">
                  <c:v>3013.1</c:v>
                </c:pt>
                <c:pt idx="7">
                  <c:v>1397.79924368858</c:v>
                </c:pt>
                <c:pt idx="8">
                  <c:v>1690</c:v>
                </c:pt>
                <c:pt idx="9">
                  <c:v>1993.4</c:v>
                </c:pt>
                <c:pt idx="10">
                  <c:v>2311.9</c:v>
                </c:pt>
                <c:pt idx="11">
                  <c:v>2627.3</c:v>
                </c:pt>
                <c:pt idx="12">
                  <c:v>2946.2</c:v>
                </c:pt>
                <c:pt idx="13">
                  <c:v>3261</c:v>
                </c:pt>
                <c:pt idx="14">
                  <c:v>3581.9</c:v>
                </c:pt>
                <c:pt idx="15">
                  <c:v>3898.9</c:v>
                </c:pt>
                <c:pt idx="16">
                  <c:v>4219.5</c:v>
                </c:pt>
                <c:pt idx="17">
                  <c:v>4537.2</c:v>
                </c:pt>
                <c:pt idx="18">
                  <c:v>4856.5</c:v>
                </c:pt>
                <c:pt idx="19">
                  <c:v>5174.7</c:v>
                </c:pt>
                <c:pt idx="20">
                  <c:v>5494.2</c:v>
                </c:pt>
                <c:pt idx="21">
                  <c:v>5811.3</c:v>
                </c:pt>
                <c:pt idx="22">
                  <c:v>6130.8</c:v>
                </c:pt>
                <c:pt idx="23">
                  <c:v>6449.2</c:v>
                </c:pt>
                <c:pt idx="24">
                  <c:v>6770.5</c:v>
                </c:pt>
                <c:pt idx="25">
                  <c:v>7110.7</c:v>
                </c:pt>
              </c:numCache>
            </c:numRef>
          </c:xVal>
          <c:yVal>
            <c:numRef>
              <c:f>uc_01!$F$5:$F$30</c:f>
              <c:numCache>
                <c:formatCode>0.0</c:formatCode>
                <c:ptCount val="26"/>
                <c:pt idx="7">
                  <c:v>22271598.166413799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1F-427D-AFC0-07C1DFFEE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209432"/>
        <c:axId val="644208448"/>
      </c:scatterChart>
      <c:valAx>
        <c:axId val="64420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08448"/>
        <c:crosses val="autoZero"/>
        <c:crossBetween val="midCat"/>
      </c:valAx>
      <c:valAx>
        <c:axId val="6442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09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uc_70!$C$9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uc_70!$B$10:$B$166</c:f>
              <c:numCache>
                <c:formatCode>General</c:formatCode>
                <c:ptCount val="157"/>
                <c:pt idx="0">
                  <c:v>603.63</c:v>
                </c:pt>
                <c:pt idx="1">
                  <c:v>750.15</c:v>
                </c:pt>
                <c:pt idx="2">
                  <c:v>900</c:v>
                </c:pt>
                <c:pt idx="3">
                  <c:v>1000</c:v>
                </c:pt>
                <c:pt idx="4">
                  <c:v>1900</c:v>
                </c:pt>
                <c:pt idx="5">
                  <c:v>1577.03014016151</c:v>
                </c:pt>
                <c:pt idx="6">
                  <c:v>3111.6</c:v>
                </c:pt>
                <c:pt idx="7">
                  <c:v>4648.1000000000004</c:v>
                </c:pt>
                <c:pt idx="8">
                  <c:v>6184.5</c:v>
                </c:pt>
                <c:pt idx="9">
                  <c:v>7038.5</c:v>
                </c:pt>
                <c:pt idx="10">
                  <c:v>1577.03014016151</c:v>
                </c:pt>
                <c:pt idx="11">
                  <c:v>3114.1</c:v>
                </c:pt>
                <c:pt idx="12">
                  <c:v>4651.8999999999996</c:v>
                </c:pt>
                <c:pt idx="13">
                  <c:v>6188.5</c:v>
                </c:pt>
                <c:pt idx="14">
                  <c:v>7037.2</c:v>
                </c:pt>
                <c:pt idx="15">
                  <c:v>1577.0301415920201</c:v>
                </c:pt>
                <c:pt idx="16">
                  <c:v>1649.9</c:v>
                </c:pt>
                <c:pt idx="17">
                  <c:v>1730.9</c:v>
                </c:pt>
                <c:pt idx="18">
                  <c:v>1764.8</c:v>
                </c:pt>
                <c:pt idx="19">
                  <c:v>1808.4</c:v>
                </c:pt>
                <c:pt idx="20">
                  <c:v>1849.7</c:v>
                </c:pt>
                <c:pt idx="21">
                  <c:v>1888.4</c:v>
                </c:pt>
                <c:pt idx="22">
                  <c:v>1990.3</c:v>
                </c:pt>
                <c:pt idx="23">
                  <c:v>2029.7</c:v>
                </c:pt>
                <c:pt idx="24">
                  <c:v>2134.1999999999998</c:v>
                </c:pt>
                <c:pt idx="25">
                  <c:v>2170.3000000000002</c:v>
                </c:pt>
                <c:pt idx="26">
                  <c:v>2294.1</c:v>
                </c:pt>
                <c:pt idx="27">
                  <c:v>2329.1</c:v>
                </c:pt>
                <c:pt idx="28">
                  <c:v>2365.1999999999998</c:v>
                </c:pt>
                <c:pt idx="29">
                  <c:v>2404.9</c:v>
                </c:pt>
                <c:pt idx="30">
                  <c:v>2440.6999999999998</c:v>
                </c:pt>
                <c:pt idx="31">
                  <c:v>2479.6</c:v>
                </c:pt>
                <c:pt idx="32">
                  <c:v>2519</c:v>
                </c:pt>
                <c:pt idx="33">
                  <c:v>2557.8000000000002</c:v>
                </c:pt>
                <c:pt idx="34">
                  <c:v>2593.4</c:v>
                </c:pt>
                <c:pt idx="35">
                  <c:v>2628.9</c:v>
                </c:pt>
                <c:pt idx="36">
                  <c:v>2668.2</c:v>
                </c:pt>
                <c:pt idx="37">
                  <c:v>2707.4</c:v>
                </c:pt>
                <c:pt idx="38">
                  <c:v>2742.9</c:v>
                </c:pt>
                <c:pt idx="39">
                  <c:v>2778.6</c:v>
                </c:pt>
                <c:pt idx="40">
                  <c:v>2814.6</c:v>
                </c:pt>
                <c:pt idx="41">
                  <c:v>2850.4</c:v>
                </c:pt>
                <c:pt idx="42">
                  <c:v>2886.5</c:v>
                </c:pt>
                <c:pt idx="43">
                  <c:v>2972.7</c:v>
                </c:pt>
                <c:pt idx="44">
                  <c:v>3026.1</c:v>
                </c:pt>
                <c:pt idx="45">
                  <c:v>3061.4</c:v>
                </c:pt>
                <c:pt idx="46">
                  <c:v>3112.7</c:v>
                </c:pt>
                <c:pt idx="47">
                  <c:v>3149.6</c:v>
                </c:pt>
                <c:pt idx="48">
                  <c:v>3210.5</c:v>
                </c:pt>
                <c:pt idx="49">
                  <c:v>3247.3</c:v>
                </c:pt>
                <c:pt idx="50">
                  <c:v>3305</c:v>
                </c:pt>
                <c:pt idx="51">
                  <c:v>3341.9</c:v>
                </c:pt>
                <c:pt idx="52">
                  <c:v>3431.9</c:v>
                </c:pt>
                <c:pt idx="53">
                  <c:v>3473</c:v>
                </c:pt>
                <c:pt idx="54">
                  <c:v>3512</c:v>
                </c:pt>
                <c:pt idx="55">
                  <c:v>3548</c:v>
                </c:pt>
                <c:pt idx="56">
                  <c:v>3587.6</c:v>
                </c:pt>
                <c:pt idx="57">
                  <c:v>3624.2</c:v>
                </c:pt>
                <c:pt idx="58">
                  <c:v>3663.5</c:v>
                </c:pt>
                <c:pt idx="59">
                  <c:v>3703.9</c:v>
                </c:pt>
                <c:pt idx="60">
                  <c:v>3739.7</c:v>
                </c:pt>
                <c:pt idx="61">
                  <c:v>3776.1</c:v>
                </c:pt>
                <c:pt idx="62">
                  <c:v>3812.4</c:v>
                </c:pt>
                <c:pt idx="63">
                  <c:v>3852.7</c:v>
                </c:pt>
                <c:pt idx="64">
                  <c:v>3889</c:v>
                </c:pt>
                <c:pt idx="65">
                  <c:v>3926</c:v>
                </c:pt>
                <c:pt idx="66">
                  <c:v>3962.9</c:v>
                </c:pt>
                <c:pt idx="67">
                  <c:v>3999.7</c:v>
                </c:pt>
                <c:pt idx="68">
                  <c:v>4036.8</c:v>
                </c:pt>
                <c:pt idx="69">
                  <c:v>4077.3</c:v>
                </c:pt>
                <c:pt idx="70">
                  <c:v>4169</c:v>
                </c:pt>
                <c:pt idx="71">
                  <c:v>4209.6000000000004</c:v>
                </c:pt>
                <c:pt idx="72">
                  <c:v>4276.7</c:v>
                </c:pt>
                <c:pt idx="73">
                  <c:v>4336.1000000000004</c:v>
                </c:pt>
                <c:pt idx="74">
                  <c:v>4375</c:v>
                </c:pt>
                <c:pt idx="75">
                  <c:v>4436.7</c:v>
                </c:pt>
                <c:pt idx="76">
                  <c:v>4479.3999999999996</c:v>
                </c:pt>
                <c:pt idx="77">
                  <c:v>4551.5</c:v>
                </c:pt>
                <c:pt idx="78">
                  <c:v>4589.3</c:v>
                </c:pt>
                <c:pt idx="79">
                  <c:v>4642.8</c:v>
                </c:pt>
                <c:pt idx="80">
                  <c:v>4684.8999999999996</c:v>
                </c:pt>
                <c:pt idx="81">
                  <c:v>4722.3</c:v>
                </c:pt>
                <c:pt idx="82">
                  <c:v>4760.1000000000004</c:v>
                </c:pt>
                <c:pt idx="83">
                  <c:v>4800.8</c:v>
                </c:pt>
                <c:pt idx="84">
                  <c:v>4843.3</c:v>
                </c:pt>
                <c:pt idx="85">
                  <c:v>4884.5</c:v>
                </c:pt>
                <c:pt idx="86">
                  <c:v>4921.6000000000004</c:v>
                </c:pt>
                <c:pt idx="87">
                  <c:v>4958.6000000000004</c:v>
                </c:pt>
                <c:pt idx="88">
                  <c:v>4996.3</c:v>
                </c:pt>
                <c:pt idx="89">
                  <c:v>5033.3999999999996</c:v>
                </c:pt>
                <c:pt idx="90">
                  <c:v>5071.3999999999996</c:v>
                </c:pt>
                <c:pt idx="91">
                  <c:v>5108.7</c:v>
                </c:pt>
                <c:pt idx="92">
                  <c:v>5146.1000000000004</c:v>
                </c:pt>
                <c:pt idx="93">
                  <c:v>5183.5</c:v>
                </c:pt>
                <c:pt idx="94">
                  <c:v>5221.3</c:v>
                </c:pt>
                <c:pt idx="95">
                  <c:v>5258.8</c:v>
                </c:pt>
                <c:pt idx="96">
                  <c:v>5296.4</c:v>
                </c:pt>
                <c:pt idx="97">
                  <c:v>5391.2</c:v>
                </c:pt>
                <c:pt idx="98">
                  <c:v>5434.6</c:v>
                </c:pt>
                <c:pt idx="99">
                  <c:v>5471</c:v>
                </c:pt>
                <c:pt idx="100">
                  <c:v>5516.8</c:v>
                </c:pt>
                <c:pt idx="101">
                  <c:v>5572</c:v>
                </c:pt>
                <c:pt idx="102">
                  <c:v>5613.1</c:v>
                </c:pt>
                <c:pt idx="103">
                  <c:v>5670.9</c:v>
                </c:pt>
                <c:pt idx="104">
                  <c:v>5716.9</c:v>
                </c:pt>
                <c:pt idx="105">
                  <c:v>5812.7</c:v>
                </c:pt>
                <c:pt idx="106">
                  <c:v>5908.3</c:v>
                </c:pt>
                <c:pt idx="107">
                  <c:v>5953.7</c:v>
                </c:pt>
                <c:pt idx="108">
                  <c:v>5994.4</c:v>
                </c:pt>
                <c:pt idx="109">
                  <c:v>6031.4</c:v>
                </c:pt>
                <c:pt idx="110">
                  <c:v>6072.4</c:v>
                </c:pt>
                <c:pt idx="111">
                  <c:v>6114.4</c:v>
                </c:pt>
                <c:pt idx="112">
                  <c:v>6155.4</c:v>
                </c:pt>
                <c:pt idx="113">
                  <c:v>6195.6</c:v>
                </c:pt>
                <c:pt idx="114">
                  <c:v>6232.1</c:v>
                </c:pt>
                <c:pt idx="115">
                  <c:v>6268.9</c:v>
                </c:pt>
                <c:pt idx="116">
                  <c:v>6306</c:v>
                </c:pt>
                <c:pt idx="117">
                  <c:v>6343.3</c:v>
                </c:pt>
                <c:pt idx="118">
                  <c:v>6380.3</c:v>
                </c:pt>
                <c:pt idx="119">
                  <c:v>6417.5</c:v>
                </c:pt>
                <c:pt idx="120">
                  <c:v>6454.7</c:v>
                </c:pt>
                <c:pt idx="121">
                  <c:v>6491.9</c:v>
                </c:pt>
                <c:pt idx="122">
                  <c:v>6528.8</c:v>
                </c:pt>
                <c:pt idx="123">
                  <c:v>6565.8</c:v>
                </c:pt>
                <c:pt idx="124">
                  <c:v>6658.3</c:v>
                </c:pt>
                <c:pt idx="125">
                  <c:v>6697</c:v>
                </c:pt>
                <c:pt idx="126">
                  <c:v>6748.5</c:v>
                </c:pt>
                <c:pt idx="127">
                  <c:v>6789.6</c:v>
                </c:pt>
                <c:pt idx="128">
                  <c:v>6835.7</c:v>
                </c:pt>
                <c:pt idx="129">
                  <c:v>6875.7</c:v>
                </c:pt>
                <c:pt idx="130">
                  <c:v>6928</c:v>
                </c:pt>
                <c:pt idx="131">
                  <c:v>6965.6</c:v>
                </c:pt>
                <c:pt idx="132">
                  <c:v>7018.5</c:v>
                </c:pt>
                <c:pt idx="133">
                  <c:v>1577.03014016151</c:v>
                </c:pt>
                <c:pt idx="134">
                  <c:v>2109.8000000000002</c:v>
                </c:pt>
                <c:pt idx="135">
                  <c:v>2644.8</c:v>
                </c:pt>
                <c:pt idx="136">
                  <c:v>3179.8</c:v>
                </c:pt>
                <c:pt idx="137">
                  <c:v>3715.7</c:v>
                </c:pt>
                <c:pt idx="138">
                  <c:v>4251.8999999999996</c:v>
                </c:pt>
                <c:pt idx="139">
                  <c:v>4788.7</c:v>
                </c:pt>
                <c:pt idx="140">
                  <c:v>5326</c:v>
                </c:pt>
                <c:pt idx="141">
                  <c:v>5863.4</c:v>
                </c:pt>
                <c:pt idx="142">
                  <c:v>6400.7</c:v>
                </c:pt>
                <c:pt idx="143">
                  <c:v>6938.2</c:v>
                </c:pt>
                <c:pt idx="144">
                  <c:v>7037.4</c:v>
                </c:pt>
                <c:pt idx="145">
                  <c:v>1577.03014016151</c:v>
                </c:pt>
                <c:pt idx="146">
                  <c:v>2114.4</c:v>
                </c:pt>
                <c:pt idx="147">
                  <c:v>2651.8</c:v>
                </c:pt>
                <c:pt idx="148">
                  <c:v>3188.6</c:v>
                </c:pt>
                <c:pt idx="149">
                  <c:v>3725.3</c:v>
                </c:pt>
                <c:pt idx="150">
                  <c:v>4262.5</c:v>
                </c:pt>
                <c:pt idx="151">
                  <c:v>4799.5</c:v>
                </c:pt>
                <c:pt idx="152">
                  <c:v>5336.7</c:v>
                </c:pt>
                <c:pt idx="153">
                  <c:v>5874</c:v>
                </c:pt>
                <c:pt idx="154">
                  <c:v>6411.4</c:v>
                </c:pt>
                <c:pt idx="155">
                  <c:v>6948.4</c:v>
                </c:pt>
                <c:pt idx="156">
                  <c:v>7037</c:v>
                </c:pt>
              </c:numCache>
            </c:numRef>
          </c:xVal>
          <c:yVal>
            <c:numRef>
              <c:f>uc_70!$C$10:$C$166</c:f>
              <c:numCache>
                <c:formatCode>General</c:formatCode>
                <c:ptCount val="157"/>
                <c:pt idx="0">
                  <c:v>29834300</c:v>
                </c:pt>
                <c:pt idx="1">
                  <c:v>29826300</c:v>
                </c:pt>
                <c:pt idx="2">
                  <c:v>29826300</c:v>
                </c:pt>
                <c:pt idx="3">
                  <c:v>29816200</c:v>
                </c:pt>
                <c:pt idx="4" formatCode="0.00E+00">
                  <c:v>29815700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4-482A-8D8C-85A5EC6EE5DE}"/>
            </c:ext>
          </c:extLst>
        </c:ser>
        <c:ser>
          <c:idx val="1"/>
          <c:order val="1"/>
          <c:tx>
            <c:strRef>
              <c:f>uc_70!$D$9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uc_70!$B$10:$B$166</c:f>
              <c:numCache>
                <c:formatCode>General</c:formatCode>
                <c:ptCount val="157"/>
                <c:pt idx="0">
                  <c:v>603.63</c:v>
                </c:pt>
                <c:pt idx="1">
                  <c:v>750.15</c:v>
                </c:pt>
                <c:pt idx="2">
                  <c:v>900</c:v>
                </c:pt>
                <c:pt idx="3">
                  <c:v>1000</c:v>
                </c:pt>
                <c:pt idx="4">
                  <c:v>1900</c:v>
                </c:pt>
                <c:pt idx="5">
                  <c:v>1577.03014016151</c:v>
                </c:pt>
                <c:pt idx="6">
                  <c:v>3111.6</c:v>
                </c:pt>
                <c:pt idx="7">
                  <c:v>4648.1000000000004</c:v>
                </c:pt>
                <c:pt idx="8">
                  <c:v>6184.5</c:v>
                </c:pt>
                <c:pt idx="9">
                  <c:v>7038.5</c:v>
                </c:pt>
                <c:pt idx="10">
                  <c:v>1577.03014016151</c:v>
                </c:pt>
                <c:pt idx="11">
                  <c:v>3114.1</c:v>
                </c:pt>
                <c:pt idx="12">
                  <c:v>4651.8999999999996</c:v>
                </c:pt>
                <c:pt idx="13">
                  <c:v>6188.5</c:v>
                </c:pt>
                <c:pt idx="14">
                  <c:v>7037.2</c:v>
                </c:pt>
                <c:pt idx="15">
                  <c:v>1577.0301415920201</c:v>
                </c:pt>
                <c:pt idx="16">
                  <c:v>1649.9</c:v>
                </c:pt>
                <c:pt idx="17">
                  <c:v>1730.9</c:v>
                </c:pt>
                <c:pt idx="18">
                  <c:v>1764.8</c:v>
                </c:pt>
                <c:pt idx="19">
                  <c:v>1808.4</c:v>
                </c:pt>
                <c:pt idx="20">
                  <c:v>1849.7</c:v>
                </c:pt>
                <c:pt idx="21">
                  <c:v>1888.4</c:v>
                </c:pt>
                <c:pt idx="22">
                  <c:v>1990.3</c:v>
                </c:pt>
                <c:pt idx="23">
                  <c:v>2029.7</c:v>
                </c:pt>
                <c:pt idx="24">
                  <c:v>2134.1999999999998</c:v>
                </c:pt>
                <c:pt idx="25">
                  <c:v>2170.3000000000002</c:v>
                </c:pt>
                <c:pt idx="26">
                  <c:v>2294.1</c:v>
                </c:pt>
                <c:pt idx="27">
                  <c:v>2329.1</c:v>
                </c:pt>
                <c:pt idx="28">
                  <c:v>2365.1999999999998</c:v>
                </c:pt>
                <c:pt idx="29">
                  <c:v>2404.9</c:v>
                </c:pt>
                <c:pt idx="30">
                  <c:v>2440.6999999999998</c:v>
                </c:pt>
                <c:pt idx="31">
                  <c:v>2479.6</c:v>
                </c:pt>
                <c:pt idx="32">
                  <c:v>2519</c:v>
                </c:pt>
                <c:pt idx="33">
                  <c:v>2557.8000000000002</c:v>
                </c:pt>
                <c:pt idx="34">
                  <c:v>2593.4</c:v>
                </c:pt>
                <c:pt idx="35">
                  <c:v>2628.9</c:v>
                </c:pt>
                <c:pt idx="36">
                  <c:v>2668.2</c:v>
                </c:pt>
                <c:pt idx="37">
                  <c:v>2707.4</c:v>
                </c:pt>
                <c:pt idx="38">
                  <c:v>2742.9</c:v>
                </c:pt>
                <c:pt idx="39">
                  <c:v>2778.6</c:v>
                </c:pt>
                <c:pt idx="40">
                  <c:v>2814.6</c:v>
                </c:pt>
                <c:pt idx="41">
                  <c:v>2850.4</c:v>
                </c:pt>
                <c:pt idx="42">
                  <c:v>2886.5</c:v>
                </c:pt>
                <c:pt idx="43">
                  <c:v>2972.7</c:v>
                </c:pt>
                <c:pt idx="44">
                  <c:v>3026.1</c:v>
                </c:pt>
                <c:pt idx="45">
                  <c:v>3061.4</c:v>
                </c:pt>
                <c:pt idx="46">
                  <c:v>3112.7</c:v>
                </c:pt>
                <c:pt idx="47">
                  <c:v>3149.6</c:v>
                </c:pt>
                <c:pt idx="48">
                  <c:v>3210.5</c:v>
                </c:pt>
                <c:pt idx="49">
                  <c:v>3247.3</c:v>
                </c:pt>
                <c:pt idx="50">
                  <c:v>3305</c:v>
                </c:pt>
                <c:pt idx="51">
                  <c:v>3341.9</c:v>
                </c:pt>
                <c:pt idx="52">
                  <c:v>3431.9</c:v>
                </c:pt>
                <c:pt idx="53">
                  <c:v>3473</c:v>
                </c:pt>
                <c:pt idx="54">
                  <c:v>3512</c:v>
                </c:pt>
                <c:pt idx="55">
                  <c:v>3548</c:v>
                </c:pt>
                <c:pt idx="56">
                  <c:v>3587.6</c:v>
                </c:pt>
                <c:pt idx="57">
                  <c:v>3624.2</c:v>
                </c:pt>
                <c:pt idx="58">
                  <c:v>3663.5</c:v>
                </c:pt>
                <c:pt idx="59">
                  <c:v>3703.9</c:v>
                </c:pt>
                <c:pt idx="60">
                  <c:v>3739.7</c:v>
                </c:pt>
                <c:pt idx="61">
                  <c:v>3776.1</c:v>
                </c:pt>
                <c:pt idx="62">
                  <c:v>3812.4</c:v>
                </c:pt>
                <c:pt idx="63">
                  <c:v>3852.7</c:v>
                </c:pt>
                <c:pt idx="64">
                  <c:v>3889</c:v>
                </c:pt>
                <c:pt idx="65">
                  <c:v>3926</c:v>
                </c:pt>
                <c:pt idx="66">
                  <c:v>3962.9</c:v>
                </c:pt>
                <c:pt idx="67">
                  <c:v>3999.7</c:v>
                </c:pt>
                <c:pt idx="68">
                  <c:v>4036.8</c:v>
                </c:pt>
                <c:pt idx="69">
                  <c:v>4077.3</c:v>
                </c:pt>
                <c:pt idx="70">
                  <c:v>4169</c:v>
                </c:pt>
                <c:pt idx="71">
                  <c:v>4209.6000000000004</c:v>
                </c:pt>
                <c:pt idx="72">
                  <c:v>4276.7</c:v>
                </c:pt>
                <c:pt idx="73">
                  <c:v>4336.1000000000004</c:v>
                </c:pt>
                <c:pt idx="74">
                  <c:v>4375</c:v>
                </c:pt>
                <c:pt idx="75">
                  <c:v>4436.7</c:v>
                </c:pt>
                <c:pt idx="76">
                  <c:v>4479.3999999999996</c:v>
                </c:pt>
                <c:pt idx="77">
                  <c:v>4551.5</c:v>
                </c:pt>
                <c:pt idx="78">
                  <c:v>4589.3</c:v>
                </c:pt>
                <c:pt idx="79">
                  <c:v>4642.8</c:v>
                </c:pt>
                <c:pt idx="80">
                  <c:v>4684.8999999999996</c:v>
                </c:pt>
                <c:pt idx="81">
                  <c:v>4722.3</c:v>
                </c:pt>
                <c:pt idx="82">
                  <c:v>4760.1000000000004</c:v>
                </c:pt>
                <c:pt idx="83">
                  <c:v>4800.8</c:v>
                </c:pt>
                <c:pt idx="84">
                  <c:v>4843.3</c:v>
                </c:pt>
                <c:pt idx="85">
                  <c:v>4884.5</c:v>
                </c:pt>
                <c:pt idx="86">
                  <c:v>4921.6000000000004</c:v>
                </c:pt>
                <c:pt idx="87">
                  <c:v>4958.6000000000004</c:v>
                </c:pt>
                <c:pt idx="88">
                  <c:v>4996.3</c:v>
                </c:pt>
                <c:pt idx="89">
                  <c:v>5033.3999999999996</c:v>
                </c:pt>
                <c:pt idx="90">
                  <c:v>5071.3999999999996</c:v>
                </c:pt>
                <c:pt idx="91">
                  <c:v>5108.7</c:v>
                </c:pt>
                <c:pt idx="92">
                  <c:v>5146.1000000000004</c:v>
                </c:pt>
                <c:pt idx="93">
                  <c:v>5183.5</c:v>
                </c:pt>
                <c:pt idx="94">
                  <c:v>5221.3</c:v>
                </c:pt>
                <c:pt idx="95">
                  <c:v>5258.8</c:v>
                </c:pt>
                <c:pt idx="96">
                  <c:v>5296.4</c:v>
                </c:pt>
                <c:pt idx="97">
                  <c:v>5391.2</c:v>
                </c:pt>
                <c:pt idx="98">
                  <c:v>5434.6</c:v>
                </c:pt>
                <c:pt idx="99">
                  <c:v>5471</c:v>
                </c:pt>
                <c:pt idx="100">
                  <c:v>5516.8</c:v>
                </c:pt>
                <c:pt idx="101">
                  <c:v>5572</c:v>
                </c:pt>
                <c:pt idx="102">
                  <c:v>5613.1</c:v>
                </c:pt>
                <c:pt idx="103">
                  <c:v>5670.9</c:v>
                </c:pt>
                <c:pt idx="104">
                  <c:v>5716.9</c:v>
                </c:pt>
                <c:pt idx="105">
                  <c:v>5812.7</c:v>
                </c:pt>
                <c:pt idx="106">
                  <c:v>5908.3</c:v>
                </c:pt>
                <c:pt idx="107">
                  <c:v>5953.7</c:v>
                </c:pt>
                <c:pt idx="108">
                  <c:v>5994.4</c:v>
                </c:pt>
                <c:pt idx="109">
                  <c:v>6031.4</c:v>
                </c:pt>
                <c:pt idx="110">
                  <c:v>6072.4</c:v>
                </c:pt>
                <c:pt idx="111">
                  <c:v>6114.4</c:v>
                </c:pt>
                <c:pt idx="112">
                  <c:v>6155.4</c:v>
                </c:pt>
                <c:pt idx="113">
                  <c:v>6195.6</c:v>
                </c:pt>
                <c:pt idx="114">
                  <c:v>6232.1</c:v>
                </c:pt>
                <c:pt idx="115">
                  <c:v>6268.9</c:v>
                </c:pt>
                <c:pt idx="116">
                  <c:v>6306</c:v>
                </c:pt>
                <c:pt idx="117">
                  <c:v>6343.3</c:v>
                </c:pt>
                <c:pt idx="118">
                  <c:v>6380.3</c:v>
                </c:pt>
                <c:pt idx="119">
                  <c:v>6417.5</c:v>
                </c:pt>
                <c:pt idx="120">
                  <c:v>6454.7</c:v>
                </c:pt>
                <c:pt idx="121">
                  <c:v>6491.9</c:v>
                </c:pt>
                <c:pt idx="122">
                  <c:v>6528.8</c:v>
                </c:pt>
                <c:pt idx="123">
                  <c:v>6565.8</c:v>
                </c:pt>
                <c:pt idx="124">
                  <c:v>6658.3</c:v>
                </c:pt>
                <c:pt idx="125">
                  <c:v>6697</c:v>
                </c:pt>
                <c:pt idx="126">
                  <c:v>6748.5</c:v>
                </c:pt>
                <c:pt idx="127">
                  <c:v>6789.6</c:v>
                </c:pt>
                <c:pt idx="128">
                  <c:v>6835.7</c:v>
                </c:pt>
                <c:pt idx="129">
                  <c:v>6875.7</c:v>
                </c:pt>
                <c:pt idx="130">
                  <c:v>6928</c:v>
                </c:pt>
                <c:pt idx="131">
                  <c:v>6965.6</c:v>
                </c:pt>
                <c:pt idx="132">
                  <c:v>7018.5</c:v>
                </c:pt>
                <c:pt idx="133">
                  <c:v>1577.03014016151</c:v>
                </c:pt>
                <c:pt idx="134">
                  <c:v>2109.8000000000002</c:v>
                </c:pt>
                <c:pt idx="135">
                  <c:v>2644.8</c:v>
                </c:pt>
                <c:pt idx="136">
                  <c:v>3179.8</c:v>
                </c:pt>
                <c:pt idx="137">
                  <c:v>3715.7</c:v>
                </c:pt>
                <c:pt idx="138">
                  <c:v>4251.8999999999996</c:v>
                </c:pt>
                <c:pt idx="139">
                  <c:v>4788.7</c:v>
                </c:pt>
                <c:pt idx="140">
                  <c:v>5326</c:v>
                </c:pt>
                <c:pt idx="141">
                  <c:v>5863.4</c:v>
                </c:pt>
                <c:pt idx="142">
                  <c:v>6400.7</c:v>
                </c:pt>
                <c:pt idx="143">
                  <c:v>6938.2</c:v>
                </c:pt>
                <c:pt idx="144">
                  <c:v>7037.4</c:v>
                </c:pt>
                <c:pt idx="145">
                  <c:v>1577.03014016151</c:v>
                </c:pt>
                <c:pt idx="146">
                  <c:v>2114.4</c:v>
                </c:pt>
                <c:pt idx="147">
                  <c:v>2651.8</c:v>
                </c:pt>
                <c:pt idx="148">
                  <c:v>3188.6</c:v>
                </c:pt>
                <c:pt idx="149">
                  <c:v>3725.3</c:v>
                </c:pt>
                <c:pt idx="150">
                  <c:v>4262.5</c:v>
                </c:pt>
                <c:pt idx="151">
                  <c:v>4799.5</c:v>
                </c:pt>
                <c:pt idx="152">
                  <c:v>5336.7</c:v>
                </c:pt>
                <c:pt idx="153">
                  <c:v>5874</c:v>
                </c:pt>
                <c:pt idx="154">
                  <c:v>6411.4</c:v>
                </c:pt>
                <c:pt idx="155">
                  <c:v>6948.4</c:v>
                </c:pt>
                <c:pt idx="156">
                  <c:v>7037</c:v>
                </c:pt>
              </c:numCache>
            </c:numRef>
          </c:xVal>
          <c:yVal>
            <c:numRef>
              <c:f>uc_70!$D$10:$D$166</c:f>
              <c:numCache>
                <c:formatCode>General</c:formatCode>
                <c:ptCount val="157"/>
                <c:pt idx="5">
                  <c:v>29821766.5730354</c:v>
                </c:pt>
                <c:pt idx="6">
                  <c:v>29818331.757045299</c:v>
                </c:pt>
                <c:pt idx="7">
                  <c:v>29816891.757044699</c:v>
                </c:pt>
                <c:pt idx="8">
                  <c:v>29816891.757043298</c:v>
                </c:pt>
                <c:pt idx="9">
                  <c:v>29816891.757043298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94-482A-8D8C-85A5EC6EE5DE}"/>
            </c:ext>
          </c:extLst>
        </c:ser>
        <c:ser>
          <c:idx val="2"/>
          <c:order val="2"/>
          <c:tx>
            <c:strRef>
              <c:f>uc_70!$E$9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uc_70!$B$10:$B$166</c:f>
              <c:numCache>
                <c:formatCode>General</c:formatCode>
                <c:ptCount val="157"/>
                <c:pt idx="0">
                  <c:v>603.63</c:v>
                </c:pt>
                <c:pt idx="1">
                  <c:v>750.15</c:v>
                </c:pt>
                <c:pt idx="2">
                  <c:v>900</c:v>
                </c:pt>
                <c:pt idx="3">
                  <c:v>1000</c:v>
                </c:pt>
                <c:pt idx="4">
                  <c:v>1900</c:v>
                </c:pt>
                <c:pt idx="5">
                  <c:v>1577.03014016151</c:v>
                </c:pt>
                <c:pt idx="6">
                  <c:v>3111.6</c:v>
                </c:pt>
                <c:pt idx="7">
                  <c:v>4648.1000000000004</c:v>
                </c:pt>
                <c:pt idx="8">
                  <c:v>6184.5</c:v>
                </c:pt>
                <c:pt idx="9">
                  <c:v>7038.5</c:v>
                </c:pt>
                <c:pt idx="10">
                  <c:v>1577.03014016151</c:v>
                </c:pt>
                <c:pt idx="11">
                  <c:v>3114.1</c:v>
                </c:pt>
                <c:pt idx="12">
                  <c:v>4651.8999999999996</c:v>
                </c:pt>
                <c:pt idx="13">
                  <c:v>6188.5</c:v>
                </c:pt>
                <c:pt idx="14">
                  <c:v>7037.2</c:v>
                </c:pt>
                <c:pt idx="15">
                  <c:v>1577.0301415920201</c:v>
                </c:pt>
                <c:pt idx="16">
                  <c:v>1649.9</c:v>
                </c:pt>
                <c:pt idx="17">
                  <c:v>1730.9</c:v>
                </c:pt>
                <c:pt idx="18">
                  <c:v>1764.8</c:v>
                </c:pt>
                <c:pt idx="19">
                  <c:v>1808.4</c:v>
                </c:pt>
                <c:pt idx="20">
                  <c:v>1849.7</c:v>
                </c:pt>
                <c:pt idx="21">
                  <c:v>1888.4</c:v>
                </c:pt>
                <c:pt idx="22">
                  <c:v>1990.3</c:v>
                </c:pt>
                <c:pt idx="23">
                  <c:v>2029.7</c:v>
                </c:pt>
                <c:pt idx="24">
                  <c:v>2134.1999999999998</c:v>
                </c:pt>
                <c:pt idx="25">
                  <c:v>2170.3000000000002</c:v>
                </c:pt>
                <c:pt idx="26">
                  <c:v>2294.1</c:v>
                </c:pt>
                <c:pt idx="27">
                  <c:v>2329.1</c:v>
                </c:pt>
                <c:pt idx="28">
                  <c:v>2365.1999999999998</c:v>
                </c:pt>
                <c:pt idx="29">
                  <c:v>2404.9</c:v>
                </c:pt>
                <c:pt idx="30">
                  <c:v>2440.6999999999998</c:v>
                </c:pt>
                <c:pt idx="31">
                  <c:v>2479.6</c:v>
                </c:pt>
                <c:pt idx="32">
                  <c:v>2519</c:v>
                </c:pt>
                <c:pt idx="33">
                  <c:v>2557.8000000000002</c:v>
                </c:pt>
                <c:pt idx="34">
                  <c:v>2593.4</c:v>
                </c:pt>
                <c:pt idx="35">
                  <c:v>2628.9</c:v>
                </c:pt>
                <c:pt idx="36">
                  <c:v>2668.2</c:v>
                </c:pt>
                <c:pt idx="37">
                  <c:v>2707.4</c:v>
                </c:pt>
                <c:pt idx="38">
                  <c:v>2742.9</c:v>
                </c:pt>
                <c:pt idx="39">
                  <c:v>2778.6</c:v>
                </c:pt>
                <c:pt idx="40">
                  <c:v>2814.6</c:v>
                </c:pt>
                <c:pt idx="41">
                  <c:v>2850.4</c:v>
                </c:pt>
                <c:pt idx="42">
                  <c:v>2886.5</c:v>
                </c:pt>
                <c:pt idx="43">
                  <c:v>2972.7</c:v>
                </c:pt>
                <c:pt idx="44">
                  <c:v>3026.1</c:v>
                </c:pt>
                <c:pt idx="45">
                  <c:v>3061.4</c:v>
                </c:pt>
                <c:pt idx="46">
                  <c:v>3112.7</c:v>
                </c:pt>
                <c:pt idx="47">
                  <c:v>3149.6</c:v>
                </c:pt>
                <c:pt idx="48">
                  <c:v>3210.5</c:v>
                </c:pt>
                <c:pt idx="49">
                  <c:v>3247.3</c:v>
                </c:pt>
                <c:pt idx="50">
                  <c:v>3305</c:v>
                </c:pt>
                <c:pt idx="51">
                  <c:v>3341.9</c:v>
                </c:pt>
                <c:pt idx="52">
                  <c:v>3431.9</c:v>
                </c:pt>
                <c:pt idx="53">
                  <c:v>3473</c:v>
                </c:pt>
                <c:pt idx="54">
                  <c:v>3512</c:v>
                </c:pt>
                <c:pt idx="55">
                  <c:v>3548</c:v>
                </c:pt>
                <c:pt idx="56">
                  <c:v>3587.6</c:v>
                </c:pt>
                <c:pt idx="57">
                  <c:v>3624.2</c:v>
                </c:pt>
                <c:pt idx="58">
                  <c:v>3663.5</c:v>
                </c:pt>
                <c:pt idx="59">
                  <c:v>3703.9</c:v>
                </c:pt>
                <c:pt idx="60">
                  <c:v>3739.7</c:v>
                </c:pt>
                <c:pt idx="61">
                  <c:v>3776.1</c:v>
                </c:pt>
                <c:pt idx="62">
                  <c:v>3812.4</c:v>
                </c:pt>
                <c:pt idx="63">
                  <c:v>3852.7</c:v>
                </c:pt>
                <c:pt idx="64">
                  <c:v>3889</c:v>
                </c:pt>
                <c:pt idx="65">
                  <c:v>3926</c:v>
                </c:pt>
                <c:pt idx="66">
                  <c:v>3962.9</c:v>
                </c:pt>
                <c:pt idx="67">
                  <c:v>3999.7</c:v>
                </c:pt>
                <c:pt idx="68">
                  <c:v>4036.8</c:v>
                </c:pt>
                <c:pt idx="69">
                  <c:v>4077.3</c:v>
                </c:pt>
                <c:pt idx="70">
                  <c:v>4169</c:v>
                </c:pt>
                <c:pt idx="71">
                  <c:v>4209.6000000000004</c:v>
                </c:pt>
                <c:pt idx="72">
                  <c:v>4276.7</c:v>
                </c:pt>
                <c:pt idx="73">
                  <c:v>4336.1000000000004</c:v>
                </c:pt>
                <c:pt idx="74">
                  <c:v>4375</c:v>
                </c:pt>
                <c:pt idx="75">
                  <c:v>4436.7</c:v>
                </c:pt>
                <c:pt idx="76">
                  <c:v>4479.3999999999996</c:v>
                </c:pt>
                <c:pt idx="77">
                  <c:v>4551.5</c:v>
                </c:pt>
                <c:pt idx="78">
                  <c:v>4589.3</c:v>
                </c:pt>
                <c:pt idx="79">
                  <c:v>4642.8</c:v>
                </c:pt>
                <c:pt idx="80">
                  <c:v>4684.8999999999996</c:v>
                </c:pt>
                <c:pt idx="81">
                  <c:v>4722.3</c:v>
                </c:pt>
                <c:pt idx="82">
                  <c:v>4760.1000000000004</c:v>
                </c:pt>
                <c:pt idx="83">
                  <c:v>4800.8</c:v>
                </c:pt>
                <c:pt idx="84">
                  <c:v>4843.3</c:v>
                </c:pt>
                <c:pt idx="85">
                  <c:v>4884.5</c:v>
                </c:pt>
                <c:pt idx="86">
                  <c:v>4921.6000000000004</c:v>
                </c:pt>
                <c:pt idx="87">
                  <c:v>4958.6000000000004</c:v>
                </c:pt>
                <c:pt idx="88">
                  <c:v>4996.3</c:v>
                </c:pt>
                <c:pt idx="89">
                  <c:v>5033.3999999999996</c:v>
                </c:pt>
                <c:pt idx="90">
                  <c:v>5071.3999999999996</c:v>
                </c:pt>
                <c:pt idx="91">
                  <c:v>5108.7</c:v>
                </c:pt>
                <c:pt idx="92">
                  <c:v>5146.1000000000004</c:v>
                </c:pt>
                <c:pt idx="93">
                  <c:v>5183.5</c:v>
                </c:pt>
                <c:pt idx="94">
                  <c:v>5221.3</c:v>
                </c:pt>
                <c:pt idx="95">
                  <c:v>5258.8</c:v>
                </c:pt>
                <c:pt idx="96">
                  <c:v>5296.4</c:v>
                </c:pt>
                <c:pt idx="97">
                  <c:v>5391.2</c:v>
                </c:pt>
                <c:pt idx="98">
                  <c:v>5434.6</c:v>
                </c:pt>
                <c:pt idx="99">
                  <c:v>5471</c:v>
                </c:pt>
                <c:pt idx="100">
                  <c:v>5516.8</c:v>
                </c:pt>
                <c:pt idx="101">
                  <c:v>5572</c:v>
                </c:pt>
                <c:pt idx="102">
                  <c:v>5613.1</c:v>
                </c:pt>
                <c:pt idx="103">
                  <c:v>5670.9</c:v>
                </c:pt>
                <c:pt idx="104">
                  <c:v>5716.9</c:v>
                </c:pt>
                <c:pt idx="105">
                  <c:v>5812.7</c:v>
                </c:pt>
                <c:pt idx="106">
                  <c:v>5908.3</c:v>
                </c:pt>
                <c:pt idx="107">
                  <c:v>5953.7</c:v>
                </c:pt>
                <c:pt idx="108">
                  <c:v>5994.4</c:v>
                </c:pt>
                <c:pt idx="109">
                  <c:v>6031.4</c:v>
                </c:pt>
                <c:pt idx="110">
                  <c:v>6072.4</c:v>
                </c:pt>
                <c:pt idx="111">
                  <c:v>6114.4</c:v>
                </c:pt>
                <c:pt idx="112">
                  <c:v>6155.4</c:v>
                </c:pt>
                <c:pt idx="113">
                  <c:v>6195.6</c:v>
                </c:pt>
                <c:pt idx="114">
                  <c:v>6232.1</c:v>
                </c:pt>
                <c:pt idx="115">
                  <c:v>6268.9</c:v>
                </c:pt>
                <c:pt idx="116">
                  <c:v>6306</c:v>
                </c:pt>
                <c:pt idx="117">
                  <c:v>6343.3</c:v>
                </c:pt>
                <c:pt idx="118">
                  <c:v>6380.3</c:v>
                </c:pt>
                <c:pt idx="119">
                  <c:v>6417.5</c:v>
                </c:pt>
                <c:pt idx="120">
                  <c:v>6454.7</c:v>
                </c:pt>
                <c:pt idx="121">
                  <c:v>6491.9</c:v>
                </c:pt>
                <c:pt idx="122">
                  <c:v>6528.8</c:v>
                </c:pt>
                <c:pt idx="123">
                  <c:v>6565.8</c:v>
                </c:pt>
                <c:pt idx="124">
                  <c:v>6658.3</c:v>
                </c:pt>
                <c:pt idx="125">
                  <c:v>6697</c:v>
                </c:pt>
                <c:pt idx="126">
                  <c:v>6748.5</c:v>
                </c:pt>
                <c:pt idx="127">
                  <c:v>6789.6</c:v>
                </c:pt>
                <c:pt idx="128">
                  <c:v>6835.7</c:v>
                </c:pt>
                <c:pt idx="129">
                  <c:v>6875.7</c:v>
                </c:pt>
                <c:pt idx="130">
                  <c:v>6928</c:v>
                </c:pt>
                <c:pt idx="131">
                  <c:v>6965.6</c:v>
                </c:pt>
                <c:pt idx="132">
                  <c:v>7018.5</c:v>
                </c:pt>
                <c:pt idx="133">
                  <c:v>1577.03014016151</c:v>
                </c:pt>
                <c:pt idx="134">
                  <c:v>2109.8000000000002</c:v>
                </c:pt>
                <c:pt idx="135">
                  <c:v>2644.8</c:v>
                </c:pt>
                <c:pt idx="136">
                  <c:v>3179.8</c:v>
                </c:pt>
                <c:pt idx="137">
                  <c:v>3715.7</c:v>
                </c:pt>
                <c:pt idx="138">
                  <c:v>4251.8999999999996</c:v>
                </c:pt>
                <c:pt idx="139">
                  <c:v>4788.7</c:v>
                </c:pt>
                <c:pt idx="140">
                  <c:v>5326</c:v>
                </c:pt>
                <c:pt idx="141">
                  <c:v>5863.4</c:v>
                </c:pt>
                <c:pt idx="142">
                  <c:v>6400.7</c:v>
                </c:pt>
                <c:pt idx="143">
                  <c:v>6938.2</c:v>
                </c:pt>
                <c:pt idx="144">
                  <c:v>7037.4</c:v>
                </c:pt>
                <c:pt idx="145">
                  <c:v>1577.03014016151</c:v>
                </c:pt>
                <c:pt idx="146">
                  <c:v>2114.4</c:v>
                </c:pt>
                <c:pt idx="147">
                  <c:v>2651.8</c:v>
                </c:pt>
                <c:pt idx="148">
                  <c:v>3188.6</c:v>
                </c:pt>
                <c:pt idx="149">
                  <c:v>3725.3</c:v>
                </c:pt>
                <c:pt idx="150">
                  <c:v>4262.5</c:v>
                </c:pt>
                <c:pt idx="151">
                  <c:v>4799.5</c:v>
                </c:pt>
                <c:pt idx="152">
                  <c:v>5336.7</c:v>
                </c:pt>
                <c:pt idx="153">
                  <c:v>5874</c:v>
                </c:pt>
                <c:pt idx="154">
                  <c:v>6411.4</c:v>
                </c:pt>
                <c:pt idx="155">
                  <c:v>6948.4</c:v>
                </c:pt>
                <c:pt idx="156">
                  <c:v>7037</c:v>
                </c:pt>
              </c:numCache>
            </c:numRef>
          </c:xVal>
          <c:yVal>
            <c:numRef>
              <c:f>uc_70!$E$10:$E$166</c:f>
              <c:numCache>
                <c:formatCode>General</c:formatCode>
                <c:ptCount val="157"/>
                <c:pt idx="10">
                  <c:v>29821766.5730354</c:v>
                </c:pt>
                <c:pt idx="11">
                  <c:v>29817809.757045999</c:v>
                </c:pt>
                <c:pt idx="12">
                  <c:v>29816701.541046001</c:v>
                </c:pt>
                <c:pt idx="13">
                  <c:v>29816581.181046098</c:v>
                </c:pt>
                <c:pt idx="14">
                  <c:v>29816550.9250433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94-482A-8D8C-85A5EC6EE5DE}"/>
            </c:ext>
          </c:extLst>
        </c:ser>
        <c:ser>
          <c:idx val="3"/>
          <c:order val="3"/>
          <c:tx>
            <c:strRef>
              <c:f>uc_70!$F$9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uc_70!$B$10:$B$166</c:f>
              <c:numCache>
                <c:formatCode>General</c:formatCode>
                <c:ptCount val="157"/>
                <c:pt idx="0">
                  <c:v>603.63</c:v>
                </c:pt>
                <c:pt idx="1">
                  <c:v>750.15</c:v>
                </c:pt>
                <c:pt idx="2">
                  <c:v>900</c:v>
                </c:pt>
                <c:pt idx="3">
                  <c:v>1000</c:v>
                </c:pt>
                <c:pt idx="4">
                  <c:v>1900</c:v>
                </c:pt>
                <c:pt idx="5">
                  <c:v>1577.03014016151</c:v>
                </c:pt>
                <c:pt idx="6">
                  <c:v>3111.6</c:v>
                </c:pt>
                <c:pt idx="7">
                  <c:v>4648.1000000000004</c:v>
                </c:pt>
                <c:pt idx="8">
                  <c:v>6184.5</c:v>
                </c:pt>
                <c:pt idx="9">
                  <c:v>7038.5</c:v>
                </c:pt>
                <c:pt idx="10">
                  <c:v>1577.03014016151</c:v>
                </c:pt>
                <c:pt idx="11">
                  <c:v>3114.1</c:v>
                </c:pt>
                <c:pt idx="12">
                  <c:v>4651.8999999999996</c:v>
                </c:pt>
                <c:pt idx="13">
                  <c:v>6188.5</c:v>
                </c:pt>
                <c:pt idx="14">
                  <c:v>7037.2</c:v>
                </c:pt>
                <c:pt idx="15">
                  <c:v>1577.0301415920201</c:v>
                </c:pt>
                <c:pt idx="16">
                  <c:v>1649.9</c:v>
                </c:pt>
                <c:pt idx="17">
                  <c:v>1730.9</c:v>
                </c:pt>
                <c:pt idx="18">
                  <c:v>1764.8</c:v>
                </c:pt>
                <c:pt idx="19">
                  <c:v>1808.4</c:v>
                </c:pt>
                <c:pt idx="20">
                  <c:v>1849.7</c:v>
                </c:pt>
                <c:pt idx="21">
                  <c:v>1888.4</c:v>
                </c:pt>
                <c:pt idx="22">
                  <c:v>1990.3</c:v>
                </c:pt>
                <c:pt idx="23">
                  <c:v>2029.7</c:v>
                </c:pt>
                <c:pt idx="24">
                  <c:v>2134.1999999999998</c:v>
                </c:pt>
                <c:pt idx="25">
                  <c:v>2170.3000000000002</c:v>
                </c:pt>
                <c:pt idx="26">
                  <c:v>2294.1</c:v>
                </c:pt>
                <c:pt idx="27">
                  <c:v>2329.1</c:v>
                </c:pt>
                <c:pt idx="28">
                  <c:v>2365.1999999999998</c:v>
                </c:pt>
                <c:pt idx="29">
                  <c:v>2404.9</c:v>
                </c:pt>
                <c:pt idx="30">
                  <c:v>2440.6999999999998</c:v>
                </c:pt>
                <c:pt idx="31">
                  <c:v>2479.6</c:v>
                </c:pt>
                <c:pt idx="32">
                  <c:v>2519</c:v>
                </c:pt>
                <c:pt idx="33">
                  <c:v>2557.8000000000002</c:v>
                </c:pt>
                <c:pt idx="34">
                  <c:v>2593.4</c:v>
                </c:pt>
                <c:pt idx="35">
                  <c:v>2628.9</c:v>
                </c:pt>
                <c:pt idx="36">
                  <c:v>2668.2</c:v>
                </c:pt>
                <c:pt idx="37">
                  <c:v>2707.4</c:v>
                </c:pt>
                <c:pt idx="38">
                  <c:v>2742.9</c:v>
                </c:pt>
                <c:pt idx="39">
                  <c:v>2778.6</c:v>
                </c:pt>
                <c:pt idx="40">
                  <c:v>2814.6</c:v>
                </c:pt>
                <c:pt idx="41">
                  <c:v>2850.4</c:v>
                </c:pt>
                <c:pt idx="42">
                  <c:v>2886.5</c:v>
                </c:pt>
                <c:pt idx="43">
                  <c:v>2972.7</c:v>
                </c:pt>
                <c:pt idx="44">
                  <c:v>3026.1</c:v>
                </c:pt>
                <c:pt idx="45">
                  <c:v>3061.4</c:v>
                </c:pt>
                <c:pt idx="46">
                  <c:v>3112.7</c:v>
                </c:pt>
                <c:pt idx="47">
                  <c:v>3149.6</c:v>
                </c:pt>
                <c:pt idx="48">
                  <c:v>3210.5</c:v>
                </c:pt>
                <c:pt idx="49">
                  <c:v>3247.3</c:v>
                </c:pt>
                <c:pt idx="50">
                  <c:v>3305</c:v>
                </c:pt>
                <c:pt idx="51">
                  <c:v>3341.9</c:v>
                </c:pt>
                <c:pt idx="52">
                  <c:v>3431.9</c:v>
                </c:pt>
                <c:pt idx="53">
                  <c:v>3473</c:v>
                </c:pt>
                <c:pt idx="54">
                  <c:v>3512</c:v>
                </c:pt>
                <c:pt idx="55">
                  <c:v>3548</c:v>
                </c:pt>
                <c:pt idx="56">
                  <c:v>3587.6</c:v>
                </c:pt>
                <c:pt idx="57">
                  <c:v>3624.2</c:v>
                </c:pt>
                <c:pt idx="58">
                  <c:v>3663.5</c:v>
                </c:pt>
                <c:pt idx="59">
                  <c:v>3703.9</c:v>
                </c:pt>
                <c:pt idx="60">
                  <c:v>3739.7</c:v>
                </c:pt>
                <c:pt idx="61">
                  <c:v>3776.1</c:v>
                </c:pt>
                <c:pt idx="62">
                  <c:v>3812.4</c:v>
                </c:pt>
                <c:pt idx="63">
                  <c:v>3852.7</c:v>
                </c:pt>
                <c:pt idx="64">
                  <c:v>3889</c:v>
                </c:pt>
                <c:pt idx="65">
                  <c:v>3926</c:v>
                </c:pt>
                <c:pt idx="66">
                  <c:v>3962.9</c:v>
                </c:pt>
                <c:pt idx="67">
                  <c:v>3999.7</c:v>
                </c:pt>
                <c:pt idx="68">
                  <c:v>4036.8</c:v>
                </c:pt>
                <c:pt idx="69">
                  <c:v>4077.3</c:v>
                </c:pt>
                <c:pt idx="70">
                  <c:v>4169</c:v>
                </c:pt>
                <c:pt idx="71">
                  <c:v>4209.6000000000004</c:v>
                </c:pt>
                <c:pt idx="72">
                  <c:v>4276.7</c:v>
                </c:pt>
                <c:pt idx="73">
                  <c:v>4336.1000000000004</c:v>
                </c:pt>
                <c:pt idx="74">
                  <c:v>4375</c:v>
                </c:pt>
                <c:pt idx="75">
                  <c:v>4436.7</c:v>
                </c:pt>
                <c:pt idx="76">
                  <c:v>4479.3999999999996</c:v>
                </c:pt>
                <c:pt idx="77">
                  <c:v>4551.5</c:v>
                </c:pt>
                <c:pt idx="78">
                  <c:v>4589.3</c:v>
                </c:pt>
                <c:pt idx="79">
                  <c:v>4642.8</c:v>
                </c:pt>
                <c:pt idx="80">
                  <c:v>4684.8999999999996</c:v>
                </c:pt>
                <c:pt idx="81">
                  <c:v>4722.3</c:v>
                </c:pt>
                <c:pt idx="82">
                  <c:v>4760.1000000000004</c:v>
                </c:pt>
                <c:pt idx="83">
                  <c:v>4800.8</c:v>
                </c:pt>
                <c:pt idx="84">
                  <c:v>4843.3</c:v>
                </c:pt>
                <c:pt idx="85">
                  <c:v>4884.5</c:v>
                </c:pt>
                <c:pt idx="86">
                  <c:v>4921.6000000000004</c:v>
                </c:pt>
                <c:pt idx="87">
                  <c:v>4958.6000000000004</c:v>
                </c:pt>
                <c:pt idx="88">
                  <c:v>4996.3</c:v>
                </c:pt>
                <c:pt idx="89">
                  <c:v>5033.3999999999996</c:v>
                </c:pt>
                <c:pt idx="90">
                  <c:v>5071.3999999999996</c:v>
                </c:pt>
                <c:pt idx="91">
                  <c:v>5108.7</c:v>
                </c:pt>
                <c:pt idx="92">
                  <c:v>5146.1000000000004</c:v>
                </c:pt>
                <c:pt idx="93">
                  <c:v>5183.5</c:v>
                </c:pt>
                <c:pt idx="94">
                  <c:v>5221.3</c:v>
                </c:pt>
                <c:pt idx="95">
                  <c:v>5258.8</c:v>
                </c:pt>
                <c:pt idx="96">
                  <c:v>5296.4</c:v>
                </c:pt>
                <c:pt idx="97">
                  <c:v>5391.2</c:v>
                </c:pt>
                <c:pt idx="98">
                  <c:v>5434.6</c:v>
                </c:pt>
                <c:pt idx="99">
                  <c:v>5471</c:v>
                </c:pt>
                <c:pt idx="100">
                  <c:v>5516.8</c:v>
                </c:pt>
                <c:pt idx="101">
                  <c:v>5572</c:v>
                </c:pt>
                <c:pt idx="102">
                  <c:v>5613.1</c:v>
                </c:pt>
                <c:pt idx="103">
                  <c:v>5670.9</c:v>
                </c:pt>
                <c:pt idx="104">
                  <c:v>5716.9</c:v>
                </c:pt>
                <c:pt idx="105">
                  <c:v>5812.7</c:v>
                </c:pt>
                <c:pt idx="106">
                  <c:v>5908.3</c:v>
                </c:pt>
                <c:pt idx="107">
                  <c:v>5953.7</c:v>
                </c:pt>
                <c:pt idx="108">
                  <c:v>5994.4</c:v>
                </c:pt>
                <c:pt idx="109">
                  <c:v>6031.4</c:v>
                </c:pt>
                <c:pt idx="110">
                  <c:v>6072.4</c:v>
                </c:pt>
                <c:pt idx="111">
                  <c:v>6114.4</c:v>
                </c:pt>
                <c:pt idx="112">
                  <c:v>6155.4</c:v>
                </c:pt>
                <c:pt idx="113">
                  <c:v>6195.6</c:v>
                </c:pt>
                <c:pt idx="114">
                  <c:v>6232.1</c:v>
                </c:pt>
                <c:pt idx="115">
                  <c:v>6268.9</c:v>
                </c:pt>
                <c:pt idx="116">
                  <c:v>6306</c:v>
                </c:pt>
                <c:pt idx="117">
                  <c:v>6343.3</c:v>
                </c:pt>
                <c:pt idx="118">
                  <c:v>6380.3</c:v>
                </c:pt>
                <c:pt idx="119">
                  <c:v>6417.5</c:v>
                </c:pt>
                <c:pt idx="120">
                  <c:v>6454.7</c:v>
                </c:pt>
                <c:pt idx="121">
                  <c:v>6491.9</c:v>
                </c:pt>
                <c:pt idx="122">
                  <c:v>6528.8</c:v>
                </c:pt>
                <c:pt idx="123">
                  <c:v>6565.8</c:v>
                </c:pt>
                <c:pt idx="124">
                  <c:v>6658.3</c:v>
                </c:pt>
                <c:pt idx="125">
                  <c:v>6697</c:v>
                </c:pt>
                <c:pt idx="126">
                  <c:v>6748.5</c:v>
                </c:pt>
                <c:pt idx="127">
                  <c:v>6789.6</c:v>
                </c:pt>
                <c:pt idx="128">
                  <c:v>6835.7</c:v>
                </c:pt>
                <c:pt idx="129">
                  <c:v>6875.7</c:v>
                </c:pt>
                <c:pt idx="130">
                  <c:v>6928</c:v>
                </c:pt>
                <c:pt idx="131">
                  <c:v>6965.6</c:v>
                </c:pt>
                <c:pt idx="132">
                  <c:v>7018.5</c:v>
                </c:pt>
                <c:pt idx="133">
                  <c:v>1577.03014016151</c:v>
                </c:pt>
                <c:pt idx="134">
                  <c:v>2109.8000000000002</c:v>
                </c:pt>
                <c:pt idx="135">
                  <c:v>2644.8</c:v>
                </c:pt>
                <c:pt idx="136">
                  <c:v>3179.8</c:v>
                </c:pt>
                <c:pt idx="137">
                  <c:v>3715.7</c:v>
                </c:pt>
                <c:pt idx="138">
                  <c:v>4251.8999999999996</c:v>
                </c:pt>
                <c:pt idx="139">
                  <c:v>4788.7</c:v>
                </c:pt>
                <c:pt idx="140">
                  <c:v>5326</c:v>
                </c:pt>
                <c:pt idx="141">
                  <c:v>5863.4</c:v>
                </c:pt>
                <c:pt idx="142">
                  <c:v>6400.7</c:v>
                </c:pt>
                <c:pt idx="143">
                  <c:v>6938.2</c:v>
                </c:pt>
                <c:pt idx="144">
                  <c:v>7037.4</c:v>
                </c:pt>
                <c:pt idx="145">
                  <c:v>1577.03014016151</c:v>
                </c:pt>
                <c:pt idx="146">
                  <c:v>2114.4</c:v>
                </c:pt>
                <c:pt idx="147">
                  <c:v>2651.8</c:v>
                </c:pt>
                <c:pt idx="148">
                  <c:v>3188.6</c:v>
                </c:pt>
                <c:pt idx="149">
                  <c:v>3725.3</c:v>
                </c:pt>
                <c:pt idx="150">
                  <c:v>4262.5</c:v>
                </c:pt>
                <c:pt idx="151">
                  <c:v>4799.5</c:v>
                </c:pt>
                <c:pt idx="152">
                  <c:v>5336.7</c:v>
                </c:pt>
                <c:pt idx="153">
                  <c:v>5874</c:v>
                </c:pt>
                <c:pt idx="154">
                  <c:v>6411.4</c:v>
                </c:pt>
                <c:pt idx="155">
                  <c:v>6948.4</c:v>
                </c:pt>
                <c:pt idx="156">
                  <c:v>7037</c:v>
                </c:pt>
              </c:numCache>
            </c:numRef>
          </c:xVal>
          <c:yVal>
            <c:numRef>
              <c:f>uc_70!$F$10:$F$166</c:f>
              <c:numCache>
                <c:formatCode>General</c:formatCode>
                <c:ptCount val="157"/>
                <c:pt idx="15">
                  <c:v>29821766.5730354</c:v>
                </c:pt>
                <c:pt idx="17">
                  <c:v>29821377.773024101</c:v>
                </c:pt>
                <c:pt idx="19">
                  <c:v>29821377.773023602</c:v>
                </c:pt>
                <c:pt idx="20">
                  <c:v>29820988.973023199</c:v>
                </c:pt>
                <c:pt idx="21">
                  <c:v>29820988.973023999</c:v>
                </c:pt>
                <c:pt idx="22">
                  <c:v>29820600.173023801</c:v>
                </c:pt>
                <c:pt idx="23">
                  <c:v>29820600.173023999</c:v>
                </c:pt>
                <c:pt idx="24">
                  <c:v>29820089.373024601</c:v>
                </c:pt>
                <c:pt idx="26">
                  <c:v>29820089.3730244</c:v>
                </c:pt>
                <c:pt idx="29">
                  <c:v>29820089.373023201</c:v>
                </c:pt>
                <c:pt idx="31">
                  <c:v>29820089.373022199</c:v>
                </c:pt>
                <c:pt idx="32">
                  <c:v>29820089.373022001</c:v>
                </c:pt>
                <c:pt idx="33">
                  <c:v>29820089.373022001</c:v>
                </c:pt>
                <c:pt idx="36">
                  <c:v>29820019.173021998</c:v>
                </c:pt>
                <c:pt idx="37">
                  <c:v>29818350.157022499</c:v>
                </c:pt>
                <c:pt idx="44">
                  <c:v>29818350.157023899</c:v>
                </c:pt>
                <c:pt idx="46">
                  <c:v>29818350.157024</c:v>
                </c:pt>
                <c:pt idx="48">
                  <c:v>29818350.1570241</c:v>
                </c:pt>
                <c:pt idx="50">
                  <c:v>29818350.157024398</c:v>
                </c:pt>
                <c:pt idx="52">
                  <c:v>29818350.157023601</c:v>
                </c:pt>
                <c:pt idx="53">
                  <c:v>29818350.157023199</c:v>
                </c:pt>
                <c:pt idx="54">
                  <c:v>29818350.1570221</c:v>
                </c:pt>
                <c:pt idx="56">
                  <c:v>29818350.157023199</c:v>
                </c:pt>
                <c:pt idx="58">
                  <c:v>29818350.1570221</c:v>
                </c:pt>
                <c:pt idx="59">
                  <c:v>29818350.1570221</c:v>
                </c:pt>
                <c:pt idx="63">
                  <c:v>29818279.957022</c:v>
                </c:pt>
                <c:pt idx="69">
                  <c:v>29818279.957022</c:v>
                </c:pt>
                <c:pt idx="70">
                  <c:v>29818279.957022302</c:v>
                </c:pt>
                <c:pt idx="71">
                  <c:v>29818279.957022201</c:v>
                </c:pt>
                <c:pt idx="72">
                  <c:v>29818258.301023498</c:v>
                </c:pt>
                <c:pt idx="73">
                  <c:v>29818258.301022101</c:v>
                </c:pt>
                <c:pt idx="75">
                  <c:v>29818258.3010238</c:v>
                </c:pt>
                <c:pt idx="76">
                  <c:v>29818258.301023498</c:v>
                </c:pt>
                <c:pt idx="77">
                  <c:v>29818258.3010238</c:v>
                </c:pt>
                <c:pt idx="79">
                  <c:v>29818258.3010238</c:v>
                </c:pt>
                <c:pt idx="80">
                  <c:v>29818258.3010232</c:v>
                </c:pt>
                <c:pt idx="83">
                  <c:v>29818258.301022202</c:v>
                </c:pt>
                <c:pt idx="84">
                  <c:v>29818258.301022802</c:v>
                </c:pt>
                <c:pt idx="85">
                  <c:v>29818258.301022101</c:v>
                </c:pt>
                <c:pt idx="97">
                  <c:v>29818258.301022299</c:v>
                </c:pt>
                <c:pt idx="98">
                  <c:v>29818258.301024102</c:v>
                </c:pt>
                <c:pt idx="100">
                  <c:v>29818258.3010238</c:v>
                </c:pt>
                <c:pt idx="101">
                  <c:v>29818258.301023401</c:v>
                </c:pt>
                <c:pt idx="102">
                  <c:v>29818258.301022202</c:v>
                </c:pt>
                <c:pt idx="103">
                  <c:v>29818258.301023401</c:v>
                </c:pt>
                <c:pt idx="104">
                  <c:v>29818258.301023699</c:v>
                </c:pt>
                <c:pt idx="105">
                  <c:v>29818258.301023401</c:v>
                </c:pt>
                <c:pt idx="106">
                  <c:v>29818258.301023401</c:v>
                </c:pt>
                <c:pt idx="107">
                  <c:v>29818258.301022999</c:v>
                </c:pt>
                <c:pt idx="108">
                  <c:v>29818258.301023401</c:v>
                </c:pt>
                <c:pt idx="110">
                  <c:v>29818258.301023599</c:v>
                </c:pt>
                <c:pt idx="111">
                  <c:v>29818258.301022299</c:v>
                </c:pt>
                <c:pt idx="112">
                  <c:v>29818258.301022101</c:v>
                </c:pt>
                <c:pt idx="113">
                  <c:v>29818258.301022101</c:v>
                </c:pt>
                <c:pt idx="124">
                  <c:v>29818258.301022299</c:v>
                </c:pt>
                <c:pt idx="125">
                  <c:v>29818258.3010238</c:v>
                </c:pt>
                <c:pt idx="126">
                  <c:v>29818258.301023401</c:v>
                </c:pt>
                <c:pt idx="127">
                  <c:v>29818258.301023599</c:v>
                </c:pt>
                <c:pt idx="128">
                  <c:v>29818209.381023299</c:v>
                </c:pt>
                <c:pt idx="129">
                  <c:v>29818209.381022301</c:v>
                </c:pt>
                <c:pt idx="130">
                  <c:v>29818209.381023701</c:v>
                </c:pt>
                <c:pt idx="132">
                  <c:v>29818209.381023798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9-41A6-8CD2-85E159502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15520"/>
        <c:axId val="537013880"/>
      </c:scatterChart>
      <c:valAx>
        <c:axId val="53701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13880"/>
        <c:crosses val="autoZero"/>
        <c:crossBetween val="midCat"/>
      </c:valAx>
      <c:valAx>
        <c:axId val="53701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1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uc_70b!$D$2</c:f>
              <c:strCache>
                <c:ptCount val="1"/>
                <c:pt idx="0">
                  <c:v>MILP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uc_70b!$C$3:$C$13</c:f>
              <c:numCache>
                <c:formatCode>0.0</c:formatCode>
                <c:ptCount val="11"/>
                <c:pt idx="0" formatCode="General">
                  <c:v>1185.5</c:v>
                </c:pt>
                <c:pt idx="1">
                  <c:v>258.5</c:v>
                </c:pt>
                <c:pt idx="2" formatCode="General">
                  <c:v>327.2</c:v>
                </c:pt>
                <c:pt idx="3" formatCode="General">
                  <c:v>1134</c:v>
                </c:pt>
                <c:pt idx="4" formatCode="General">
                  <c:v>4769.3</c:v>
                </c:pt>
                <c:pt idx="5" formatCode="General">
                  <c:v>8404.9</c:v>
                </c:pt>
                <c:pt idx="6" formatCode="General">
                  <c:v>12040.1</c:v>
                </c:pt>
                <c:pt idx="7" formatCode="General">
                  <c:v>15676.3</c:v>
                </c:pt>
                <c:pt idx="8" formatCode="General">
                  <c:v>19312.099999999999</c:v>
                </c:pt>
                <c:pt idx="9" formatCode="General">
                  <c:v>22947.7</c:v>
                </c:pt>
                <c:pt idx="10" formatCode="General">
                  <c:v>24133.200000000001</c:v>
                </c:pt>
              </c:numCache>
            </c:numRef>
          </c:cat>
          <c:val>
            <c:numRef>
              <c:f>uc_70b!$D$3:$D$13</c:f>
              <c:numCache>
                <c:formatCode>General</c:formatCode>
                <c:ptCount val="11"/>
                <c:pt idx="0">
                  <c:v>33576006.799999997</c:v>
                </c:pt>
                <c:pt idx="1">
                  <c:v>33576006.799999997</c:v>
                </c:pt>
                <c:pt idx="2">
                  <c:v>33576006.799999997</c:v>
                </c:pt>
                <c:pt idx="3">
                  <c:v>33576006.799999997</c:v>
                </c:pt>
                <c:pt idx="4">
                  <c:v>33576006.799999997</c:v>
                </c:pt>
                <c:pt idx="5">
                  <c:v>33576006.799999997</c:v>
                </c:pt>
                <c:pt idx="6">
                  <c:v>33576006.799999997</c:v>
                </c:pt>
                <c:pt idx="7">
                  <c:v>33576006.799999997</c:v>
                </c:pt>
                <c:pt idx="8">
                  <c:v>33576006.799999997</c:v>
                </c:pt>
                <c:pt idx="9">
                  <c:v>33576006.799999997</c:v>
                </c:pt>
                <c:pt idx="10">
                  <c:v>33576006.799999997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5-4516-92CD-92AEBC99AB69}"/>
            </c:ext>
          </c:extLst>
        </c:ser>
        <c:ser>
          <c:idx val="1"/>
          <c:order val="1"/>
          <c:tx>
            <c:strRef>
              <c:f>uc_70b!$E$2</c:f>
              <c:strCache>
                <c:ptCount val="1"/>
                <c:pt idx="0">
                  <c:v>unfix(0)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uc_70b!$C$3:$C$13</c:f>
              <c:numCache>
                <c:formatCode>0.0</c:formatCode>
                <c:ptCount val="11"/>
                <c:pt idx="0" formatCode="General">
                  <c:v>1185.5</c:v>
                </c:pt>
                <c:pt idx="1">
                  <c:v>258.5</c:v>
                </c:pt>
                <c:pt idx="2" formatCode="General">
                  <c:v>327.2</c:v>
                </c:pt>
                <c:pt idx="3" formatCode="General">
                  <c:v>1134</c:v>
                </c:pt>
                <c:pt idx="4" formatCode="General">
                  <c:v>4769.3</c:v>
                </c:pt>
                <c:pt idx="5" formatCode="General">
                  <c:v>8404.9</c:v>
                </c:pt>
                <c:pt idx="6" formatCode="General">
                  <c:v>12040.1</c:v>
                </c:pt>
                <c:pt idx="7" formatCode="General">
                  <c:v>15676.3</c:v>
                </c:pt>
                <c:pt idx="8" formatCode="General">
                  <c:v>19312.099999999999</c:v>
                </c:pt>
                <c:pt idx="9" formatCode="General">
                  <c:v>22947.7</c:v>
                </c:pt>
                <c:pt idx="10" formatCode="General">
                  <c:v>24133.200000000001</c:v>
                </c:pt>
              </c:numCache>
            </c:numRef>
          </c:cat>
          <c:val>
            <c:numRef>
              <c:f>uc_70b!$E$3:$E$13</c:f>
              <c:numCache>
                <c:formatCode>General</c:formatCode>
                <c:ptCount val="11"/>
                <c:pt idx="0">
                  <c:v>33589306.899999999</c:v>
                </c:pt>
                <c:pt idx="1">
                  <c:v>33584982.899999999</c:v>
                </c:pt>
                <c:pt idx="2">
                  <c:v>33580658.899999999</c:v>
                </c:pt>
                <c:pt idx="3">
                  <c:v>33576625.5</c:v>
                </c:pt>
                <c:pt idx="4">
                  <c:v>33575911.700000003</c:v>
                </c:pt>
                <c:pt idx="5">
                  <c:v>33575750.100000001</c:v>
                </c:pt>
                <c:pt idx="6">
                  <c:v>33575720.799999997</c:v>
                </c:pt>
                <c:pt idx="7">
                  <c:v>33575720.799999997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5-4516-92CD-92AEBC99AB69}"/>
            </c:ext>
          </c:extLst>
        </c:ser>
        <c:ser>
          <c:idx val="2"/>
          <c:order val="2"/>
          <c:tx>
            <c:strRef>
              <c:f>uc_70b!$F$2</c:f>
              <c:strCache>
                <c:ptCount val="1"/>
                <c:pt idx="0">
                  <c:v>fixUu(0)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uc_70b!$C$3:$C$13</c:f>
              <c:numCache>
                <c:formatCode>0.0</c:formatCode>
                <c:ptCount val="11"/>
                <c:pt idx="0" formatCode="General">
                  <c:v>1185.5</c:v>
                </c:pt>
                <c:pt idx="1">
                  <c:v>258.5</c:v>
                </c:pt>
                <c:pt idx="2" formatCode="General">
                  <c:v>327.2</c:v>
                </c:pt>
                <c:pt idx="3" formatCode="General">
                  <c:v>1134</c:v>
                </c:pt>
                <c:pt idx="4" formatCode="General">
                  <c:v>4769.3</c:v>
                </c:pt>
                <c:pt idx="5" formatCode="General">
                  <c:v>8404.9</c:v>
                </c:pt>
                <c:pt idx="6" formatCode="General">
                  <c:v>12040.1</c:v>
                </c:pt>
                <c:pt idx="7" formatCode="General">
                  <c:v>15676.3</c:v>
                </c:pt>
                <c:pt idx="8" formatCode="General">
                  <c:v>19312.099999999999</c:v>
                </c:pt>
                <c:pt idx="9" formatCode="General">
                  <c:v>22947.7</c:v>
                </c:pt>
                <c:pt idx="10" formatCode="General">
                  <c:v>24133.200000000001</c:v>
                </c:pt>
              </c:numCache>
            </c:numRef>
          </c:cat>
          <c:val>
            <c:numRef>
              <c:f>uc_70b!$F$3:$F$13</c:f>
              <c:numCache>
                <c:formatCode>General</c:formatCode>
                <c:ptCount val="11"/>
                <c:pt idx="0">
                  <c:v>33589534.600000001</c:v>
                </c:pt>
                <c:pt idx="1">
                  <c:v>33585210.600000001</c:v>
                </c:pt>
                <c:pt idx="2">
                  <c:v>33581008.700000003</c:v>
                </c:pt>
                <c:pt idx="3">
                  <c:v>33578638.299999997</c:v>
                </c:pt>
                <c:pt idx="4">
                  <c:v>33577992.799999997</c:v>
                </c:pt>
                <c:pt idx="5">
                  <c:v>33577351.5</c:v>
                </c:pt>
                <c:pt idx="6">
                  <c:v>33576094.700000003</c:v>
                </c:pt>
                <c:pt idx="7">
                  <c:v>33575783.5</c:v>
                </c:pt>
                <c:pt idx="8">
                  <c:v>33575618.5</c:v>
                </c:pt>
                <c:pt idx="9">
                  <c:v>33575618.5</c:v>
                </c:pt>
                <c:pt idx="10">
                  <c:v>33575618.5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05-4516-92CD-92AEBC99A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548000"/>
        <c:axId val="626550952"/>
      </c:lineChart>
      <c:catAx>
        <c:axId val="62654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50952"/>
        <c:crosses val="autoZero"/>
        <c:auto val="1"/>
        <c:lblAlgn val="ctr"/>
        <c:lblOffset val="100"/>
        <c:noMultiLvlLbl val="0"/>
      </c:catAx>
      <c:valAx>
        <c:axId val="626550952"/>
        <c:scaling>
          <c:orientation val="minMax"/>
          <c:min val="33575006.7999999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4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uc_70b!$D$17</c:f>
              <c:strCache>
                <c:ptCount val="1"/>
                <c:pt idx="0">
                  <c:v>MILP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uc_70b!$D$18:$D$28</c:f>
              <c:numCache>
                <c:formatCode>General</c:formatCode>
                <c:ptCount val="11"/>
                <c:pt idx="0">
                  <c:v>33576006.799999997</c:v>
                </c:pt>
                <c:pt idx="1">
                  <c:v>33576006.799999997</c:v>
                </c:pt>
                <c:pt idx="2">
                  <c:v>33576006.799999997</c:v>
                </c:pt>
                <c:pt idx="3">
                  <c:v>33576006.799999997</c:v>
                </c:pt>
                <c:pt idx="4">
                  <c:v>33576006.799999997</c:v>
                </c:pt>
                <c:pt idx="5">
                  <c:v>33576006.799999997</c:v>
                </c:pt>
                <c:pt idx="6">
                  <c:v>33576006.799999997</c:v>
                </c:pt>
                <c:pt idx="7">
                  <c:v>33576006.799999997</c:v>
                </c:pt>
                <c:pt idx="8">
                  <c:v>33576006.799999997</c:v>
                </c:pt>
                <c:pt idx="9">
                  <c:v>33576006.799999997</c:v>
                </c:pt>
                <c:pt idx="10">
                  <c:v>33576006.799999997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5-46E8-ADDB-44CFDAEA4EC9}"/>
            </c:ext>
          </c:extLst>
        </c:ser>
        <c:ser>
          <c:idx val="1"/>
          <c:order val="1"/>
          <c:tx>
            <c:strRef>
              <c:f>uc_70b!$E$17</c:f>
              <c:strCache>
                <c:ptCount val="1"/>
                <c:pt idx="0">
                  <c:v>unfix(0)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uc_70b!$E$18:$E$28</c:f>
              <c:numCache>
                <c:formatCode>General</c:formatCode>
                <c:ptCount val="11"/>
                <c:pt idx="0">
                  <c:v>33589377.100000001</c:v>
                </c:pt>
                <c:pt idx="1">
                  <c:v>33585053.100000001</c:v>
                </c:pt>
                <c:pt idx="2">
                  <c:v>33580780.899999999</c:v>
                </c:pt>
                <c:pt idx="3">
                  <c:v>33576747.5</c:v>
                </c:pt>
                <c:pt idx="4">
                  <c:v>33576185.200000003</c:v>
                </c:pt>
                <c:pt idx="5">
                  <c:v>33575976.799999997</c:v>
                </c:pt>
                <c:pt idx="6">
                  <c:v>33575753.100000001</c:v>
                </c:pt>
                <c:pt idx="7">
                  <c:v>33575694.600000001</c:v>
                </c:pt>
                <c:pt idx="8">
                  <c:v>33575665.399999999</c:v>
                </c:pt>
                <c:pt idx="9">
                  <c:v>33575632.399999999</c:v>
                </c:pt>
                <c:pt idx="10">
                  <c:v>33575632.399999999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45-46E8-ADDB-44CFDAEA4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555960"/>
        <c:axId val="509556616"/>
      </c:lineChart>
      <c:catAx>
        <c:axId val="509555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56616"/>
        <c:crosses val="autoZero"/>
        <c:auto val="1"/>
        <c:lblAlgn val="ctr"/>
        <c:lblOffset val="100"/>
        <c:noMultiLvlLbl val="0"/>
      </c:catAx>
      <c:valAx>
        <c:axId val="509556616"/>
        <c:scaling>
          <c:orientation val="minMax"/>
          <c:min val="33575006.7999999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5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uc_70b!$D$17</c:f>
              <c:strCache>
                <c:ptCount val="1"/>
                <c:pt idx="0">
                  <c:v>MILP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uc_70b!$D$32:$D$42</c:f>
              <c:numCache>
                <c:formatCode>General</c:formatCode>
                <c:ptCount val="11"/>
                <c:pt idx="0">
                  <c:v>33576006.799999997</c:v>
                </c:pt>
                <c:pt idx="1">
                  <c:v>33576006.799999997</c:v>
                </c:pt>
                <c:pt idx="2">
                  <c:v>33576006.799999997</c:v>
                </c:pt>
                <c:pt idx="3">
                  <c:v>33576006.799999997</c:v>
                </c:pt>
                <c:pt idx="4">
                  <c:v>33576006.799999997</c:v>
                </c:pt>
                <c:pt idx="5">
                  <c:v>33576006.799999997</c:v>
                </c:pt>
                <c:pt idx="6">
                  <c:v>33576006.799999997</c:v>
                </c:pt>
                <c:pt idx="7">
                  <c:v>33576006.799999997</c:v>
                </c:pt>
                <c:pt idx="8">
                  <c:v>33576006.799999997</c:v>
                </c:pt>
                <c:pt idx="9">
                  <c:v>33576006.799999997</c:v>
                </c:pt>
                <c:pt idx="10">
                  <c:v>33576006.799999997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5-46E8-ADDB-44CFDAEA4EC9}"/>
            </c:ext>
          </c:extLst>
        </c:ser>
        <c:ser>
          <c:idx val="1"/>
          <c:order val="1"/>
          <c:tx>
            <c:strRef>
              <c:f>uc_70b!$E$17</c:f>
              <c:strCache>
                <c:ptCount val="1"/>
                <c:pt idx="0">
                  <c:v>unfix(0)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uc_70b!$E$32:$E$42</c:f>
              <c:numCache>
                <c:formatCode>General</c:formatCode>
                <c:ptCount val="11"/>
                <c:pt idx="0">
                  <c:v>33589377.100000001</c:v>
                </c:pt>
                <c:pt idx="1">
                  <c:v>33585053.100000001</c:v>
                </c:pt>
                <c:pt idx="2">
                  <c:v>33582654</c:v>
                </c:pt>
                <c:pt idx="3">
                  <c:v>33578452</c:v>
                </c:pt>
                <c:pt idx="4">
                  <c:v>33576412</c:v>
                </c:pt>
                <c:pt idx="5">
                  <c:v>33576228.399999999</c:v>
                </c:pt>
                <c:pt idx="6">
                  <c:v>33576228.399999999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45-46E8-ADDB-44CFDAEA4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555960"/>
        <c:axId val="509556616"/>
      </c:lineChart>
      <c:catAx>
        <c:axId val="509555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56616"/>
        <c:crosses val="autoZero"/>
        <c:auto val="1"/>
        <c:lblAlgn val="ctr"/>
        <c:lblOffset val="100"/>
        <c:noMultiLvlLbl val="0"/>
      </c:catAx>
      <c:valAx>
        <c:axId val="509556616"/>
        <c:scaling>
          <c:orientation val="minMax"/>
          <c:min val="33575006.7999999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5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uc_70b!$D$49</c:f>
              <c:strCache>
                <c:ptCount val="1"/>
                <c:pt idx="0">
                  <c:v>t=4000, k=10</c:v>
                </c:pt>
              </c:strCache>
            </c:strRef>
          </c:tx>
          <c:spPr>
            <a:ln w="31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rgbClr val="00B0F0"/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uc_70b!$D$50:$D$125</c:f>
              <c:numCache>
                <c:formatCode>General</c:formatCode>
                <c:ptCount val="76"/>
                <c:pt idx="0">
                  <c:v>33589377.100000001</c:v>
                </c:pt>
                <c:pt idx="1">
                  <c:v>33585053.100000001</c:v>
                </c:pt>
                <c:pt idx="2">
                  <c:v>33580780.899999999</c:v>
                </c:pt>
                <c:pt idx="3">
                  <c:v>33576747.5</c:v>
                </c:pt>
                <c:pt idx="4">
                  <c:v>33576185.200000003</c:v>
                </c:pt>
                <c:pt idx="5">
                  <c:v>33575976.799999997</c:v>
                </c:pt>
                <c:pt idx="6">
                  <c:v>33575753.100000001</c:v>
                </c:pt>
                <c:pt idx="7">
                  <c:v>33575665.399999999</c:v>
                </c:pt>
                <c:pt idx="8">
                  <c:v>33575632.399999999</c:v>
                </c:pt>
                <c:pt idx="9">
                  <c:v>33575632.399999999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6E-4793-BD6C-3633074DBE9F}"/>
            </c:ext>
          </c:extLst>
        </c:ser>
        <c:ser>
          <c:idx val="1"/>
          <c:order val="1"/>
          <c:tx>
            <c:strRef>
              <c:f>uc_70b!$E$49</c:f>
              <c:strCache>
                <c:ptCount val="1"/>
                <c:pt idx="0">
                  <c:v>t=300, k=10</c:v>
                </c:pt>
              </c:strCache>
            </c:strRef>
          </c:tx>
          <c:spPr>
            <a:ln w="31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">
                <a:solidFill>
                  <a:srgbClr val="C00000"/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uc_70b!$E$50:$E$125</c:f>
              <c:numCache>
                <c:formatCode>General</c:formatCode>
                <c:ptCount val="76"/>
                <c:pt idx="10">
                  <c:v>33589377.100000001</c:v>
                </c:pt>
                <c:pt idx="11">
                  <c:v>33585053.100000001</c:v>
                </c:pt>
                <c:pt idx="12">
                  <c:v>33582654</c:v>
                </c:pt>
                <c:pt idx="13">
                  <c:v>33578452</c:v>
                </c:pt>
                <c:pt idx="14">
                  <c:v>33576412</c:v>
                </c:pt>
                <c:pt idx="15">
                  <c:v>33576228.399999999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6E-4793-BD6C-3633074DBE9F}"/>
            </c:ext>
          </c:extLst>
        </c:ser>
        <c:ser>
          <c:idx val="2"/>
          <c:order val="2"/>
          <c:tx>
            <c:strRef>
              <c:f>uc_70b!$F$49</c:f>
              <c:strCache>
                <c:ptCount val="1"/>
                <c:pt idx="0">
                  <c:v>t=250, k=10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uc_70b!$F$50:$F$125</c:f>
              <c:numCache>
                <c:formatCode>General</c:formatCode>
                <c:ptCount val="76"/>
                <c:pt idx="16">
                  <c:v>33589490.299999997</c:v>
                </c:pt>
                <c:pt idx="17">
                  <c:v>33587091.100000001</c:v>
                </c:pt>
                <c:pt idx="18">
                  <c:v>33584447.600000001</c:v>
                </c:pt>
                <c:pt idx="19">
                  <c:v>33582239.799999997</c:v>
                </c:pt>
                <c:pt idx="20">
                  <c:v>33578390</c:v>
                </c:pt>
                <c:pt idx="21">
                  <c:v>33578324</c:v>
                </c:pt>
                <c:pt idx="22">
                  <c:v>33578253.799999997</c:v>
                </c:pt>
                <c:pt idx="23">
                  <c:v>33576213.799999997</c:v>
                </c:pt>
                <c:pt idx="24">
                  <c:v>33576213.799999997</c:v>
                </c:pt>
                <c:pt idx="25">
                  <c:v>33576100.399999999</c:v>
                </c:pt>
                <c:pt idx="26">
                  <c:v>33576100.399999999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6E-4793-BD6C-3633074DBE9F}"/>
            </c:ext>
          </c:extLst>
        </c:ser>
        <c:ser>
          <c:idx val="3"/>
          <c:order val="3"/>
          <c:tx>
            <c:strRef>
              <c:f>uc_70b!$G$49</c:f>
              <c:strCache>
                <c:ptCount val="1"/>
                <c:pt idx="0">
                  <c:v>Cplex</c:v>
                </c:pt>
              </c:strCache>
            </c:strRef>
          </c:tx>
          <c:spPr>
            <a:ln w="317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3175">
                <a:solidFill>
                  <a:srgbClr val="00B0F0"/>
                </a:solidFill>
                <a:prstDash val="sysDash"/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uc_70b!$G$50:$G$125</c:f>
              <c:numCache>
                <c:formatCode>General</c:formatCode>
                <c:ptCount val="76"/>
                <c:pt idx="27">
                  <c:v>33577600</c:v>
                </c:pt>
                <c:pt idx="28">
                  <c:v>33577500</c:v>
                </c:pt>
                <c:pt idx="29">
                  <c:v>33577500</c:v>
                </c:pt>
                <c:pt idx="30">
                  <c:v>33577500</c:v>
                </c:pt>
                <c:pt idx="31">
                  <c:v>33576900</c:v>
                </c:pt>
                <c:pt idx="32">
                  <c:v>33576100</c:v>
                </c:pt>
                <c:pt idx="33">
                  <c:v>33576000</c:v>
                </c:pt>
                <c:pt idx="34">
                  <c:v>33575798.200000003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6E-4793-BD6C-3633074DBE9F}"/>
            </c:ext>
          </c:extLst>
        </c:ser>
        <c:ser>
          <c:idx val="4"/>
          <c:order val="4"/>
          <c:tx>
            <c:strRef>
              <c:f>uc_70b!$H$49</c:f>
              <c:strCache>
                <c:ptCount val="1"/>
                <c:pt idx="0">
                  <c:v>t=250,k=20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FF0000"/>
                </a:solidFill>
                <a:prstDash val="dash"/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uc_70b!$H$50:$H$125</c:f>
              <c:numCache>
                <c:formatCode>General</c:formatCode>
                <c:ptCount val="76"/>
                <c:pt idx="35">
                  <c:v>33589559.799999997</c:v>
                </c:pt>
                <c:pt idx="36">
                  <c:v>33580911.799999997</c:v>
                </c:pt>
                <c:pt idx="37">
                  <c:v>33578195.600000001</c:v>
                </c:pt>
                <c:pt idx="38">
                  <c:v>33576629.600000001</c:v>
                </c:pt>
                <c:pt idx="39">
                  <c:v>33576308</c:v>
                </c:pt>
                <c:pt idx="40">
                  <c:v>33576048.200000003</c:v>
                </c:pt>
                <c:pt idx="41">
                  <c:v>33576048.200000003</c:v>
                </c:pt>
                <c:pt idx="42">
                  <c:v>33576019</c:v>
                </c:pt>
                <c:pt idx="43">
                  <c:v>33576019</c:v>
                </c:pt>
                <c:pt idx="44">
                  <c:v>33575986</c:v>
                </c:pt>
                <c:pt idx="45">
                  <c:v>33575986</c:v>
                </c:pt>
                <c:pt idx="46">
                  <c:v>33575986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6E-4793-BD6C-3633074DBE9F}"/>
            </c:ext>
          </c:extLst>
        </c:ser>
        <c:ser>
          <c:idx val="5"/>
          <c:order val="5"/>
          <c:tx>
            <c:strRef>
              <c:f>uc_70b!$I$49</c:f>
              <c:strCache>
                <c:ptCount val="1"/>
                <c:pt idx="0">
                  <c:v>t=500,k=20,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uc_70b!$I$50:$I$125</c:f>
              <c:numCache>
                <c:formatCode>General</c:formatCode>
                <c:ptCount val="76"/>
                <c:pt idx="47">
                  <c:v>33580944.892030999</c:v>
                </c:pt>
                <c:pt idx="48">
                  <c:v>33580944.892030999</c:v>
                </c:pt>
                <c:pt idx="49">
                  <c:v>33576214.245672502</c:v>
                </c:pt>
                <c:pt idx="50">
                  <c:v>33575978.845671199</c:v>
                </c:pt>
                <c:pt idx="51">
                  <c:v>33575858.282392003</c:v>
                </c:pt>
                <c:pt idx="52">
                  <c:v>33575720.120830901</c:v>
                </c:pt>
                <c:pt idx="53">
                  <c:v>33575690.8825109</c:v>
                </c:pt>
                <c:pt idx="54">
                  <c:v>33575632.405871101</c:v>
                </c:pt>
                <c:pt idx="55">
                  <c:v>33575632.405868702</c:v>
                </c:pt>
                <c:pt idx="56">
                  <c:v>33575632.405868702</c:v>
                </c:pt>
                <c:pt idx="57">
                  <c:v>33575632.405868702</c:v>
                </c:pt>
                <c:pt idx="58">
                  <c:v>33575632.405868702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6E-4793-BD6C-3633074DBE9F}"/>
            </c:ext>
          </c:extLst>
        </c:ser>
        <c:ser>
          <c:idx val="9"/>
          <c:order val="6"/>
          <c:tx>
            <c:strRef>
              <c:f>uc_70b!$M$49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uc_70b!$M$50:$M$125</c:f>
              <c:numCache>
                <c:formatCode>General</c:formatCode>
                <c:ptCount val="76"/>
                <c:pt idx="67">
                  <c:v>33576591.266277</c:v>
                </c:pt>
                <c:pt idx="68">
                  <c:v>33575432.389512204</c:v>
                </c:pt>
                <c:pt idx="69">
                  <c:v>33575432.389508702</c:v>
                </c:pt>
                <c:pt idx="70">
                  <c:v>33575432.389508702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79-469C-988B-AC689B35F588}"/>
            </c:ext>
          </c:extLst>
        </c:ser>
        <c:ser>
          <c:idx val="10"/>
          <c:order val="7"/>
          <c:tx>
            <c:strRef>
              <c:f>uc_70b!$N$49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uc_70b!$N$50:$N$125</c:f>
              <c:numCache>
                <c:formatCode>General</c:formatCode>
                <c:ptCount val="7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879-469C-988B-AC689B35F588}"/>
            </c:ext>
          </c:extLst>
        </c:ser>
        <c:ser>
          <c:idx val="11"/>
          <c:order val="8"/>
          <c:tx>
            <c:strRef>
              <c:f>uc_70b!$O$49</c:f>
              <c:strCache>
                <c:ptCount val="1"/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uc_70b!$O$50:$O$125</c:f>
              <c:numCache>
                <c:formatCode>General</c:formatCode>
                <c:ptCount val="7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79-469C-988B-AC689B35F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914736"/>
        <c:axId val="627918672"/>
      </c:scatterChart>
      <c:valAx>
        <c:axId val="62791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18672"/>
        <c:crosses val="autoZero"/>
        <c:crossBetween val="midCat"/>
      </c:valAx>
      <c:valAx>
        <c:axId val="62791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1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test3!$M$1:$R$1</c:f>
              <c:strCache>
                <c:ptCount val="6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t_soft</c:v>
                </c:pt>
                <c:pt idx="4">
                  <c:v>t_soft+cut</c:v>
                </c:pt>
                <c:pt idx="5">
                  <c:v>t_lbc</c:v>
                </c:pt>
              </c:strCache>
            </c:strRef>
          </c:cat>
          <c:val>
            <c:numRef>
              <c:f>test3!$M$12:$R$12</c:f>
              <c:numCache>
                <c:formatCode>0.0</c:formatCode>
                <c:ptCount val="6"/>
                <c:pt idx="0">
                  <c:v>10.4</c:v>
                </c:pt>
                <c:pt idx="1">
                  <c:v>20.3</c:v>
                </c:pt>
                <c:pt idx="2">
                  <c:v>40.6</c:v>
                </c:pt>
                <c:pt idx="3">
                  <c:v>43.3</c:v>
                </c:pt>
                <c:pt idx="4">
                  <c:v>79.900000000000006</c:v>
                </c:pt>
                <c:pt idx="5" formatCode="General">
                  <c:v>62.2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0-42BD-87A9-F96D002D9F1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test3!$M$1:$R$1</c:f>
              <c:strCache>
                <c:ptCount val="6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t_soft</c:v>
                </c:pt>
                <c:pt idx="4">
                  <c:v>t_soft+cut</c:v>
                </c:pt>
                <c:pt idx="5">
                  <c:v>t_lbc</c:v>
                </c:pt>
              </c:strCache>
            </c:strRef>
          </c:cat>
          <c:val>
            <c:numRef>
              <c:f>test3!$M$13:$R$13</c:f>
              <c:numCache>
                <c:formatCode>0.0</c:formatCode>
                <c:ptCount val="6"/>
                <c:pt idx="0">
                  <c:v>10.9</c:v>
                </c:pt>
                <c:pt idx="1">
                  <c:v>20.8</c:v>
                </c:pt>
                <c:pt idx="2">
                  <c:v>40.6</c:v>
                </c:pt>
                <c:pt idx="3">
                  <c:v>10.9</c:v>
                </c:pt>
                <c:pt idx="4">
                  <c:v>79.3</c:v>
                </c:pt>
                <c:pt idx="5" formatCode="General">
                  <c:v>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A55-4157-AA92-FDE47BC96B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9904432"/>
        <c:axId val="509901480"/>
      </c:barChart>
      <c:catAx>
        <c:axId val="50990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1480"/>
        <c:crosses val="autoZero"/>
        <c:auto val="1"/>
        <c:lblAlgn val="ctr"/>
        <c:lblOffset val="100"/>
        <c:noMultiLvlLbl val="0"/>
      </c:catAx>
      <c:valAx>
        <c:axId val="50990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uc_71!$D$8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uc_71!$C$9:$C$139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uc_71!$D$9:$D$139</c:f>
              <c:numCache>
                <c:formatCode>General</c:formatCode>
                <c:ptCount val="131"/>
                <c:pt idx="0">
                  <c:v>102806811.244185</c:v>
                </c:pt>
                <c:pt idx="1">
                  <c:v>102804799.65571401</c:v>
                </c:pt>
                <c:pt idx="2">
                  <c:v>102804719.952314</c:v>
                </c:pt>
                <c:pt idx="3">
                  <c:v>102800274.541673</c:v>
                </c:pt>
                <c:pt idx="4">
                  <c:v>102800274.541684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0-47C9-9917-C17630D3405D}"/>
            </c:ext>
          </c:extLst>
        </c:ser>
        <c:ser>
          <c:idx val="1"/>
          <c:order val="1"/>
          <c:tx>
            <c:strRef>
              <c:f>uc_71!$E$8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uc_71!$C$9:$C$139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uc_71!$E$9:$E$139</c:f>
              <c:numCache>
                <c:formatCode>General</c:formatCode>
                <c:ptCount val="131"/>
                <c:pt idx="5" formatCode="0.00">
                  <c:v>102806811.244185</c:v>
                </c:pt>
                <c:pt idx="6" formatCode="0.00">
                  <c:v>102804799.65571401</c:v>
                </c:pt>
                <c:pt idx="7" formatCode="0.00">
                  <c:v>102804799.655724</c:v>
                </c:pt>
                <c:pt idx="8" formatCode="0.00">
                  <c:v>102804799.655724</c:v>
                </c:pt>
                <c:pt idx="9" formatCode="0.00">
                  <c:v>102804799.655724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50-47C9-9917-C17630D3405D}"/>
            </c:ext>
          </c:extLst>
        </c:ser>
        <c:ser>
          <c:idx val="2"/>
          <c:order val="2"/>
          <c:tx>
            <c:strRef>
              <c:f>uc_71!$F$8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uc_71!$C$9:$C$139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uc_71!$F$9:$F$139</c:f>
              <c:numCache>
                <c:formatCode>0.00</c:formatCode>
                <c:ptCount val="131"/>
                <c:pt idx="56" formatCode="General">
                  <c:v>102806811.244185</c:v>
                </c:pt>
                <c:pt idx="57" formatCode="General">
                  <c:v>102804799.655598</c:v>
                </c:pt>
                <c:pt idx="58" formatCode="General">
                  <c:v>102804417.55219901</c:v>
                </c:pt>
                <c:pt idx="59" formatCode="General">
                  <c:v>102804417.55219699</c:v>
                </c:pt>
                <c:pt idx="60" formatCode="General">
                  <c:v>102804417.552204</c:v>
                </c:pt>
                <c:pt idx="61" formatCode="General">
                  <c:v>102803809.152201</c:v>
                </c:pt>
                <c:pt idx="62" formatCode="General">
                  <c:v>102803571.375397</c:v>
                </c:pt>
                <c:pt idx="63" formatCode="General">
                  <c:v>102803571.375395</c:v>
                </c:pt>
                <c:pt idx="64" formatCode="General">
                  <c:v>102803291.39860199</c:v>
                </c:pt>
                <c:pt idx="65" formatCode="General">
                  <c:v>102802935.59859399</c:v>
                </c:pt>
                <c:pt idx="66" formatCode="General">
                  <c:v>102801106.02180199</c:v>
                </c:pt>
                <c:pt idx="67" formatCode="General">
                  <c:v>102801010.40659</c:v>
                </c:pt>
                <c:pt idx="70" formatCode="General">
                  <c:v>102801010.406589</c:v>
                </c:pt>
                <c:pt idx="71" formatCode="General">
                  <c:v>102801010.406589</c:v>
                </c:pt>
                <c:pt idx="72" formatCode="General">
                  <c:v>102801010.4066</c:v>
                </c:pt>
                <c:pt idx="73" formatCode="General">
                  <c:v>102801010.406596</c:v>
                </c:pt>
                <c:pt idx="74" formatCode="General">
                  <c:v>102801010.406599</c:v>
                </c:pt>
                <c:pt idx="75" formatCode="General">
                  <c:v>102801010.40659</c:v>
                </c:pt>
                <c:pt idx="77" formatCode="General">
                  <c:v>102800652.70320299</c:v>
                </c:pt>
                <c:pt idx="84" formatCode="General">
                  <c:v>102800652.70319501</c:v>
                </c:pt>
                <c:pt idx="85" formatCode="General">
                  <c:v>102800652.703192</c:v>
                </c:pt>
                <c:pt idx="86" formatCode="General">
                  <c:v>102800178.526397</c:v>
                </c:pt>
                <c:pt idx="88" formatCode="General">
                  <c:v>102799970.22299699</c:v>
                </c:pt>
                <c:pt idx="90" formatCode="General">
                  <c:v>102799915.822993</c:v>
                </c:pt>
                <c:pt idx="91" formatCode="General">
                  <c:v>102799915.822991</c:v>
                </c:pt>
                <c:pt idx="93" formatCode="General">
                  <c:v>102799915.822992</c:v>
                </c:pt>
                <c:pt idx="94" formatCode="General">
                  <c:v>102799915.822997</c:v>
                </c:pt>
                <c:pt idx="95" formatCode="General">
                  <c:v>102799456.822992</c:v>
                </c:pt>
                <c:pt idx="96" formatCode="General">
                  <c:v>102799456.82299</c:v>
                </c:pt>
                <c:pt idx="98" formatCode="General">
                  <c:v>102799456.82299501</c:v>
                </c:pt>
                <c:pt idx="99" formatCode="General">
                  <c:v>102799456.82299</c:v>
                </c:pt>
                <c:pt idx="100" formatCode="General">
                  <c:v>102799456.82298601</c:v>
                </c:pt>
                <c:pt idx="101" formatCode="General">
                  <c:v>102799456.822992</c:v>
                </c:pt>
                <c:pt idx="102" formatCode="General">
                  <c:v>102799456.82300299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B-4C50-9113-0E9C2AFD8B3E}"/>
            </c:ext>
          </c:extLst>
        </c:ser>
        <c:ser>
          <c:idx val="3"/>
          <c:order val="3"/>
          <c:tx>
            <c:strRef>
              <c:f>uc_71!$G$8</c:f>
              <c:strCache>
                <c:ptCount val="1"/>
                <c:pt idx="0">
                  <c:v>LBC1(FI)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uc_71!$C$9:$C$139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uc_71!$G$9:$G$139</c:f>
              <c:numCache>
                <c:formatCode>General</c:formatCode>
                <c:ptCount val="131"/>
                <c:pt idx="103">
                  <c:v>102806811.244185</c:v>
                </c:pt>
                <c:pt idx="104">
                  <c:v>102804799.65571401</c:v>
                </c:pt>
                <c:pt idx="105">
                  <c:v>102804799.655724</c:v>
                </c:pt>
                <c:pt idx="106">
                  <c:v>102804799.655724</c:v>
                </c:pt>
                <c:pt idx="107">
                  <c:v>102804799.655724</c:v>
                </c:pt>
                <c:pt idx="108">
                  <c:v>102804799.655724</c:v>
                </c:pt>
                <c:pt idx="109">
                  <c:v>102804799.655724</c:v>
                </c:pt>
                <c:pt idx="110">
                  <c:v>102804799.655724</c:v>
                </c:pt>
                <c:pt idx="111">
                  <c:v>102804799.655724</c:v>
                </c:pt>
                <c:pt idx="112">
                  <c:v>102804799.655724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9-4AC0-AECB-EDE103D6EDC1}"/>
            </c:ext>
          </c:extLst>
        </c:ser>
        <c:ser>
          <c:idx val="4"/>
          <c:order val="4"/>
          <c:tx>
            <c:strRef>
              <c:f>uc_71!$H$8</c:f>
              <c:strCache>
                <c:ptCount val="1"/>
                <c:pt idx="0">
                  <c:v>LBC2 (FI)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uc_71!$C$9:$C$139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uc_71!$H$9:$H$139</c:f>
              <c:numCache>
                <c:formatCode>0.00</c:formatCode>
                <c:ptCount val="131"/>
                <c:pt idx="113" formatCode="General">
                  <c:v>102806811.244185</c:v>
                </c:pt>
                <c:pt idx="114" formatCode="General">
                  <c:v>102804799.65571401</c:v>
                </c:pt>
                <c:pt idx="115" formatCode="General">
                  <c:v>102804799.655724</c:v>
                </c:pt>
                <c:pt idx="116" formatCode="General">
                  <c:v>102804799.655724</c:v>
                </c:pt>
                <c:pt idx="117" formatCode="General">
                  <c:v>102804799.655724</c:v>
                </c:pt>
                <c:pt idx="118" formatCode="General">
                  <c:v>102804799.655724</c:v>
                </c:pt>
                <c:pt idx="119" formatCode="General">
                  <c:v>102804799.655724</c:v>
                </c:pt>
                <c:pt idx="120" formatCode="General">
                  <c:v>102804799.655724</c:v>
                </c:pt>
                <c:pt idx="121" formatCode="General">
                  <c:v>102804799.655724</c:v>
                </c:pt>
                <c:pt idx="122" formatCode="General">
                  <c:v>102804799.655724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89-4AC0-AECB-EDE103D6EDC1}"/>
            </c:ext>
          </c:extLst>
        </c:ser>
        <c:ser>
          <c:idx val="5"/>
          <c:order val="5"/>
          <c:tx>
            <c:strRef>
              <c:f>uc_71!$I$8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uc_71!$C$9:$C$139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uc_71!$I$9:$I$139</c:f>
              <c:numCache>
                <c:formatCode>General</c:formatCode>
                <c:ptCount val="131"/>
                <c:pt idx="124">
                  <c:v>102822000</c:v>
                </c:pt>
                <c:pt idx="125">
                  <c:v>102819455.62</c:v>
                </c:pt>
                <c:pt idx="126">
                  <c:v>102819455.62</c:v>
                </c:pt>
                <c:pt idx="127">
                  <c:v>102819455.62</c:v>
                </c:pt>
                <c:pt idx="128">
                  <c:v>102819455.62</c:v>
                </c:pt>
                <c:pt idx="129">
                  <c:v>102819455.62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6-48C3-B3ED-A95D3090DF54}"/>
            </c:ext>
          </c:extLst>
        </c:ser>
        <c:ser>
          <c:idx val="6"/>
          <c:order val="6"/>
          <c:tx>
            <c:strRef>
              <c:f>uc_71!$J$8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uc_71!$C$9:$C$139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uc_71!$J$9:$J$139</c:f>
              <c:numCache>
                <c:formatCode>General</c:formatCode>
                <c:ptCount val="131"/>
                <c:pt idx="130">
                  <c:v>102819000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E6-48C3-B3ED-A95D3090D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646528"/>
        <c:axId val="548637344"/>
      </c:scatterChart>
      <c:valAx>
        <c:axId val="54864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37344"/>
        <c:crosses val="autoZero"/>
        <c:crossBetween val="midCat"/>
      </c:valAx>
      <c:valAx>
        <c:axId val="5486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4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077537182852143"/>
          <c:y val="7.0212006137002889E-2"/>
          <c:w val="0.56158700392006233"/>
          <c:h val="0.69918107043640554"/>
        </c:manualLayout>
      </c:layout>
      <c:scatterChart>
        <c:scatterStyle val="lineMarker"/>
        <c:varyColors val="0"/>
        <c:ser>
          <c:idx val="0"/>
          <c:order val="0"/>
          <c:tx>
            <c:strRef>
              <c:f>uc_71b!$B$4</c:f>
              <c:strCache>
                <c:ptCount val="1"/>
                <c:pt idx="0">
                  <c:v>CPLEX (sym=-1)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uc_71b!$B$5:$B$31</c:f>
              <c:numCache>
                <c:formatCode>0.00</c:formatCode>
                <c:ptCount val="27"/>
                <c:pt idx="1">
                  <c:v>102822000</c:v>
                </c:pt>
                <c:pt idx="2">
                  <c:v>102819455.62</c:v>
                </c:pt>
                <c:pt idx="3">
                  <c:v>102819455.62</c:v>
                </c:pt>
                <c:pt idx="4">
                  <c:v>102819455.62</c:v>
                </c:pt>
                <c:pt idx="5">
                  <c:v>102819455.62</c:v>
                </c:pt>
                <c:pt idx="6">
                  <c:v>102819455.62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B1-4332-BCB1-73F321A59407}"/>
            </c:ext>
          </c:extLst>
        </c:ser>
        <c:ser>
          <c:idx val="1"/>
          <c:order val="1"/>
          <c:tx>
            <c:strRef>
              <c:f>uc_71b!$C$4</c:f>
              <c:strCache>
                <c:ptCount val="1"/>
                <c:pt idx="0">
                  <c:v>hard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uc_71b!$C$5:$C$31</c:f>
              <c:numCache>
                <c:formatCode>0.00</c:formatCode>
                <c:ptCount val="27"/>
                <c:pt idx="0">
                  <c:v>102815003.2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B1-4332-BCB1-73F321A59407}"/>
            </c:ext>
          </c:extLst>
        </c:ser>
        <c:ser>
          <c:idx val="2"/>
          <c:order val="2"/>
          <c:tx>
            <c:strRef>
              <c:f>uc_71b!$D$4</c:f>
              <c:strCache>
                <c:ptCount val="1"/>
                <c:pt idx="0">
                  <c:v>LBC1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uc_71b!$D$5:$D$31</c:f>
              <c:numCache>
                <c:formatCode>0.00</c:formatCode>
                <c:ptCount val="27"/>
                <c:pt idx="7">
                  <c:v>102800240.579456</c:v>
                </c:pt>
                <c:pt idx="8">
                  <c:v>102798038.77099399</c:v>
                </c:pt>
                <c:pt idx="9" formatCode="General">
                  <c:v>102797170.06759401</c:v>
                </c:pt>
                <c:pt idx="10">
                  <c:v>102797170.06760401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B1-4332-BCB1-73F321A59407}"/>
            </c:ext>
          </c:extLst>
        </c:ser>
        <c:ser>
          <c:idx val="3"/>
          <c:order val="3"/>
          <c:tx>
            <c:strRef>
              <c:f>uc_71b!$E$4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uc_71b!$E$5:$E$31</c:f>
              <c:numCache>
                <c:formatCode>0.00</c:formatCode>
                <c:ptCount val="27"/>
                <c:pt idx="11">
                  <c:v>102800240.579456</c:v>
                </c:pt>
                <c:pt idx="12">
                  <c:v>102799213.177793</c:v>
                </c:pt>
                <c:pt idx="13">
                  <c:v>102799213.17780299</c:v>
                </c:pt>
                <c:pt idx="14">
                  <c:v>102799213.17780299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B1-4332-BCB1-73F321A59407}"/>
            </c:ext>
          </c:extLst>
        </c:ser>
        <c:ser>
          <c:idx val="4"/>
          <c:order val="4"/>
          <c:tx>
            <c:strRef>
              <c:f>uc_71b!$F$4</c:f>
              <c:strCache>
                <c:ptCount val="1"/>
                <c:pt idx="0">
                  <c:v>LBC1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uc_71b!$F$5:$F$31</c:f>
              <c:numCache>
                <c:formatCode>0.00</c:formatCode>
                <c:ptCount val="27"/>
                <c:pt idx="15">
                  <c:v>102824736.90000001</c:v>
                </c:pt>
                <c:pt idx="16">
                  <c:v>102810648.3</c:v>
                </c:pt>
                <c:pt idx="17">
                  <c:v>102806506.2</c:v>
                </c:pt>
                <c:pt idx="18">
                  <c:v>102803017.2</c:v>
                </c:pt>
                <c:pt idx="19">
                  <c:v>102800439.3</c:v>
                </c:pt>
                <c:pt idx="20">
                  <c:v>102797548.3</c:v>
                </c:pt>
                <c:pt idx="21">
                  <c:v>102796526.3</c:v>
                </c:pt>
                <c:pt idx="22">
                  <c:v>102796526.3</c:v>
                </c:pt>
                <c:pt idx="23">
                  <c:v>102796526.3</c:v>
                </c:pt>
                <c:pt idx="24">
                  <c:v>102796526.3</c:v>
                </c:pt>
                <c:pt idx="25">
                  <c:v>102796526.3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B1-4332-BCB1-73F321A59407}"/>
            </c:ext>
          </c:extLst>
        </c:ser>
        <c:ser>
          <c:idx val="5"/>
          <c:order val="5"/>
          <c:tx>
            <c:strRef>
              <c:f>uc_71b!$G$4</c:f>
              <c:strCache>
                <c:ptCount val="1"/>
                <c:pt idx="0">
                  <c:v>CPLEX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uc_71b!$G$5:$G$31</c:f>
              <c:numCache>
                <c:formatCode>0.00</c:formatCode>
                <c:ptCount val="27"/>
                <c:pt idx="26">
                  <c:v>102819000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B1-4332-BCB1-73F321A59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2288"/>
        <c:axId val="623519008"/>
      </c:scatterChart>
      <c:valAx>
        <c:axId val="62352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19008"/>
        <c:crosses val="autoZero"/>
        <c:crossBetween val="midCat"/>
      </c:valAx>
      <c:valAx>
        <c:axId val="62351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87228730555024"/>
          <c:y val="0.39006737752120735"/>
          <c:w val="0.22512771269444978"/>
          <c:h val="0.27992638417561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uc_72!$C$6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uc_72!$B$7:$B$80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uc_72!$C$7:$C$80</c:f>
              <c:numCache>
                <c:formatCode>General</c:formatCode>
                <c:ptCount val="74"/>
                <c:pt idx="0">
                  <c:v>112000864.295487</c:v>
                </c:pt>
                <c:pt idx="1">
                  <c:v>111998849.69552299</c:v>
                </c:pt>
                <c:pt idx="2">
                  <c:v>111998849.69554099</c:v>
                </c:pt>
                <c:pt idx="3">
                  <c:v>111998849.69554099</c:v>
                </c:pt>
                <c:pt idx="4">
                  <c:v>111998849.69554099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8-4FC1-A103-F3615C9F377B}"/>
            </c:ext>
          </c:extLst>
        </c:ser>
        <c:ser>
          <c:idx val="1"/>
          <c:order val="1"/>
          <c:tx>
            <c:strRef>
              <c:f>uc_72!$D$6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uc_72!$B$7:$B$80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uc_72!$D$7:$D$80</c:f>
              <c:numCache>
                <c:formatCode>General</c:formatCode>
                <c:ptCount val="74"/>
                <c:pt idx="5">
                  <c:v>112000864.295487</c:v>
                </c:pt>
                <c:pt idx="6">
                  <c:v>111998849.69552501</c:v>
                </c:pt>
                <c:pt idx="7">
                  <c:v>111995939.69552299</c:v>
                </c:pt>
                <c:pt idx="8">
                  <c:v>111994969.69552401</c:v>
                </c:pt>
                <c:pt idx="9">
                  <c:v>111994969.69554099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A8-4FC1-A103-F3615C9F377B}"/>
            </c:ext>
          </c:extLst>
        </c:ser>
        <c:ser>
          <c:idx val="2"/>
          <c:order val="2"/>
          <c:tx>
            <c:strRef>
              <c:f>uc_72!$E$6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uc_72!$B$7:$B$80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uc_72!$E$7:$E$80</c:f>
              <c:numCache>
                <c:formatCode>General</c:formatCode>
                <c:ptCount val="74"/>
                <c:pt idx="10">
                  <c:v>112000864.295487</c:v>
                </c:pt>
                <c:pt idx="11">
                  <c:v>111997275.69537</c:v>
                </c:pt>
                <c:pt idx="12">
                  <c:v>111996805.695375</c:v>
                </c:pt>
                <c:pt idx="13">
                  <c:v>111996805.695388</c:v>
                </c:pt>
                <c:pt idx="14">
                  <c:v>111996805.695383</c:v>
                </c:pt>
                <c:pt idx="16">
                  <c:v>111996805.69538</c:v>
                </c:pt>
                <c:pt idx="17">
                  <c:v>111996805.695384</c:v>
                </c:pt>
                <c:pt idx="19">
                  <c:v>111996805.69538499</c:v>
                </c:pt>
                <c:pt idx="20">
                  <c:v>111996805.695389</c:v>
                </c:pt>
                <c:pt idx="26">
                  <c:v>111996805.69538499</c:v>
                </c:pt>
                <c:pt idx="27">
                  <c:v>111996805.69537</c:v>
                </c:pt>
                <c:pt idx="28">
                  <c:v>111996805.69536901</c:v>
                </c:pt>
                <c:pt idx="29">
                  <c:v>111996805.695375</c:v>
                </c:pt>
                <c:pt idx="30">
                  <c:v>111996805.69537</c:v>
                </c:pt>
                <c:pt idx="31">
                  <c:v>111996805.69537801</c:v>
                </c:pt>
                <c:pt idx="33">
                  <c:v>111996805.695373</c:v>
                </c:pt>
                <c:pt idx="34">
                  <c:v>111996805.695372</c:v>
                </c:pt>
                <c:pt idx="35">
                  <c:v>111996805.695375</c:v>
                </c:pt>
                <c:pt idx="36">
                  <c:v>111996805.695373</c:v>
                </c:pt>
                <c:pt idx="41">
                  <c:v>111996805.695379</c:v>
                </c:pt>
                <c:pt idx="42">
                  <c:v>111996805.695388</c:v>
                </c:pt>
                <c:pt idx="43">
                  <c:v>111996805.695383</c:v>
                </c:pt>
                <c:pt idx="44">
                  <c:v>111996805.69536901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9-4B2F-A43E-1622788FAF54}"/>
            </c:ext>
          </c:extLst>
        </c:ser>
        <c:ser>
          <c:idx val="3"/>
          <c:order val="3"/>
          <c:tx>
            <c:strRef>
              <c:f>uc_72!$F$6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uc_72!$B$7:$B$80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uc_72!$F$7:$F$80</c:f>
              <c:numCache>
                <c:formatCode>General</c:formatCode>
                <c:ptCount val="74"/>
                <c:pt idx="47">
                  <c:v>112000864.295487</c:v>
                </c:pt>
                <c:pt idx="48">
                  <c:v>112000789.69554099</c:v>
                </c:pt>
                <c:pt idx="49">
                  <c:v>112000789.69554099</c:v>
                </c:pt>
                <c:pt idx="50">
                  <c:v>112000789.69554099</c:v>
                </c:pt>
                <c:pt idx="51">
                  <c:v>112000789.69554099</c:v>
                </c:pt>
                <c:pt idx="52">
                  <c:v>112000789.69554099</c:v>
                </c:pt>
                <c:pt idx="53" formatCode="0.00E+00">
                  <c:v>112000789.69554099</c:v>
                </c:pt>
                <c:pt idx="54">
                  <c:v>112000789.69554099</c:v>
                </c:pt>
                <c:pt idx="55">
                  <c:v>112000789.69554099</c:v>
                </c:pt>
                <c:pt idx="56" formatCode="0.00E+00">
                  <c:v>112000789.69554099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E-446D-9562-7D3B69DC894F}"/>
            </c:ext>
          </c:extLst>
        </c:ser>
        <c:ser>
          <c:idx val="4"/>
          <c:order val="4"/>
          <c:tx>
            <c:strRef>
              <c:f>uc_72!$G$6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uc_72!$B$7:$B$80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uc_72!$G$7:$G$80</c:f>
              <c:numCache>
                <c:formatCode>General</c:formatCode>
                <c:ptCount val="74"/>
                <c:pt idx="57">
                  <c:v>112000864.295487</c:v>
                </c:pt>
                <c:pt idx="58">
                  <c:v>112000789.69554099</c:v>
                </c:pt>
                <c:pt idx="59">
                  <c:v>112000789.69554099</c:v>
                </c:pt>
                <c:pt idx="60">
                  <c:v>112000789.69554099</c:v>
                </c:pt>
                <c:pt idx="61">
                  <c:v>112000789.69554099</c:v>
                </c:pt>
                <c:pt idx="62">
                  <c:v>112000789.69554099</c:v>
                </c:pt>
                <c:pt idx="63">
                  <c:v>112000789.69554099</c:v>
                </c:pt>
                <c:pt idx="64">
                  <c:v>112000789.69554099</c:v>
                </c:pt>
                <c:pt idx="65">
                  <c:v>112000789.69554099</c:v>
                </c:pt>
                <c:pt idx="66">
                  <c:v>112000789.69554099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DE-446D-9562-7D3B69DC894F}"/>
            </c:ext>
          </c:extLst>
        </c:ser>
        <c:ser>
          <c:idx val="5"/>
          <c:order val="5"/>
          <c:tx>
            <c:strRef>
              <c:f>uc_72!$H$6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uc_72!$B$7:$B$80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uc_72!$H$7:$H$80</c:f>
              <c:numCache>
                <c:formatCode>General</c:formatCode>
                <c:ptCount val="74"/>
                <c:pt idx="67">
                  <c:v>112007000</c:v>
                </c:pt>
                <c:pt idx="68">
                  <c:v>112007000</c:v>
                </c:pt>
                <c:pt idx="69">
                  <c:v>112006000</c:v>
                </c:pt>
                <c:pt idx="70">
                  <c:v>112000000</c:v>
                </c:pt>
                <c:pt idx="71">
                  <c:v>111999000</c:v>
                </c:pt>
                <c:pt idx="72">
                  <c:v>111998000</c:v>
                </c:pt>
                <c:pt idx="73">
                  <c:v>111998000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DE-446D-9562-7D3B69DC8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371816"/>
        <c:axId val="726371488"/>
      </c:scatterChart>
      <c:valAx>
        <c:axId val="72637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71488"/>
        <c:crosses val="autoZero"/>
        <c:crossBetween val="midCat"/>
      </c:valAx>
      <c:valAx>
        <c:axId val="7263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71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uc_73!$C$6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uc_73!$B$7:$B$123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uc_73!$C$7:$C$123</c:f>
              <c:numCache>
                <c:formatCode>General</c:formatCode>
                <c:ptCount val="117"/>
                <c:pt idx="0">
                  <c:v>109831546.8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2-41F4-98A4-7C0BBC56E5E6}"/>
            </c:ext>
          </c:extLst>
        </c:ser>
        <c:ser>
          <c:idx val="1"/>
          <c:order val="1"/>
          <c:tx>
            <c:strRef>
              <c:f>uc_73!$D$6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uc_73!$B$7:$B$123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uc_73!$D$7:$D$123</c:f>
              <c:numCache>
                <c:formatCode>General</c:formatCode>
                <c:ptCount val="117"/>
                <c:pt idx="1">
                  <c:v>109837973.468872</c:v>
                </c:pt>
                <c:pt idx="2">
                  <c:v>109831752.218916</c:v>
                </c:pt>
                <c:pt idx="3">
                  <c:v>109826294.084277</c:v>
                </c:pt>
                <c:pt idx="4">
                  <c:v>109825270.540997</c:v>
                </c:pt>
                <c:pt idx="5">
                  <c:v>109825270.541008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12-41F4-98A4-7C0BBC56E5E6}"/>
            </c:ext>
          </c:extLst>
        </c:ser>
        <c:ser>
          <c:idx val="2"/>
          <c:order val="2"/>
          <c:tx>
            <c:strRef>
              <c:f>uc_73!$E$6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uc_73!$B$7:$B$123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uc_73!$E$7:$E$123</c:f>
              <c:numCache>
                <c:formatCode>General</c:formatCode>
                <c:ptCount val="117"/>
                <c:pt idx="6">
                  <c:v>109837973.468872</c:v>
                </c:pt>
                <c:pt idx="7">
                  <c:v>109831752.218916</c:v>
                </c:pt>
                <c:pt idx="8">
                  <c:v>109825861.790996</c:v>
                </c:pt>
                <c:pt idx="9">
                  <c:v>109825270.540996</c:v>
                </c:pt>
                <c:pt idx="10">
                  <c:v>109825270.541008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12-41F4-98A4-7C0BBC56E5E6}"/>
            </c:ext>
          </c:extLst>
        </c:ser>
        <c:ser>
          <c:idx val="3"/>
          <c:order val="3"/>
          <c:tx>
            <c:strRef>
              <c:f>uc_73!$F$6</c:f>
              <c:strCache>
                <c:ptCount val="1"/>
                <c:pt idx="0">
                  <c:v>KERNEL SEARCH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uc_73!$B$7:$B$123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uc_73!$F$7:$F$123</c:f>
              <c:numCache>
                <c:formatCode>General</c:formatCode>
                <c:ptCount val="117"/>
                <c:pt idx="11">
                  <c:v>109837973.468872</c:v>
                </c:pt>
                <c:pt idx="12">
                  <c:v>109834022.469358</c:v>
                </c:pt>
                <c:pt idx="15">
                  <c:v>109834022.469357</c:v>
                </c:pt>
                <c:pt idx="16">
                  <c:v>109834022.469347</c:v>
                </c:pt>
                <c:pt idx="17">
                  <c:v>109834022.469347</c:v>
                </c:pt>
                <c:pt idx="19">
                  <c:v>109833946.95703401</c:v>
                </c:pt>
                <c:pt idx="20">
                  <c:v>109833946.957029</c:v>
                </c:pt>
                <c:pt idx="21">
                  <c:v>109833946.957026</c:v>
                </c:pt>
                <c:pt idx="22">
                  <c:v>109833781.957031</c:v>
                </c:pt>
                <c:pt idx="25">
                  <c:v>109833460.957019</c:v>
                </c:pt>
                <c:pt idx="26">
                  <c:v>109833460.957028</c:v>
                </c:pt>
                <c:pt idx="27">
                  <c:v>109831993.53139</c:v>
                </c:pt>
                <c:pt idx="29">
                  <c:v>109831993.53139301</c:v>
                </c:pt>
                <c:pt idx="30">
                  <c:v>109831993.531389</c:v>
                </c:pt>
                <c:pt idx="31">
                  <c:v>109831964.73138499</c:v>
                </c:pt>
                <c:pt idx="32">
                  <c:v>109831938.44891401</c:v>
                </c:pt>
                <c:pt idx="34">
                  <c:v>109831938.448919</c:v>
                </c:pt>
                <c:pt idx="42">
                  <c:v>109831909.648919</c:v>
                </c:pt>
                <c:pt idx="45">
                  <c:v>109831909.648911</c:v>
                </c:pt>
                <c:pt idx="47">
                  <c:v>109831909.64891399</c:v>
                </c:pt>
                <c:pt idx="48">
                  <c:v>109831066.5314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11-497D-9E19-BF6D9016ED9B}"/>
            </c:ext>
          </c:extLst>
        </c:ser>
        <c:ser>
          <c:idx val="4"/>
          <c:order val="4"/>
          <c:tx>
            <c:strRef>
              <c:f>uc_73!$G$6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uc_73!$B$7:$B$123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uc_73!$G$7:$G$123</c:f>
              <c:numCache>
                <c:formatCode>General</c:formatCode>
                <c:ptCount val="117"/>
                <c:pt idx="52">
                  <c:v>109837973.468872</c:v>
                </c:pt>
                <c:pt idx="53">
                  <c:v>109834022.469358</c:v>
                </c:pt>
                <c:pt idx="54">
                  <c:v>109833847.46935201</c:v>
                </c:pt>
                <c:pt idx="55">
                  <c:v>109833836.557026</c:v>
                </c:pt>
                <c:pt idx="56">
                  <c:v>109833836.557037</c:v>
                </c:pt>
                <c:pt idx="57">
                  <c:v>109833836.557027</c:v>
                </c:pt>
                <c:pt idx="58">
                  <c:v>109833836.557027</c:v>
                </c:pt>
                <c:pt idx="60">
                  <c:v>109833734.762233</c:v>
                </c:pt>
                <c:pt idx="61">
                  <c:v>109833734.762229</c:v>
                </c:pt>
                <c:pt idx="62">
                  <c:v>109833734.762226</c:v>
                </c:pt>
                <c:pt idx="63">
                  <c:v>109833569.76222999</c:v>
                </c:pt>
                <c:pt idx="66">
                  <c:v>109833248.762218</c:v>
                </c:pt>
                <c:pt idx="67">
                  <c:v>109833248.762228</c:v>
                </c:pt>
                <c:pt idx="68">
                  <c:v>109831791.836595</c:v>
                </c:pt>
                <c:pt idx="70">
                  <c:v>109831781.336597</c:v>
                </c:pt>
                <c:pt idx="71">
                  <c:v>109831781.336594</c:v>
                </c:pt>
                <c:pt idx="72">
                  <c:v>109831752.536589</c:v>
                </c:pt>
                <c:pt idx="73">
                  <c:v>109831752.536598</c:v>
                </c:pt>
                <c:pt idx="75">
                  <c:v>109831682.33659901</c:v>
                </c:pt>
                <c:pt idx="83">
                  <c:v>109831659.819075</c:v>
                </c:pt>
                <c:pt idx="84">
                  <c:v>109830927.619083</c:v>
                </c:pt>
                <c:pt idx="86">
                  <c:v>109830883.701554</c:v>
                </c:pt>
                <c:pt idx="89">
                  <c:v>109830883.70155001</c:v>
                </c:pt>
                <c:pt idx="90">
                  <c:v>109830861.501559</c:v>
                </c:pt>
                <c:pt idx="92">
                  <c:v>109830854.90155099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11-497D-9E19-BF6D9016ED9B}"/>
            </c:ext>
          </c:extLst>
        </c:ser>
        <c:ser>
          <c:idx val="5"/>
          <c:order val="5"/>
          <c:tx>
            <c:strRef>
              <c:f>uc_73!$H$6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uc_73!$B$7:$B$123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uc_73!$H$7:$H$123</c:f>
              <c:numCache>
                <c:formatCode>General</c:formatCode>
                <c:ptCount val="117"/>
                <c:pt idx="93">
                  <c:v>109837973.468872</c:v>
                </c:pt>
                <c:pt idx="94">
                  <c:v>109837973.46892799</c:v>
                </c:pt>
                <c:pt idx="95">
                  <c:v>109829886.339518</c:v>
                </c:pt>
                <c:pt idx="96">
                  <c:v>109823005.65883601</c:v>
                </c:pt>
                <c:pt idx="97">
                  <c:v>109823005.658848</c:v>
                </c:pt>
                <c:pt idx="98">
                  <c:v>109823005.658848</c:v>
                </c:pt>
                <c:pt idx="99">
                  <c:v>109823005.658848</c:v>
                </c:pt>
                <c:pt idx="100">
                  <c:v>109823005.658848</c:v>
                </c:pt>
                <c:pt idx="101">
                  <c:v>109823005.658848</c:v>
                </c:pt>
                <c:pt idx="102">
                  <c:v>109823005.658848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3-4C02-8004-DC0F0C75D110}"/>
            </c:ext>
          </c:extLst>
        </c:ser>
        <c:ser>
          <c:idx val="6"/>
          <c:order val="6"/>
          <c:tx>
            <c:strRef>
              <c:f>uc_73!$I$6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uc_73!$B$7:$B$123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uc_73!$I$7:$I$123</c:f>
              <c:numCache>
                <c:formatCode>General</c:formatCode>
                <c:ptCount val="117"/>
                <c:pt idx="103">
                  <c:v>109837973.468872</c:v>
                </c:pt>
                <c:pt idx="104">
                  <c:v>109837973.46892799</c:v>
                </c:pt>
                <c:pt idx="105">
                  <c:v>109823302.033825</c:v>
                </c:pt>
                <c:pt idx="106">
                  <c:v>109823281.299136</c:v>
                </c:pt>
                <c:pt idx="107">
                  <c:v>109823281.299136</c:v>
                </c:pt>
                <c:pt idx="108">
                  <c:v>109823281.299136</c:v>
                </c:pt>
                <c:pt idx="109">
                  <c:v>109823281.299136</c:v>
                </c:pt>
                <c:pt idx="110">
                  <c:v>109823281.299136</c:v>
                </c:pt>
                <c:pt idx="111">
                  <c:v>109823281.299136</c:v>
                </c:pt>
                <c:pt idx="112">
                  <c:v>109823281.299136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3-4C02-8004-DC0F0C75D110}"/>
            </c:ext>
          </c:extLst>
        </c:ser>
        <c:ser>
          <c:idx val="7"/>
          <c:order val="7"/>
          <c:tx>
            <c:strRef>
              <c:f>uc_73!$J$6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uc_73!$B$7:$B$123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uc_73!$J$7:$J$123</c:f>
              <c:numCache>
                <c:formatCode>General</c:formatCode>
                <c:ptCount val="117"/>
                <c:pt idx="113">
                  <c:v>109830000</c:v>
                </c:pt>
                <c:pt idx="114">
                  <c:v>109830000</c:v>
                </c:pt>
                <c:pt idx="115">
                  <c:v>109821000</c:v>
                </c:pt>
                <c:pt idx="116">
                  <c:v>109818000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B3-4C02-8004-DC0F0C75D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255504"/>
        <c:axId val="534254520"/>
      </c:scatterChart>
      <c:valAx>
        <c:axId val="53425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54520"/>
        <c:crosses val="autoZero"/>
        <c:crossBetween val="midCat"/>
      </c:valAx>
      <c:valAx>
        <c:axId val="53425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5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833532233440985"/>
          <c:y val="9.5311727338430519E-2"/>
          <c:w val="0.60953781634228488"/>
          <c:h val="0.76641332876868651"/>
        </c:manualLayout>
      </c:layout>
      <c:scatterChart>
        <c:scatterStyle val="lineMarker"/>
        <c:varyColors val="0"/>
        <c:ser>
          <c:idx val="0"/>
          <c:order val="0"/>
          <c:tx>
            <c:strRef>
              <c:f>uc_74!$C$6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uc_74!$B$7:$B$137</c:f>
              <c:numCache>
                <c:formatCode>General</c:formatCode>
                <c:ptCount val="131"/>
                <c:pt idx="0">
                  <c:v>1778.63382315635</c:v>
                </c:pt>
                <c:pt idx="1">
                  <c:v>3384.8</c:v>
                </c:pt>
                <c:pt idx="2">
                  <c:v>4994.2</c:v>
                </c:pt>
                <c:pt idx="3">
                  <c:v>6607.8</c:v>
                </c:pt>
                <c:pt idx="4">
                  <c:v>7112.4</c:v>
                </c:pt>
                <c:pt idx="5">
                  <c:v>1778.63382315635</c:v>
                </c:pt>
                <c:pt idx="6">
                  <c:v>3393.9</c:v>
                </c:pt>
                <c:pt idx="7">
                  <c:v>5008.3</c:v>
                </c:pt>
                <c:pt idx="8">
                  <c:v>6621.6</c:v>
                </c:pt>
                <c:pt idx="9">
                  <c:v>7113.3</c:v>
                </c:pt>
                <c:pt idx="10">
                  <c:v>1778.6338341236101</c:v>
                </c:pt>
                <c:pt idx="11">
                  <c:v>2055.8000000000002</c:v>
                </c:pt>
                <c:pt idx="12">
                  <c:v>2184</c:v>
                </c:pt>
                <c:pt idx="13">
                  <c:v>2314.3000000000002</c:v>
                </c:pt>
                <c:pt idx="14">
                  <c:v>2438.6999999999998</c:v>
                </c:pt>
                <c:pt idx="15">
                  <c:v>2576.3000000000002</c:v>
                </c:pt>
                <c:pt idx="16">
                  <c:v>2704.3</c:v>
                </c:pt>
                <c:pt idx="17">
                  <c:v>2833.7</c:v>
                </c:pt>
                <c:pt idx="18">
                  <c:v>2973.8</c:v>
                </c:pt>
                <c:pt idx="19">
                  <c:v>3100.2</c:v>
                </c:pt>
                <c:pt idx="20">
                  <c:v>3228.6</c:v>
                </c:pt>
                <c:pt idx="21">
                  <c:v>3371.6</c:v>
                </c:pt>
                <c:pt idx="22">
                  <c:v>3497.6</c:v>
                </c:pt>
                <c:pt idx="23">
                  <c:v>3632.2</c:v>
                </c:pt>
                <c:pt idx="24">
                  <c:v>3763.7</c:v>
                </c:pt>
                <c:pt idx="25">
                  <c:v>3891.8</c:v>
                </c:pt>
                <c:pt idx="26">
                  <c:v>4020.1</c:v>
                </c:pt>
                <c:pt idx="27">
                  <c:v>4149.1000000000004</c:v>
                </c:pt>
                <c:pt idx="28">
                  <c:v>4429.8</c:v>
                </c:pt>
                <c:pt idx="29">
                  <c:v>4557.8999999999996</c:v>
                </c:pt>
                <c:pt idx="30">
                  <c:v>4703.3999999999996</c:v>
                </c:pt>
                <c:pt idx="31">
                  <c:v>4831.1000000000004</c:v>
                </c:pt>
                <c:pt idx="32">
                  <c:v>4961.3</c:v>
                </c:pt>
                <c:pt idx="33">
                  <c:v>5091.3</c:v>
                </c:pt>
                <c:pt idx="34">
                  <c:v>5224.3999999999996</c:v>
                </c:pt>
                <c:pt idx="35">
                  <c:v>5351.9</c:v>
                </c:pt>
                <c:pt idx="36">
                  <c:v>5480.4</c:v>
                </c:pt>
                <c:pt idx="37">
                  <c:v>5606.9</c:v>
                </c:pt>
                <c:pt idx="38">
                  <c:v>5732.7</c:v>
                </c:pt>
                <c:pt idx="39">
                  <c:v>6014</c:v>
                </c:pt>
                <c:pt idx="40">
                  <c:v>1778.6338262557899</c:v>
                </c:pt>
                <c:pt idx="41">
                  <c:v>2038</c:v>
                </c:pt>
                <c:pt idx="42">
                  <c:v>2162.6999999999998</c:v>
                </c:pt>
                <c:pt idx="43">
                  <c:v>2293.3000000000002</c:v>
                </c:pt>
                <c:pt idx="44">
                  <c:v>2415.6</c:v>
                </c:pt>
                <c:pt idx="45">
                  <c:v>2591.6999999999998</c:v>
                </c:pt>
                <c:pt idx="46">
                  <c:v>2718.6</c:v>
                </c:pt>
                <c:pt idx="47">
                  <c:v>2842.3</c:v>
                </c:pt>
                <c:pt idx="48">
                  <c:v>3006.2</c:v>
                </c:pt>
                <c:pt idx="49">
                  <c:v>3117.8</c:v>
                </c:pt>
                <c:pt idx="50">
                  <c:v>3242.4</c:v>
                </c:pt>
                <c:pt idx="51">
                  <c:v>3395.5</c:v>
                </c:pt>
                <c:pt idx="52">
                  <c:v>3506.9</c:v>
                </c:pt>
                <c:pt idx="53">
                  <c:v>3646.5</c:v>
                </c:pt>
                <c:pt idx="54">
                  <c:v>3776.5</c:v>
                </c:pt>
                <c:pt idx="55">
                  <c:v>3887.4</c:v>
                </c:pt>
                <c:pt idx="56">
                  <c:v>4002.2</c:v>
                </c:pt>
                <c:pt idx="57">
                  <c:v>4127</c:v>
                </c:pt>
                <c:pt idx="58">
                  <c:v>4258.2</c:v>
                </c:pt>
                <c:pt idx="59">
                  <c:v>4368.7</c:v>
                </c:pt>
                <c:pt idx="60">
                  <c:v>4492.5</c:v>
                </c:pt>
                <c:pt idx="61">
                  <c:v>4606.5</c:v>
                </c:pt>
                <c:pt idx="62">
                  <c:v>4734.1000000000004</c:v>
                </c:pt>
                <c:pt idx="63">
                  <c:v>4861.3999999999996</c:v>
                </c:pt>
                <c:pt idx="64">
                  <c:v>4988.3999999999996</c:v>
                </c:pt>
                <c:pt idx="65">
                  <c:v>5102.3999999999996</c:v>
                </c:pt>
                <c:pt idx="66">
                  <c:v>5230.2</c:v>
                </c:pt>
                <c:pt idx="67">
                  <c:v>5342.9</c:v>
                </c:pt>
                <c:pt idx="68">
                  <c:v>5465.6</c:v>
                </c:pt>
                <c:pt idx="69">
                  <c:v>5746.5</c:v>
                </c:pt>
                <c:pt idx="70">
                  <c:v>6029.4</c:v>
                </c:pt>
                <c:pt idx="71">
                  <c:v>6148.4</c:v>
                </c:pt>
                <c:pt idx="72">
                  <c:v>6287.9</c:v>
                </c:pt>
                <c:pt idx="73">
                  <c:v>6408.6</c:v>
                </c:pt>
                <c:pt idx="74">
                  <c:v>6551.2</c:v>
                </c:pt>
                <c:pt idx="75">
                  <c:v>6683</c:v>
                </c:pt>
                <c:pt idx="76">
                  <c:v>6827</c:v>
                </c:pt>
                <c:pt idx="77">
                  <c:v>6970.2</c:v>
                </c:pt>
                <c:pt idx="78">
                  <c:v>7089.4</c:v>
                </c:pt>
                <c:pt idx="79">
                  <c:v>1778.6338436603501</c:v>
                </c:pt>
                <c:pt idx="80">
                  <c:v>2086.8000000000002</c:v>
                </c:pt>
                <c:pt idx="81">
                  <c:v>2214.6</c:v>
                </c:pt>
                <c:pt idx="82">
                  <c:v>2351.9</c:v>
                </c:pt>
                <c:pt idx="83">
                  <c:v>2630.2</c:v>
                </c:pt>
                <c:pt idx="84">
                  <c:v>2747.7</c:v>
                </c:pt>
                <c:pt idx="85">
                  <c:v>2995.2</c:v>
                </c:pt>
                <c:pt idx="86">
                  <c:v>3273.3</c:v>
                </c:pt>
                <c:pt idx="87">
                  <c:v>3389</c:v>
                </c:pt>
                <c:pt idx="88">
                  <c:v>3520.2</c:v>
                </c:pt>
                <c:pt idx="89">
                  <c:v>3792.7</c:v>
                </c:pt>
                <c:pt idx="90">
                  <c:v>3926.8</c:v>
                </c:pt>
                <c:pt idx="91">
                  <c:v>4051.3</c:v>
                </c:pt>
                <c:pt idx="92">
                  <c:v>4323.1000000000004</c:v>
                </c:pt>
                <c:pt idx="93">
                  <c:v>4446</c:v>
                </c:pt>
                <c:pt idx="94">
                  <c:v>4636.6000000000004</c:v>
                </c:pt>
                <c:pt idx="95">
                  <c:v>4912.2</c:v>
                </c:pt>
                <c:pt idx="96">
                  <c:v>5033</c:v>
                </c:pt>
                <c:pt idx="97">
                  <c:v>5205.2</c:v>
                </c:pt>
                <c:pt idx="98">
                  <c:v>5484.1</c:v>
                </c:pt>
                <c:pt idx="99">
                  <c:v>5603.2</c:v>
                </c:pt>
                <c:pt idx="100">
                  <c:v>5756.3</c:v>
                </c:pt>
                <c:pt idx="101">
                  <c:v>6029.9</c:v>
                </c:pt>
                <c:pt idx="102">
                  <c:v>6149.4</c:v>
                </c:pt>
                <c:pt idx="103">
                  <c:v>6285.7</c:v>
                </c:pt>
                <c:pt idx="104">
                  <c:v>6560.1</c:v>
                </c:pt>
                <c:pt idx="105">
                  <c:v>6668.2</c:v>
                </c:pt>
                <c:pt idx="106">
                  <c:v>6785.8</c:v>
                </c:pt>
                <c:pt idx="107">
                  <c:v>7052.1</c:v>
                </c:pt>
                <c:pt idx="108">
                  <c:v>1778.63382315635</c:v>
                </c:pt>
                <c:pt idx="109">
                  <c:v>2379.1999999999998</c:v>
                </c:pt>
                <c:pt idx="110">
                  <c:v>2985.5</c:v>
                </c:pt>
                <c:pt idx="111">
                  <c:v>3593.1</c:v>
                </c:pt>
                <c:pt idx="112">
                  <c:v>4201.6000000000004</c:v>
                </c:pt>
                <c:pt idx="113">
                  <c:v>4811.8999999999996</c:v>
                </c:pt>
                <c:pt idx="114">
                  <c:v>5423.9</c:v>
                </c:pt>
                <c:pt idx="115">
                  <c:v>6037.4</c:v>
                </c:pt>
                <c:pt idx="116">
                  <c:v>6652</c:v>
                </c:pt>
                <c:pt idx="117">
                  <c:v>7115.2</c:v>
                </c:pt>
                <c:pt idx="118">
                  <c:v>1778.63382315635</c:v>
                </c:pt>
                <c:pt idx="119">
                  <c:v>2394</c:v>
                </c:pt>
                <c:pt idx="120">
                  <c:v>3007.6</c:v>
                </c:pt>
                <c:pt idx="121">
                  <c:v>3619.7</c:v>
                </c:pt>
                <c:pt idx="122">
                  <c:v>4233.1000000000004</c:v>
                </c:pt>
                <c:pt idx="123">
                  <c:v>4847.6000000000004</c:v>
                </c:pt>
                <c:pt idx="124">
                  <c:v>5462</c:v>
                </c:pt>
                <c:pt idx="125">
                  <c:v>6076.8</c:v>
                </c:pt>
                <c:pt idx="126">
                  <c:v>6692</c:v>
                </c:pt>
                <c:pt idx="127">
                  <c:v>7116.4</c:v>
                </c:pt>
                <c:pt idx="128">
                  <c:v>16600</c:v>
                </c:pt>
                <c:pt idx="129">
                  <c:v>35000</c:v>
                </c:pt>
                <c:pt idx="130">
                  <c:v>56587.05</c:v>
                </c:pt>
              </c:numCache>
            </c:numRef>
          </c:xVal>
          <c:yVal>
            <c:numRef>
              <c:f>uc_74!$C$7:$C$137</c:f>
              <c:numCache>
                <c:formatCode>General</c:formatCode>
                <c:ptCount val="131"/>
                <c:pt idx="0">
                  <c:v>130936027.012731</c:v>
                </c:pt>
                <c:pt idx="1">
                  <c:v>130930840.070915</c:v>
                </c:pt>
                <c:pt idx="2">
                  <c:v>130922930.070915</c:v>
                </c:pt>
                <c:pt idx="3">
                  <c:v>130918975.649924</c:v>
                </c:pt>
                <c:pt idx="4">
                  <c:v>130907185.649922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F-4FFA-A5CE-C5E0044BD3E7}"/>
            </c:ext>
          </c:extLst>
        </c:ser>
        <c:ser>
          <c:idx val="1"/>
          <c:order val="1"/>
          <c:tx>
            <c:strRef>
              <c:f>uc_74!$D$6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uc_74!$B$7:$B$137</c:f>
              <c:numCache>
                <c:formatCode>General</c:formatCode>
                <c:ptCount val="131"/>
                <c:pt idx="0">
                  <c:v>1778.63382315635</c:v>
                </c:pt>
                <c:pt idx="1">
                  <c:v>3384.8</c:v>
                </c:pt>
                <c:pt idx="2">
                  <c:v>4994.2</c:v>
                </c:pt>
                <c:pt idx="3">
                  <c:v>6607.8</c:v>
                </c:pt>
                <c:pt idx="4">
                  <c:v>7112.4</c:v>
                </c:pt>
                <c:pt idx="5">
                  <c:v>1778.63382315635</c:v>
                </c:pt>
                <c:pt idx="6">
                  <c:v>3393.9</c:v>
                </c:pt>
                <c:pt idx="7">
                  <c:v>5008.3</c:v>
                </c:pt>
                <c:pt idx="8">
                  <c:v>6621.6</c:v>
                </c:pt>
                <c:pt idx="9">
                  <c:v>7113.3</c:v>
                </c:pt>
                <c:pt idx="10">
                  <c:v>1778.6338341236101</c:v>
                </c:pt>
                <c:pt idx="11">
                  <c:v>2055.8000000000002</c:v>
                </c:pt>
                <c:pt idx="12">
                  <c:v>2184</c:v>
                </c:pt>
                <c:pt idx="13">
                  <c:v>2314.3000000000002</c:v>
                </c:pt>
                <c:pt idx="14">
                  <c:v>2438.6999999999998</c:v>
                </c:pt>
                <c:pt idx="15">
                  <c:v>2576.3000000000002</c:v>
                </c:pt>
                <c:pt idx="16">
                  <c:v>2704.3</c:v>
                </c:pt>
                <c:pt idx="17">
                  <c:v>2833.7</c:v>
                </c:pt>
                <c:pt idx="18">
                  <c:v>2973.8</c:v>
                </c:pt>
                <c:pt idx="19">
                  <c:v>3100.2</c:v>
                </c:pt>
                <c:pt idx="20">
                  <c:v>3228.6</c:v>
                </c:pt>
                <c:pt idx="21">
                  <c:v>3371.6</c:v>
                </c:pt>
                <c:pt idx="22">
                  <c:v>3497.6</c:v>
                </c:pt>
                <c:pt idx="23">
                  <c:v>3632.2</c:v>
                </c:pt>
                <c:pt idx="24">
                  <c:v>3763.7</c:v>
                </c:pt>
                <c:pt idx="25">
                  <c:v>3891.8</c:v>
                </c:pt>
                <c:pt idx="26">
                  <c:v>4020.1</c:v>
                </c:pt>
                <c:pt idx="27">
                  <c:v>4149.1000000000004</c:v>
                </c:pt>
                <c:pt idx="28">
                  <c:v>4429.8</c:v>
                </c:pt>
                <c:pt idx="29">
                  <c:v>4557.8999999999996</c:v>
                </c:pt>
                <c:pt idx="30">
                  <c:v>4703.3999999999996</c:v>
                </c:pt>
                <c:pt idx="31">
                  <c:v>4831.1000000000004</c:v>
                </c:pt>
                <c:pt idx="32">
                  <c:v>4961.3</c:v>
                </c:pt>
                <c:pt idx="33">
                  <c:v>5091.3</c:v>
                </c:pt>
                <c:pt idx="34">
                  <c:v>5224.3999999999996</c:v>
                </c:pt>
                <c:pt idx="35">
                  <c:v>5351.9</c:v>
                </c:pt>
                <c:pt idx="36">
                  <c:v>5480.4</c:v>
                </c:pt>
                <c:pt idx="37">
                  <c:v>5606.9</c:v>
                </c:pt>
                <c:pt idx="38">
                  <c:v>5732.7</c:v>
                </c:pt>
                <c:pt idx="39">
                  <c:v>6014</c:v>
                </c:pt>
                <c:pt idx="40">
                  <c:v>1778.6338262557899</c:v>
                </c:pt>
                <c:pt idx="41">
                  <c:v>2038</c:v>
                </c:pt>
                <c:pt idx="42">
                  <c:v>2162.6999999999998</c:v>
                </c:pt>
                <c:pt idx="43">
                  <c:v>2293.3000000000002</c:v>
                </c:pt>
                <c:pt idx="44">
                  <c:v>2415.6</c:v>
                </c:pt>
                <c:pt idx="45">
                  <c:v>2591.6999999999998</c:v>
                </c:pt>
                <c:pt idx="46">
                  <c:v>2718.6</c:v>
                </c:pt>
                <c:pt idx="47">
                  <c:v>2842.3</c:v>
                </c:pt>
                <c:pt idx="48">
                  <c:v>3006.2</c:v>
                </c:pt>
                <c:pt idx="49">
                  <c:v>3117.8</c:v>
                </c:pt>
                <c:pt idx="50">
                  <c:v>3242.4</c:v>
                </c:pt>
                <c:pt idx="51">
                  <c:v>3395.5</c:v>
                </c:pt>
                <c:pt idx="52">
                  <c:v>3506.9</c:v>
                </c:pt>
                <c:pt idx="53">
                  <c:v>3646.5</c:v>
                </c:pt>
                <c:pt idx="54">
                  <c:v>3776.5</c:v>
                </c:pt>
                <c:pt idx="55">
                  <c:v>3887.4</c:v>
                </c:pt>
                <c:pt idx="56">
                  <c:v>4002.2</c:v>
                </c:pt>
                <c:pt idx="57">
                  <c:v>4127</c:v>
                </c:pt>
                <c:pt idx="58">
                  <c:v>4258.2</c:v>
                </c:pt>
                <c:pt idx="59">
                  <c:v>4368.7</c:v>
                </c:pt>
                <c:pt idx="60">
                  <c:v>4492.5</c:v>
                </c:pt>
                <c:pt idx="61">
                  <c:v>4606.5</c:v>
                </c:pt>
                <c:pt idx="62">
                  <c:v>4734.1000000000004</c:v>
                </c:pt>
                <c:pt idx="63">
                  <c:v>4861.3999999999996</c:v>
                </c:pt>
                <c:pt idx="64">
                  <c:v>4988.3999999999996</c:v>
                </c:pt>
                <c:pt idx="65">
                  <c:v>5102.3999999999996</c:v>
                </c:pt>
                <c:pt idx="66">
                  <c:v>5230.2</c:v>
                </c:pt>
                <c:pt idx="67">
                  <c:v>5342.9</c:v>
                </c:pt>
                <c:pt idx="68">
                  <c:v>5465.6</c:v>
                </c:pt>
                <c:pt idx="69">
                  <c:v>5746.5</c:v>
                </c:pt>
                <c:pt idx="70">
                  <c:v>6029.4</c:v>
                </c:pt>
                <c:pt idx="71">
                  <c:v>6148.4</c:v>
                </c:pt>
                <c:pt idx="72">
                  <c:v>6287.9</c:v>
                </c:pt>
                <c:pt idx="73">
                  <c:v>6408.6</c:v>
                </c:pt>
                <c:pt idx="74">
                  <c:v>6551.2</c:v>
                </c:pt>
                <c:pt idx="75">
                  <c:v>6683</c:v>
                </c:pt>
                <c:pt idx="76">
                  <c:v>6827</c:v>
                </c:pt>
                <c:pt idx="77">
                  <c:v>6970.2</c:v>
                </c:pt>
                <c:pt idx="78">
                  <c:v>7089.4</c:v>
                </c:pt>
                <c:pt idx="79">
                  <c:v>1778.6338436603501</c:v>
                </c:pt>
                <c:pt idx="80">
                  <c:v>2086.8000000000002</c:v>
                </c:pt>
                <c:pt idx="81">
                  <c:v>2214.6</c:v>
                </c:pt>
                <c:pt idx="82">
                  <c:v>2351.9</c:v>
                </c:pt>
                <c:pt idx="83">
                  <c:v>2630.2</c:v>
                </c:pt>
                <c:pt idx="84">
                  <c:v>2747.7</c:v>
                </c:pt>
                <c:pt idx="85">
                  <c:v>2995.2</c:v>
                </c:pt>
                <c:pt idx="86">
                  <c:v>3273.3</c:v>
                </c:pt>
                <c:pt idx="87">
                  <c:v>3389</c:v>
                </c:pt>
                <c:pt idx="88">
                  <c:v>3520.2</c:v>
                </c:pt>
                <c:pt idx="89">
                  <c:v>3792.7</c:v>
                </c:pt>
                <c:pt idx="90">
                  <c:v>3926.8</c:v>
                </c:pt>
                <c:pt idx="91">
                  <c:v>4051.3</c:v>
                </c:pt>
                <c:pt idx="92">
                  <c:v>4323.1000000000004</c:v>
                </c:pt>
                <c:pt idx="93">
                  <c:v>4446</c:v>
                </c:pt>
                <c:pt idx="94">
                  <c:v>4636.6000000000004</c:v>
                </c:pt>
                <c:pt idx="95">
                  <c:v>4912.2</c:v>
                </c:pt>
                <c:pt idx="96">
                  <c:v>5033</c:v>
                </c:pt>
                <c:pt idx="97">
                  <c:v>5205.2</c:v>
                </c:pt>
                <c:pt idx="98">
                  <c:v>5484.1</c:v>
                </c:pt>
                <c:pt idx="99">
                  <c:v>5603.2</c:v>
                </c:pt>
                <c:pt idx="100">
                  <c:v>5756.3</c:v>
                </c:pt>
                <c:pt idx="101">
                  <c:v>6029.9</c:v>
                </c:pt>
                <c:pt idx="102">
                  <c:v>6149.4</c:v>
                </c:pt>
                <c:pt idx="103">
                  <c:v>6285.7</c:v>
                </c:pt>
                <c:pt idx="104">
                  <c:v>6560.1</c:v>
                </c:pt>
                <c:pt idx="105">
                  <c:v>6668.2</c:v>
                </c:pt>
                <c:pt idx="106">
                  <c:v>6785.8</c:v>
                </c:pt>
                <c:pt idx="107">
                  <c:v>7052.1</c:v>
                </c:pt>
                <c:pt idx="108">
                  <c:v>1778.63382315635</c:v>
                </c:pt>
                <c:pt idx="109">
                  <c:v>2379.1999999999998</c:v>
                </c:pt>
                <c:pt idx="110">
                  <c:v>2985.5</c:v>
                </c:pt>
                <c:pt idx="111">
                  <c:v>3593.1</c:v>
                </c:pt>
                <c:pt idx="112">
                  <c:v>4201.6000000000004</c:v>
                </c:pt>
                <c:pt idx="113">
                  <c:v>4811.8999999999996</c:v>
                </c:pt>
                <c:pt idx="114">
                  <c:v>5423.9</c:v>
                </c:pt>
                <c:pt idx="115">
                  <c:v>6037.4</c:v>
                </c:pt>
                <c:pt idx="116">
                  <c:v>6652</c:v>
                </c:pt>
                <c:pt idx="117">
                  <c:v>7115.2</c:v>
                </c:pt>
                <c:pt idx="118">
                  <c:v>1778.63382315635</c:v>
                </c:pt>
                <c:pt idx="119">
                  <c:v>2394</c:v>
                </c:pt>
                <c:pt idx="120">
                  <c:v>3007.6</c:v>
                </c:pt>
                <c:pt idx="121">
                  <c:v>3619.7</c:v>
                </c:pt>
                <c:pt idx="122">
                  <c:v>4233.1000000000004</c:v>
                </c:pt>
                <c:pt idx="123">
                  <c:v>4847.6000000000004</c:v>
                </c:pt>
                <c:pt idx="124">
                  <c:v>5462</c:v>
                </c:pt>
                <c:pt idx="125">
                  <c:v>6076.8</c:v>
                </c:pt>
                <c:pt idx="126">
                  <c:v>6692</c:v>
                </c:pt>
                <c:pt idx="127">
                  <c:v>7116.4</c:v>
                </c:pt>
                <c:pt idx="128">
                  <c:v>16600</c:v>
                </c:pt>
                <c:pt idx="129">
                  <c:v>35000</c:v>
                </c:pt>
                <c:pt idx="130">
                  <c:v>56587.05</c:v>
                </c:pt>
              </c:numCache>
            </c:numRef>
          </c:xVal>
          <c:yVal>
            <c:numRef>
              <c:f>uc_74!$D$7:$D$137</c:f>
              <c:numCache>
                <c:formatCode>General</c:formatCode>
                <c:ptCount val="131"/>
                <c:pt idx="5">
                  <c:v>130936027.012731</c:v>
                </c:pt>
                <c:pt idx="6">
                  <c:v>130930840.070915</c:v>
                </c:pt>
                <c:pt idx="7">
                  <c:v>130925279.65523601</c:v>
                </c:pt>
                <c:pt idx="8">
                  <c:v>130920175.855235</c:v>
                </c:pt>
                <c:pt idx="9">
                  <c:v>130920175.85525601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F-4FFA-A5CE-C5E0044BD3E7}"/>
            </c:ext>
          </c:extLst>
        </c:ser>
        <c:ser>
          <c:idx val="2"/>
          <c:order val="2"/>
          <c:tx>
            <c:strRef>
              <c:f>uc_74!$E$6</c:f>
              <c:strCache>
                <c:ptCount val="1"/>
                <c:pt idx="0">
                  <c:v>CPLEX</c:v>
                </c:pt>
              </c:strCache>
            </c:strRef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uc_74!$B$7:$B$137</c:f>
              <c:numCache>
                <c:formatCode>General</c:formatCode>
                <c:ptCount val="131"/>
                <c:pt idx="0">
                  <c:v>1778.63382315635</c:v>
                </c:pt>
                <c:pt idx="1">
                  <c:v>3384.8</c:v>
                </c:pt>
                <c:pt idx="2">
                  <c:v>4994.2</c:v>
                </c:pt>
                <c:pt idx="3">
                  <c:v>6607.8</c:v>
                </c:pt>
                <c:pt idx="4">
                  <c:v>7112.4</c:v>
                </c:pt>
                <c:pt idx="5">
                  <c:v>1778.63382315635</c:v>
                </c:pt>
                <c:pt idx="6">
                  <c:v>3393.9</c:v>
                </c:pt>
                <c:pt idx="7">
                  <c:v>5008.3</c:v>
                </c:pt>
                <c:pt idx="8">
                  <c:v>6621.6</c:v>
                </c:pt>
                <c:pt idx="9">
                  <c:v>7113.3</c:v>
                </c:pt>
                <c:pt idx="10">
                  <c:v>1778.6338341236101</c:v>
                </c:pt>
                <c:pt idx="11">
                  <c:v>2055.8000000000002</c:v>
                </c:pt>
                <c:pt idx="12">
                  <c:v>2184</c:v>
                </c:pt>
                <c:pt idx="13">
                  <c:v>2314.3000000000002</c:v>
                </c:pt>
                <c:pt idx="14">
                  <c:v>2438.6999999999998</c:v>
                </c:pt>
                <c:pt idx="15">
                  <c:v>2576.3000000000002</c:v>
                </c:pt>
                <c:pt idx="16">
                  <c:v>2704.3</c:v>
                </c:pt>
                <c:pt idx="17">
                  <c:v>2833.7</c:v>
                </c:pt>
                <c:pt idx="18">
                  <c:v>2973.8</c:v>
                </c:pt>
                <c:pt idx="19">
                  <c:v>3100.2</c:v>
                </c:pt>
                <c:pt idx="20">
                  <c:v>3228.6</c:v>
                </c:pt>
                <c:pt idx="21">
                  <c:v>3371.6</c:v>
                </c:pt>
                <c:pt idx="22">
                  <c:v>3497.6</c:v>
                </c:pt>
                <c:pt idx="23">
                  <c:v>3632.2</c:v>
                </c:pt>
                <c:pt idx="24">
                  <c:v>3763.7</c:v>
                </c:pt>
                <c:pt idx="25">
                  <c:v>3891.8</c:v>
                </c:pt>
                <c:pt idx="26">
                  <c:v>4020.1</c:v>
                </c:pt>
                <c:pt idx="27">
                  <c:v>4149.1000000000004</c:v>
                </c:pt>
                <c:pt idx="28">
                  <c:v>4429.8</c:v>
                </c:pt>
                <c:pt idx="29">
                  <c:v>4557.8999999999996</c:v>
                </c:pt>
                <c:pt idx="30">
                  <c:v>4703.3999999999996</c:v>
                </c:pt>
                <c:pt idx="31">
                  <c:v>4831.1000000000004</c:v>
                </c:pt>
                <c:pt idx="32">
                  <c:v>4961.3</c:v>
                </c:pt>
                <c:pt idx="33">
                  <c:v>5091.3</c:v>
                </c:pt>
                <c:pt idx="34">
                  <c:v>5224.3999999999996</c:v>
                </c:pt>
                <c:pt idx="35">
                  <c:v>5351.9</c:v>
                </c:pt>
                <c:pt idx="36">
                  <c:v>5480.4</c:v>
                </c:pt>
                <c:pt idx="37">
                  <c:v>5606.9</c:v>
                </c:pt>
                <c:pt idx="38">
                  <c:v>5732.7</c:v>
                </c:pt>
                <c:pt idx="39">
                  <c:v>6014</c:v>
                </c:pt>
                <c:pt idx="40">
                  <c:v>1778.6338262557899</c:v>
                </c:pt>
                <c:pt idx="41">
                  <c:v>2038</c:v>
                </c:pt>
                <c:pt idx="42">
                  <c:v>2162.6999999999998</c:v>
                </c:pt>
                <c:pt idx="43">
                  <c:v>2293.3000000000002</c:v>
                </c:pt>
                <c:pt idx="44">
                  <c:v>2415.6</c:v>
                </c:pt>
                <c:pt idx="45">
                  <c:v>2591.6999999999998</c:v>
                </c:pt>
                <c:pt idx="46">
                  <c:v>2718.6</c:v>
                </c:pt>
                <c:pt idx="47">
                  <c:v>2842.3</c:v>
                </c:pt>
                <c:pt idx="48">
                  <c:v>3006.2</c:v>
                </c:pt>
                <c:pt idx="49">
                  <c:v>3117.8</c:v>
                </c:pt>
                <c:pt idx="50">
                  <c:v>3242.4</c:v>
                </c:pt>
                <c:pt idx="51">
                  <c:v>3395.5</c:v>
                </c:pt>
                <c:pt idx="52">
                  <c:v>3506.9</c:v>
                </c:pt>
                <c:pt idx="53">
                  <c:v>3646.5</c:v>
                </c:pt>
                <c:pt idx="54">
                  <c:v>3776.5</c:v>
                </c:pt>
                <c:pt idx="55">
                  <c:v>3887.4</c:v>
                </c:pt>
                <c:pt idx="56">
                  <c:v>4002.2</c:v>
                </c:pt>
                <c:pt idx="57">
                  <c:v>4127</c:v>
                </c:pt>
                <c:pt idx="58">
                  <c:v>4258.2</c:v>
                </c:pt>
                <c:pt idx="59">
                  <c:v>4368.7</c:v>
                </c:pt>
                <c:pt idx="60">
                  <c:v>4492.5</c:v>
                </c:pt>
                <c:pt idx="61">
                  <c:v>4606.5</c:v>
                </c:pt>
                <c:pt idx="62">
                  <c:v>4734.1000000000004</c:v>
                </c:pt>
                <c:pt idx="63">
                  <c:v>4861.3999999999996</c:v>
                </c:pt>
                <c:pt idx="64">
                  <c:v>4988.3999999999996</c:v>
                </c:pt>
                <c:pt idx="65">
                  <c:v>5102.3999999999996</c:v>
                </c:pt>
                <c:pt idx="66">
                  <c:v>5230.2</c:v>
                </c:pt>
                <c:pt idx="67">
                  <c:v>5342.9</c:v>
                </c:pt>
                <c:pt idx="68">
                  <c:v>5465.6</c:v>
                </c:pt>
                <c:pt idx="69">
                  <c:v>5746.5</c:v>
                </c:pt>
                <c:pt idx="70">
                  <c:v>6029.4</c:v>
                </c:pt>
                <c:pt idx="71">
                  <c:v>6148.4</c:v>
                </c:pt>
                <c:pt idx="72">
                  <c:v>6287.9</c:v>
                </c:pt>
                <c:pt idx="73">
                  <c:v>6408.6</c:v>
                </c:pt>
                <c:pt idx="74">
                  <c:v>6551.2</c:v>
                </c:pt>
                <c:pt idx="75">
                  <c:v>6683</c:v>
                </c:pt>
                <c:pt idx="76">
                  <c:v>6827</c:v>
                </c:pt>
                <c:pt idx="77">
                  <c:v>6970.2</c:v>
                </c:pt>
                <c:pt idx="78">
                  <c:v>7089.4</c:v>
                </c:pt>
                <c:pt idx="79">
                  <c:v>1778.6338436603501</c:v>
                </c:pt>
                <c:pt idx="80">
                  <c:v>2086.8000000000002</c:v>
                </c:pt>
                <c:pt idx="81">
                  <c:v>2214.6</c:v>
                </c:pt>
                <c:pt idx="82">
                  <c:v>2351.9</c:v>
                </c:pt>
                <c:pt idx="83">
                  <c:v>2630.2</c:v>
                </c:pt>
                <c:pt idx="84">
                  <c:v>2747.7</c:v>
                </c:pt>
                <c:pt idx="85">
                  <c:v>2995.2</c:v>
                </c:pt>
                <c:pt idx="86">
                  <c:v>3273.3</c:v>
                </c:pt>
                <c:pt idx="87">
                  <c:v>3389</c:v>
                </c:pt>
                <c:pt idx="88">
                  <c:v>3520.2</c:v>
                </c:pt>
                <c:pt idx="89">
                  <c:v>3792.7</c:v>
                </c:pt>
                <c:pt idx="90">
                  <c:v>3926.8</c:v>
                </c:pt>
                <c:pt idx="91">
                  <c:v>4051.3</c:v>
                </c:pt>
                <c:pt idx="92">
                  <c:v>4323.1000000000004</c:v>
                </c:pt>
                <c:pt idx="93">
                  <c:v>4446</c:v>
                </c:pt>
                <c:pt idx="94">
                  <c:v>4636.6000000000004</c:v>
                </c:pt>
                <c:pt idx="95">
                  <c:v>4912.2</c:v>
                </c:pt>
                <c:pt idx="96">
                  <c:v>5033</c:v>
                </c:pt>
                <c:pt idx="97">
                  <c:v>5205.2</c:v>
                </c:pt>
                <c:pt idx="98">
                  <c:v>5484.1</c:v>
                </c:pt>
                <c:pt idx="99">
                  <c:v>5603.2</c:v>
                </c:pt>
                <c:pt idx="100">
                  <c:v>5756.3</c:v>
                </c:pt>
                <c:pt idx="101">
                  <c:v>6029.9</c:v>
                </c:pt>
                <c:pt idx="102">
                  <c:v>6149.4</c:v>
                </c:pt>
                <c:pt idx="103">
                  <c:v>6285.7</c:v>
                </c:pt>
                <c:pt idx="104">
                  <c:v>6560.1</c:v>
                </c:pt>
                <c:pt idx="105">
                  <c:v>6668.2</c:v>
                </c:pt>
                <c:pt idx="106">
                  <c:v>6785.8</c:v>
                </c:pt>
                <c:pt idx="107">
                  <c:v>7052.1</c:v>
                </c:pt>
                <c:pt idx="108">
                  <c:v>1778.63382315635</c:v>
                </c:pt>
                <c:pt idx="109">
                  <c:v>2379.1999999999998</c:v>
                </c:pt>
                <c:pt idx="110">
                  <c:v>2985.5</c:v>
                </c:pt>
                <c:pt idx="111">
                  <c:v>3593.1</c:v>
                </c:pt>
                <c:pt idx="112">
                  <c:v>4201.6000000000004</c:v>
                </c:pt>
                <c:pt idx="113">
                  <c:v>4811.8999999999996</c:v>
                </c:pt>
                <c:pt idx="114">
                  <c:v>5423.9</c:v>
                </c:pt>
                <c:pt idx="115">
                  <c:v>6037.4</c:v>
                </c:pt>
                <c:pt idx="116">
                  <c:v>6652</c:v>
                </c:pt>
                <c:pt idx="117">
                  <c:v>7115.2</c:v>
                </c:pt>
                <c:pt idx="118">
                  <c:v>1778.63382315635</c:v>
                </c:pt>
                <c:pt idx="119">
                  <c:v>2394</c:v>
                </c:pt>
                <c:pt idx="120">
                  <c:v>3007.6</c:v>
                </c:pt>
                <c:pt idx="121">
                  <c:v>3619.7</c:v>
                </c:pt>
                <c:pt idx="122">
                  <c:v>4233.1000000000004</c:v>
                </c:pt>
                <c:pt idx="123">
                  <c:v>4847.6000000000004</c:v>
                </c:pt>
                <c:pt idx="124">
                  <c:v>5462</c:v>
                </c:pt>
                <c:pt idx="125">
                  <c:v>6076.8</c:v>
                </c:pt>
                <c:pt idx="126">
                  <c:v>6692</c:v>
                </c:pt>
                <c:pt idx="127">
                  <c:v>7116.4</c:v>
                </c:pt>
                <c:pt idx="128">
                  <c:v>16600</c:v>
                </c:pt>
                <c:pt idx="129">
                  <c:v>35000</c:v>
                </c:pt>
                <c:pt idx="130">
                  <c:v>56587.05</c:v>
                </c:pt>
              </c:numCache>
            </c:numRef>
          </c:xVal>
          <c:yVal>
            <c:numRef>
              <c:f>uc_74!$E$7:$E$137</c:f>
              <c:numCache>
                <c:formatCode>General</c:formatCode>
                <c:ptCount val="131"/>
                <c:pt idx="128">
                  <c:v>130925000</c:v>
                </c:pt>
                <c:pt idx="129">
                  <c:v>130909000</c:v>
                </c:pt>
                <c:pt idx="130">
                  <c:v>130907000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2F-4FFA-A5CE-C5E0044BD3E7}"/>
            </c:ext>
          </c:extLst>
        </c:ser>
        <c:ser>
          <c:idx val="3"/>
          <c:order val="3"/>
          <c:tx>
            <c:strRef>
              <c:f>uc_74!$F$6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uc_74!$B$7:$B$137</c:f>
              <c:numCache>
                <c:formatCode>General</c:formatCode>
                <c:ptCount val="131"/>
                <c:pt idx="0">
                  <c:v>1778.63382315635</c:v>
                </c:pt>
                <c:pt idx="1">
                  <c:v>3384.8</c:v>
                </c:pt>
                <c:pt idx="2">
                  <c:v>4994.2</c:v>
                </c:pt>
                <c:pt idx="3">
                  <c:v>6607.8</c:v>
                </c:pt>
                <c:pt idx="4">
                  <c:v>7112.4</c:v>
                </c:pt>
                <c:pt idx="5">
                  <c:v>1778.63382315635</c:v>
                </c:pt>
                <c:pt idx="6">
                  <c:v>3393.9</c:v>
                </c:pt>
                <c:pt idx="7">
                  <c:v>5008.3</c:v>
                </c:pt>
                <c:pt idx="8">
                  <c:v>6621.6</c:v>
                </c:pt>
                <c:pt idx="9">
                  <c:v>7113.3</c:v>
                </c:pt>
                <c:pt idx="10">
                  <c:v>1778.6338341236101</c:v>
                </c:pt>
                <c:pt idx="11">
                  <c:v>2055.8000000000002</c:v>
                </c:pt>
                <c:pt idx="12">
                  <c:v>2184</c:v>
                </c:pt>
                <c:pt idx="13">
                  <c:v>2314.3000000000002</c:v>
                </c:pt>
                <c:pt idx="14">
                  <c:v>2438.6999999999998</c:v>
                </c:pt>
                <c:pt idx="15">
                  <c:v>2576.3000000000002</c:v>
                </c:pt>
                <c:pt idx="16">
                  <c:v>2704.3</c:v>
                </c:pt>
                <c:pt idx="17">
                  <c:v>2833.7</c:v>
                </c:pt>
                <c:pt idx="18">
                  <c:v>2973.8</c:v>
                </c:pt>
                <c:pt idx="19">
                  <c:v>3100.2</c:v>
                </c:pt>
                <c:pt idx="20">
                  <c:v>3228.6</c:v>
                </c:pt>
                <c:pt idx="21">
                  <c:v>3371.6</c:v>
                </c:pt>
                <c:pt idx="22">
                  <c:v>3497.6</c:v>
                </c:pt>
                <c:pt idx="23">
                  <c:v>3632.2</c:v>
                </c:pt>
                <c:pt idx="24">
                  <c:v>3763.7</c:v>
                </c:pt>
                <c:pt idx="25">
                  <c:v>3891.8</c:v>
                </c:pt>
                <c:pt idx="26">
                  <c:v>4020.1</c:v>
                </c:pt>
                <c:pt idx="27">
                  <c:v>4149.1000000000004</c:v>
                </c:pt>
                <c:pt idx="28">
                  <c:v>4429.8</c:v>
                </c:pt>
                <c:pt idx="29">
                  <c:v>4557.8999999999996</c:v>
                </c:pt>
                <c:pt idx="30">
                  <c:v>4703.3999999999996</c:v>
                </c:pt>
                <c:pt idx="31">
                  <c:v>4831.1000000000004</c:v>
                </c:pt>
                <c:pt idx="32">
                  <c:v>4961.3</c:v>
                </c:pt>
                <c:pt idx="33">
                  <c:v>5091.3</c:v>
                </c:pt>
                <c:pt idx="34">
                  <c:v>5224.3999999999996</c:v>
                </c:pt>
                <c:pt idx="35">
                  <c:v>5351.9</c:v>
                </c:pt>
                <c:pt idx="36">
                  <c:v>5480.4</c:v>
                </c:pt>
                <c:pt idx="37">
                  <c:v>5606.9</c:v>
                </c:pt>
                <c:pt idx="38">
                  <c:v>5732.7</c:v>
                </c:pt>
                <c:pt idx="39">
                  <c:v>6014</c:v>
                </c:pt>
                <c:pt idx="40">
                  <c:v>1778.6338262557899</c:v>
                </c:pt>
                <c:pt idx="41">
                  <c:v>2038</c:v>
                </c:pt>
                <c:pt idx="42">
                  <c:v>2162.6999999999998</c:v>
                </c:pt>
                <c:pt idx="43">
                  <c:v>2293.3000000000002</c:v>
                </c:pt>
                <c:pt idx="44">
                  <c:v>2415.6</c:v>
                </c:pt>
                <c:pt idx="45">
                  <c:v>2591.6999999999998</c:v>
                </c:pt>
                <c:pt idx="46">
                  <c:v>2718.6</c:v>
                </c:pt>
                <c:pt idx="47">
                  <c:v>2842.3</c:v>
                </c:pt>
                <c:pt idx="48">
                  <c:v>3006.2</c:v>
                </c:pt>
                <c:pt idx="49">
                  <c:v>3117.8</c:v>
                </c:pt>
                <c:pt idx="50">
                  <c:v>3242.4</c:v>
                </c:pt>
                <c:pt idx="51">
                  <c:v>3395.5</c:v>
                </c:pt>
                <c:pt idx="52">
                  <c:v>3506.9</c:v>
                </c:pt>
                <c:pt idx="53">
                  <c:v>3646.5</c:v>
                </c:pt>
                <c:pt idx="54">
                  <c:v>3776.5</c:v>
                </c:pt>
                <c:pt idx="55">
                  <c:v>3887.4</c:v>
                </c:pt>
                <c:pt idx="56">
                  <c:v>4002.2</c:v>
                </c:pt>
                <c:pt idx="57">
                  <c:v>4127</c:v>
                </c:pt>
                <c:pt idx="58">
                  <c:v>4258.2</c:v>
                </c:pt>
                <c:pt idx="59">
                  <c:v>4368.7</c:v>
                </c:pt>
                <c:pt idx="60">
                  <c:v>4492.5</c:v>
                </c:pt>
                <c:pt idx="61">
                  <c:v>4606.5</c:v>
                </c:pt>
                <c:pt idx="62">
                  <c:v>4734.1000000000004</c:v>
                </c:pt>
                <c:pt idx="63">
                  <c:v>4861.3999999999996</c:v>
                </c:pt>
                <c:pt idx="64">
                  <c:v>4988.3999999999996</c:v>
                </c:pt>
                <c:pt idx="65">
                  <c:v>5102.3999999999996</c:v>
                </c:pt>
                <c:pt idx="66">
                  <c:v>5230.2</c:v>
                </c:pt>
                <c:pt idx="67">
                  <c:v>5342.9</c:v>
                </c:pt>
                <c:pt idx="68">
                  <c:v>5465.6</c:v>
                </c:pt>
                <c:pt idx="69">
                  <c:v>5746.5</c:v>
                </c:pt>
                <c:pt idx="70">
                  <c:v>6029.4</c:v>
                </c:pt>
                <c:pt idx="71">
                  <c:v>6148.4</c:v>
                </c:pt>
                <c:pt idx="72">
                  <c:v>6287.9</c:v>
                </c:pt>
                <c:pt idx="73">
                  <c:v>6408.6</c:v>
                </c:pt>
                <c:pt idx="74">
                  <c:v>6551.2</c:v>
                </c:pt>
                <c:pt idx="75">
                  <c:v>6683</c:v>
                </c:pt>
                <c:pt idx="76">
                  <c:v>6827</c:v>
                </c:pt>
                <c:pt idx="77">
                  <c:v>6970.2</c:v>
                </c:pt>
                <c:pt idx="78">
                  <c:v>7089.4</c:v>
                </c:pt>
                <c:pt idx="79">
                  <c:v>1778.6338436603501</c:v>
                </c:pt>
                <c:pt idx="80">
                  <c:v>2086.8000000000002</c:v>
                </c:pt>
                <c:pt idx="81">
                  <c:v>2214.6</c:v>
                </c:pt>
                <c:pt idx="82">
                  <c:v>2351.9</c:v>
                </c:pt>
                <c:pt idx="83">
                  <c:v>2630.2</c:v>
                </c:pt>
                <c:pt idx="84">
                  <c:v>2747.7</c:v>
                </c:pt>
                <c:pt idx="85">
                  <c:v>2995.2</c:v>
                </c:pt>
                <c:pt idx="86">
                  <c:v>3273.3</c:v>
                </c:pt>
                <c:pt idx="87">
                  <c:v>3389</c:v>
                </c:pt>
                <c:pt idx="88">
                  <c:v>3520.2</c:v>
                </c:pt>
                <c:pt idx="89">
                  <c:v>3792.7</c:v>
                </c:pt>
                <c:pt idx="90">
                  <c:v>3926.8</c:v>
                </c:pt>
                <c:pt idx="91">
                  <c:v>4051.3</c:v>
                </c:pt>
                <c:pt idx="92">
                  <c:v>4323.1000000000004</c:v>
                </c:pt>
                <c:pt idx="93">
                  <c:v>4446</c:v>
                </c:pt>
                <c:pt idx="94">
                  <c:v>4636.6000000000004</c:v>
                </c:pt>
                <c:pt idx="95">
                  <c:v>4912.2</c:v>
                </c:pt>
                <c:pt idx="96">
                  <c:v>5033</c:v>
                </c:pt>
                <c:pt idx="97">
                  <c:v>5205.2</c:v>
                </c:pt>
                <c:pt idx="98">
                  <c:v>5484.1</c:v>
                </c:pt>
                <c:pt idx="99">
                  <c:v>5603.2</c:v>
                </c:pt>
                <c:pt idx="100">
                  <c:v>5756.3</c:v>
                </c:pt>
                <c:pt idx="101">
                  <c:v>6029.9</c:v>
                </c:pt>
                <c:pt idx="102">
                  <c:v>6149.4</c:v>
                </c:pt>
                <c:pt idx="103">
                  <c:v>6285.7</c:v>
                </c:pt>
                <c:pt idx="104">
                  <c:v>6560.1</c:v>
                </c:pt>
                <c:pt idx="105">
                  <c:v>6668.2</c:v>
                </c:pt>
                <c:pt idx="106">
                  <c:v>6785.8</c:v>
                </c:pt>
                <c:pt idx="107">
                  <c:v>7052.1</c:v>
                </c:pt>
                <c:pt idx="108">
                  <c:v>1778.63382315635</c:v>
                </c:pt>
                <c:pt idx="109">
                  <c:v>2379.1999999999998</c:v>
                </c:pt>
                <c:pt idx="110">
                  <c:v>2985.5</c:v>
                </c:pt>
                <c:pt idx="111">
                  <c:v>3593.1</c:v>
                </c:pt>
                <c:pt idx="112">
                  <c:v>4201.6000000000004</c:v>
                </c:pt>
                <c:pt idx="113">
                  <c:v>4811.8999999999996</c:v>
                </c:pt>
                <c:pt idx="114">
                  <c:v>5423.9</c:v>
                </c:pt>
                <c:pt idx="115">
                  <c:v>6037.4</c:v>
                </c:pt>
                <c:pt idx="116">
                  <c:v>6652</c:v>
                </c:pt>
                <c:pt idx="117">
                  <c:v>7115.2</c:v>
                </c:pt>
                <c:pt idx="118">
                  <c:v>1778.63382315635</c:v>
                </c:pt>
                <c:pt idx="119">
                  <c:v>2394</c:v>
                </c:pt>
                <c:pt idx="120">
                  <c:v>3007.6</c:v>
                </c:pt>
                <c:pt idx="121">
                  <c:v>3619.7</c:v>
                </c:pt>
                <c:pt idx="122">
                  <c:v>4233.1000000000004</c:v>
                </c:pt>
                <c:pt idx="123">
                  <c:v>4847.6000000000004</c:v>
                </c:pt>
                <c:pt idx="124">
                  <c:v>5462</c:v>
                </c:pt>
                <c:pt idx="125">
                  <c:v>6076.8</c:v>
                </c:pt>
                <c:pt idx="126">
                  <c:v>6692</c:v>
                </c:pt>
                <c:pt idx="127">
                  <c:v>7116.4</c:v>
                </c:pt>
                <c:pt idx="128">
                  <c:v>16600</c:v>
                </c:pt>
                <c:pt idx="129">
                  <c:v>35000</c:v>
                </c:pt>
                <c:pt idx="130">
                  <c:v>56587.05</c:v>
                </c:pt>
              </c:numCache>
            </c:numRef>
          </c:xVal>
          <c:yVal>
            <c:numRef>
              <c:f>uc_74!$F$7:$F$137</c:f>
              <c:numCache>
                <c:formatCode>General</c:formatCode>
                <c:ptCount val="131"/>
                <c:pt idx="40">
                  <c:v>130936027.012731</c:v>
                </c:pt>
                <c:pt idx="41">
                  <c:v>130925131.52804001</c:v>
                </c:pt>
                <c:pt idx="42">
                  <c:v>130923834.826774</c:v>
                </c:pt>
                <c:pt idx="43">
                  <c:v>130923300.14997301</c:v>
                </c:pt>
                <c:pt idx="44">
                  <c:v>130922924.749962</c:v>
                </c:pt>
                <c:pt idx="45">
                  <c:v>130922740.851897</c:v>
                </c:pt>
                <c:pt idx="46">
                  <c:v>130922735.251884</c:v>
                </c:pt>
                <c:pt idx="47">
                  <c:v>130922213.451886</c:v>
                </c:pt>
                <c:pt idx="48">
                  <c:v>130922195.947575</c:v>
                </c:pt>
                <c:pt idx="50">
                  <c:v>130922092.325647</c:v>
                </c:pt>
                <c:pt idx="51">
                  <c:v>130921956.661336</c:v>
                </c:pt>
                <c:pt idx="53">
                  <c:v>130921363.061332</c:v>
                </c:pt>
                <c:pt idx="54">
                  <c:v>130921355.664364</c:v>
                </c:pt>
                <c:pt idx="57">
                  <c:v>130921355.66435599</c:v>
                </c:pt>
                <c:pt idx="58">
                  <c:v>130914565.664371</c:v>
                </c:pt>
                <c:pt idx="60">
                  <c:v>130914565.664361</c:v>
                </c:pt>
                <c:pt idx="62">
                  <c:v>130914565.664369</c:v>
                </c:pt>
                <c:pt idx="63">
                  <c:v>130914532.66436</c:v>
                </c:pt>
                <c:pt idx="64">
                  <c:v>130914511.28628001</c:v>
                </c:pt>
                <c:pt idx="66">
                  <c:v>130914501.52931701</c:v>
                </c:pt>
                <c:pt idx="68">
                  <c:v>130914501.52931599</c:v>
                </c:pt>
                <c:pt idx="69">
                  <c:v>130914501.52933</c:v>
                </c:pt>
                <c:pt idx="71">
                  <c:v>130914397.907409</c:v>
                </c:pt>
                <c:pt idx="72">
                  <c:v>130913980.243093</c:v>
                </c:pt>
                <c:pt idx="73">
                  <c:v>130913980.243072</c:v>
                </c:pt>
                <c:pt idx="75">
                  <c:v>130913980.243083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83-481D-A611-A651ED7C0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185688"/>
        <c:axId val="493185032"/>
      </c:scatterChart>
      <c:valAx>
        <c:axId val="493185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85032"/>
        <c:crosses val="autoZero"/>
        <c:crossBetween val="midCat"/>
      </c:valAx>
      <c:valAx>
        <c:axId val="49318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85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uc_75!$C$6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2060"/>
                </a:solidFill>
                <a:prstDash val="sysDash"/>
              </a:ln>
              <a:effectLst/>
            </c:spPr>
          </c:marker>
          <c:xVal>
            <c:numRef>
              <c:f>uc_75!$B$7:$B$109</c:f>
              <c:numCache>
                <c:formatCode>0.0</c:formatCode>
                <c:ptCount val="103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</c:numCache>
            </c:numRef>
          </c:xVal>
          <c:yVal>
            <c:numRef>
              <c:f>uc_75!$C$7:$C$109</c:f>
              <c:numCache>
                <c:formatCode>General</c:formatCode>
                <c:ptCount val="103"/>
                <c:pt idx="0">
                  <c:v>112891000</c:v>
                </c:pt>
                <c:pt idx="1">
                  <c:v>112889000</c:v>
                </c:pt>
                <c:pt idx="2">
                  <c:v>112888708.2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1-4792-BFCE-5F75864735E3}"/>
            </c:ext>
          </c:extLst>
        </c:ser>
        <c:ser>
          <c:idx val="1"/>
          <c:order val="1"/>
          <c:tx>
            <c:strRef>
              <c:f>uc_75!$D$6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uc_75!$B$7:$B$109</c:f>
              <c:numCache>
                <c:formatCode>0.0</c:formatCode>
                <c:ptCount val="103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</c:numCache>
            </c:numRef>
          </c:xVal>
          <c:yVal>
            <c:numRef>
              <c:f>uc_75!$D$7:$D$109</c:f>
              <c:numCache>
                <c:formatCode>General</c:formatCode>
                <c:ptCount val="103"/>
                <c:pt idx="3">
                  <c:v>112903701.544045</c:v>
                </c:pt>
                <c:pt idx="4">
                  <c:v>112892641.477851</c:v>
                </c:pt>
                <c:pt idx="5">
                  <c:v>112886287.899011</c:v>
                </c:pt>
                <c:pt idx="6">
                  <c:v>112886259.53033</c:v>
                </c:pt>
                <c:pt idx="7">
                  <c:v>112886259.53034399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1-4792-BFCE-5F75864735E3}"/>
            </c:ext>
          </c:extLst>
        </c:ser>
        <c:ser>
          <c:idx val="2"/>
          <c:order val="2"/>
          <c:tx>
            <c:strRef>
              <c:f>uc_75!$E$6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uc_75!$B$7:$B$109</c:f>
              <c:numCache>
                <c:formatCode>0.0</c:formatCode>
                <c:ptCount val="103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</c:numCache>
            </c:numRef>
          </c:xVal>
          <c:yVal>
            <c:numRef>
              <c:f>uc_75!$E$7:$E$109</c:f>
              <c:numCache>
                <c:formatCode>General</c:formatCode>
                <c:ptCount val="103"/>
                <c:pt idx="8">
                  <c:v>112903701.544045</c:v>
                </c:pt>
                <c:pt idx="9">
                  <c:v>112899887.548089</c:v>
                </c:pt>
                <c:pt idx="10">
                  <c:v>112890187.54809099</c:v>
                </c:pt>
                <c:pt idx="11">
                  <c:v>112886777.548089</c:v>
                </c:pt>
                <c:pt idx="12">
                  <c:v>112886412.94809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21-4792-BFCE-5F75864735E3}"/>
            </c:ext>
          </c:extLst>
        </c:ser>
        <c:ser>
          <c:idx val="4"/>
          <c:order val="3"/>
          <c:tx>
            <c:strRef>
              <c:f>uc_75!$G$6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uc_75!$B$7:$B$109</c:f>
              <c:numCache>
                <c:formatCode>0.0</c:formatCode>
                <c:ptCount val="103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</c:numCache>
            </c:numRef>
          </c:xVal>
          <c:yVal>
            <c:numRef>
              <c:f>uc_75!$G$7:$G$109</c:f>
              <c:numCache>
                <c:formatCode>General</c:formatCode>
                <c:ptCount val="103"/>
                <c:pt idx="43">
                  <c:v>112903701.544045</c:v>
                </c:pt>
                <c:pt idx="44">
                  <c:v>112900400.982403</c:v>
                </c:pt>
                <c:pt idx="45">
                  <c:v>112899930.982407</c:v>
                </c:pt>
                <c:pt idx="46">
                  <c:v>112899266.371289</c:v>
                </c:pt>
                <c:pt idx="47">
                  <c:v>112899262.85996699</c:v>
                </c:pt>
                <c:pt idx="48">
                  <c:v>112899262.85996699</c:v>
                </c:pt>
                <c:pt idx="49">
                  <c:v>112898353.65997399</c:v>
                </c:pt>
                <c:pt idx="50">
                  <c:v>112898349.97996999</c:v>
                </c:pt>
                <c:pt idx="51">
                  <c:v>112898320.57996701</c:v>
                </c:pt>
                <c:pt idx="52">
                  <c:v>112897411.37997399</c:v>
                </c:pt>
                <c:pt idx="53">
                  <c:v>112897280.300372</c:v>
                </c:pt>
                <c:pt idx="54">
                  <c:v>112897280.300367</c:v>
                </c:pt>
                <c:pt idx="55">
                  <c:v>112896371.100374</c:v>
                </c:pt>
                <c:pt idx="56">
                  <c:v>112896344.700371</c:v>
                </c:pt>
                <c:pt idx="57">
                  <c:v>112896261.45168699</c:v>
                </c:pt>
                <c:pt idx="58">
                  <c:v>112895408.651694</c:v>
                </c:pt>
                <c:pt idx="59">
                  <c:v>112895408.65169001</c:v>
                </c:pt>
                <c:pt idx="62">
                  <c:v>112895408.651682</c:v>
                </c:pt>
                <c:pt idx="63">
                  <c:v>112895408.651692</c:v>
                </c:pt>
                <c:pt idx="64">
                  <c:v>112895408.651682</c:v>
                </c:pt>
                <c:pt idx="65">
                  <c:v>112895408.651686</c:v>
                </c:pt>
                <c:pt idx="66">
                  <c:v>112895408.651685</c:v>
                </c:pt>
                <c:pt idx="67" formatCode="0.00E+00">
                  <c:v>112895245.251688</c:v>
                </c:pt>
                <c:pt idx="68" formatCode="0.00E+00">
                  <c:v>112895245.251681</c:v>
                </c:pt>
                <c:pt idx="74">
                  <c:v>112895245.251683</c:v>
                </c:pt>
                <c:pt idx="75">
                  <c:v>112895059.451684</c:v>
                </c:pt>
                <c:pt idx="76" formatCode="0.00E+00">
                  <c:v>112895020.772083</c:v>
                </c:pt>
                <c:pt idx="77" formatCode="0.00E+00">
                  <c:v>112895020.772083</c:v>
                </c:pt>
                <c:pt idx="78" formatCode="0.00E+00">
                  <c:v>112895020.77209</c:v>
                </c:pt>
                <c:pt idx="79" formatCode="0.00E+00">
                  <c:v>112895020.77208699</c:v>
                </c:pt>
                <c:pt idx="82">
                  <c:v>112895020.77208699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2-42D0-AA14-591EE16E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941328"/>
        <c:axId val="631939688"/>
      </c:scatterChart>
      <c:valAx>
        <c:axId val="63194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39688"/>
        <c:crosses val="autoZero"/>
        <c:crossBetween val="midCat"/>
      </c:valAx>
      <c:valAx>
        <c:axId val="63193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4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uc_75!$C$6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uc_75!$B$7:$B$112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uc_75!$C$7:$C$112</c:f>
              <c:numCache>
                <c:formatCode>General</c:formatCode>
                <c:ptCount val="106"/>
                <c:pt idx="0">
                  <c:v>112891000</c:v>
                </c:pt>
                <c:pt idx="1">
                  <c:v>112889000</c:v>
                </c:pt>
                <c:pt idx="2">
                  <c:v>112888708.2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38-45DD-B16B-9620B16F8114}"/>
            </c:ext>
          </c:extLst>
        </c:ser>
        <c:ser>
          <c:idx val="1"/>
          <c:order val="1"/>
          <c:tx>
            <c:strRef>
              <c:f>uc_75!$D$6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uc_75!$B$7:$B$112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uc_75!$D$7:$D$112</c:f>
              <c:numCache>
                <c:formatCode>General</c:formatCode>
                <c:ptCount val="106"/>
                <c:pt idx="3">
                  <c:v>112903701.544045</c:v>
                </c:pt>
                <c:pt idx="4">
                  <c:v>112892641.477851</c:v>
                </c:pt>
                <c:pt idx="5">
                  <c:v>112886287.899011</c:v>
                </c:pt>
                <c:pt idx="6">
                  <c:v>112886259.53033</c:v>
                </c:pt>
                <c:pt idx="7">
                  <c:v>112886259.53034399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38-45DD-B16B-9620B16F8114}"/>
            </c:ext>
          </c:extLst>
        </c:ser>
        <c:ser>
          <c:idx val="2"/>
          <c:order val="2"/>
          <c:tx>
            <c:strRef>
              <c:f>uc_75!$E$6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uc_75!$B$7:$B$112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uc_75!$E$7:$E$112</c:f>
              <c:numCache>
                <c:formatCode>General</c:formatCode>
                <c:ptCount val="106"/>
                <c:pt idx="8">
                  <c:v>112903701.544045</c:v>
                </c:pt>
                <c:pt idx="9">
                  <c:v>112899887.548089</c:v>
                </c:pt>
                <c:pt idx="10">
                  <c:v>112890187.54809099</c:v>
                </c:pt>
                <c:pt idx="11">
                  <c:v>112886777.548089</c:v>
                </c:pt>
                <c:pt idx="12">
                  <c:v>112886412.94809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38-45DD-B16B-9620B16F8114}"/>
            </c:ext>
          </c:extLst>
        </c:ser>
        <c:ser>
          <c:idx val="3"/>
          <c:order val="3"/>
          <c:tx>
            <c:strRef>
              <c:f>uc_75!$F$6</c:f>
              <c:strCache>
                <c:ptCount val="1"/>
                <c:pt idx="0">
                  <c:v>KERNEL SEARCH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uc_75!$B$7:$B$112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uc_75!$F$7:$F$112</c:f>
              <c:numCache>
                <c:formatCode>General</c:formatCode>
                <c:ptCount val="106"/>
                <c:pt idx="13">
                  <c:v>112903701.544045</c:v>
                </c:pt>
                <c:pt idx="14">
                  <c:v>112900400.982403</c:v>
                </c:pt>
                <c:pt idx="15">
                  <c:v>112899930.982407</c:v>
                </c:pt>
                <c:pt idx="16">
                  <c:v>112899266.371289</c:v>
                </c:pt>
                <c:pt idx="17">
                  <c:v>112899260.77128699</c:v>
                </c:pt>
                <c:pt idx="18">
                  <c:v>112899260.77128699</c:v>
                </c:pt>
                <c:pt idx="19">
                  <c:v>112898384.57129399</c:v>
                </c:pt>
                <c:pt idx="20">
                  <c:v>112898351.49129</c:v>
                </c:pt>
                <c:pt idx="21">
                  <c:v>112898351.49128699</c:v>
                </c:pt>
                <c:pt idx="22">
                  <c:v>112897442.29129399</c:v>
                </c:pt>
                <c:pt idx="23">
                  <c:v>112897359.973731</c:v>
                </c:pt>
                <c:pt idx="24">
                  <c:v>112897359.973727</c:v>
                </c:pt>
                <c:pt idx="25">
                  <c:v>112896450.773734</c:v>
                </c:pt>
                <c:pt idx="26">
                  <c:v>112896368.456172</c:v>
                </c:pt>
                <c:pt idx="27">
                  <c:v>112896368.456167</c:v>
                </c:pt>
                <c:pt idx="28">
                  <c:v>112895459.256174</c:v>
                </c:pt>
                <c:pt idx="29">
                  <c:v>112895432.61617</c:v>
                </c:pt>
                <c:pt idx="32">
                  <c:v>112894328.68640301</c:v>
                </c:pt>
                <c:pt idx="33">
                  <c:v>112894328.686413</c:v>
                </c:pt>
                <c:pt idx="34">
                  <c:v>112895268.3</c:v>
                </c:pt>
                <c:pt idx="35">
                  <c:v>112895104.90000001</c:v>
                </c:pt>
                <c:pt idx="36">
                  <c:v>112895104.90000001</c:v>
                </c:pt>
                <c:pt idx="37">
                  <c:v>112895104.90000001</c:v>
                </c:pt>
                <c:pt idx="38">
                  <c:v>112895104.90000001</c:v>
                </c:pt>
                <c:pt idx="39">
                  <c:v>112895104.90000001</c:v>
                </c:pt>
                <c:pt idx="40">
                  <c:v>112895104.90000001</c:v>
                </c:pt>
                <c:pt idx="41">
                  <c:v>112895104.90000001</c:v>
                </c:pt>
                <c:pt idx="42">
                  <c:v>112895104.90000001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38-45DD-B16B-9620B16F8114}"/>
            </c:ext>
          </c:extLst>
        </c:ser>
        <c:ser>
          <c:idx val="4"/>
          <c:order val="4"/>
          <c:tx>
            <c:strRef>
              <c:f>uc_75!$G$6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uc_75!$B$7:$B$112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uc_75!$G$7:$G$112</c:f>
              <c:numCache>
                <c:formatCode>General</c:formatCode>
                <c:ptCount val="106"/>
                <c:pt idx="43">
                  <c:v>112903701.544045</c:v>
                </c:pt>
                <c:pt idx="44">
                  <c:v>112900400.982403</c:v>
                </c:pt>
                <c:pt idx="45">
                  <c:v>112899930.982407</c:v>
                </c:pt>
                <c:pt idx="46">
                  <c:v>112899266.371289</c:v>
                </c:pt>
                <c:pt idx="47">
                  <c:v>112899262.85996699</c:v>
                </c:pt>
                <c:pt idx="48">
                  <c:v>112899262.85996699</c:v>
                </c:pt>
                <c:pt idx="49">
                  <c:v>112898353.65997399</c:v>
                </c:pt>
                <c:pt idx="50">
                  <c:v>112898349.97996999</c:v>
                </c:pt>
                <c:pt idx="51">
                  <c:v>112898320.57996701</c:v>
                </c:pt>
                <c:pt idx="52">
                  <c:v>112897411.37997399</c:v>
                </c:pt>
                <c:pt idx="53">
                  <c:v>112897280.300372</c:v>
                </c:pt>
                <c:pt idx="54">
                  <c:v>112897280.300367</c:v>
                </c:pt>
                <c:pt idx="55">
                  <c:v>112896371.100374</c:v>
                </c:pt>
                <c:pt idx="56">
                  <c:v>112896344.700371</c:v>
                </c:pt>
                <c:pt idx="57">
                  <c:v>112896261.45168699</c:v>
                </c:pt>
                <c:pt idx="58">
                  <c:v>112895408.651694</c:v>
                </c:pt>
                <c:pt idx="59">
                  <c:v>112895408.65169001</c:v>
                </c:pt>
                <c:pt idx="62">
                  <c:v>112895408.651682</c:v>
                </c:pt>
                <c:pt idx="63">
                  <c:v>112895408.651692</c:v>
                </c:pt>
                <c:pt idx="64">
                  <c:v>112895408.651682</c:v>
                </c:pt>
                <c:pt idx="65">
                  <c:v>112895408.651686</c:v>
                </c:pt>
                <c:pt idx="66">
                  <c:v>112895408.651685</c:v>
                </c:pt>
                <c:pt idx="67" formatCode="0.00E+00">
                  <c:v>112895245.251688</c:v>
                </c:pt>
                <c:pt idx="68" formatCode="0.00E+00">
                  <c:v>112895245.251681</c:v>
                </c:pt>
                <c:pt idx="74">
                  <c:v>112895245.251683</c:v>
                </c:pt>
                <c:pt idx="75">
                  <c:v>112895059.451684</c:v>
                </c:pt>
                <c:pt idx="76" formatCode="0.00E+00">
                  <c:v>112895020.772083</c:v>
                </c:pt>
                <c:pt idx="77" formatCode="0.00E+00">
                  <c:v>112895020.772083</c:v>
                </c:pt>
                <c:pt idx="78" formatCode="0.00E+00">
                  <c:v>112895020.77209</c:v>
                </c:pt>
                <c:pt idx="79" formatCode="0.00E+00">
                  <c:v>112895020.77208699</c:v>
                </c:pt>
                <c:pt idx="82">
                  <c:v>112895020.77208699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38-45DD-B16B-9620B16F8114}"/>
            </c:ext>
          </c:extLst>
        </c:ser>
        <c:ser>
          <c:idx val="5"/>
          <c:order val="5"/>
          <c:tx>
            <c:strRef>
              <c:f>uc_75!$H$6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uc_75!$B$7:$B$112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uc_75!$H$7:$H$112</c:f>
              <c:numCache>
                <c:formatCode>General</c:formatCode>
                <c:ptCount val="106"/>
                <c:pt idx="83">
                  <c:v>112903701.544045</c:v>
                </c:pt>
                <c:pt idx="84">
                  <c:v>112901827.54809</c:v>
                </c:pt>
                <c:pt idx="85">
                  <c:v>112896827.548087</c:v>
                </c:pt>
                <c:pt idx="86">
                  <c:v>112888197.54809</c:v>
                </c:pt>
                <c:pt idx="87">
                  <c:v>112887070.828088</c:v>
                </c:pt>
                <c:pt idx="88">
                  <c:v>112886871.65033001</c:v>
                </c:pt>
                <c:pt idx="89">
                  <c:v>112886871.650344</c:v>
                </c:pt>
                <c:pt idx="90">
                  <c:v>112886871.650344</c:v>
                </c:pt>
                <c:pt idx="91">
                  <c:v>112886871.650344</c:v>
                </c:pt>
                <c:pt idx="92">
                  <c:v>112886871.650344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38-45DD-B16B-9620B16F8114}"/>
            </c:ext>
          </c:extLst>
        </c:ser>
        <c:ser>
          <c:idx val="6"/>
          <c:order val="6"/>
          <c:tx>
            <c:strRef>
              <c:f>uc_75!$I$6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uc_75!$B$7:$B$112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uc_75!$I$7:$I$112</c:f>
              <c:numCache>
                <c:formatCode>General</c:formatCode>
                <c:ptCount val="106"/>
                <c:pt idx="93">
                  <c:v>112903701.544045</c:v>
                </c:pt>
                <c:pt idx="94">
                  <c:v>112900857.548089</c:v>
                </c:pt>
                <c:pt idx="95">
                  <c:v>112900857.548104</c:v>
                </c:pt>
                <c:pt idx="96">
                  <c:v>112900857.548104</c:v>
                </c:pt>
                <c:pt idx="97">
                  <c:v>112900857.548104</c:v>
                </c:pt>
                <c:pt idx="98">
                  <c:v>112900857.548104</c:v>
                </c:pt>
                <c:pt idx="99">
                  <c:v>112900857.548104</c:v>
                </c:pt>
                <c:pt idx="100">
                  <c:v>112900857.548104</c:v>
                </c:pt>
                <c:pt idx="101">
                  <c:v>112900857.548104</c:v>
                </c:pt>
                <c:pt idx="102">
                  <c:v>112900857.548104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338-45DD-B16B-9620B16F8114}"/>
            </c:ext>
          </c:extLst>
        </c:ser>
        <c:ser>
          <c:idx val="7"/>
          <c:order val="7"/>
          <c:tx>
            <c:strRef>
              <c:f>uc_75!$J$6</c:f>
              <c:strCache>
                <c:ptCount val="1"/>
                <c:pt idx="0">
                  <c:v>CPLEX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uc_75!$B$7:$B$112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uc_75!$J$7:$J$112</c:f>
              <c:numCache>
                <c:formatCode>General</c:formatCode>
                <c:ptCount val="106"/>
                <c:pt idx="103">
                  <c:v>112884000</c:v>
                </c:pt>
                <c:pt idx="104">
                  <c:v>112879000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338-45DD-B16B-9620B16F8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273560"/>
        <c:axId val="548270280"/>
      </c:scatterChart>
      <c:valAx>
        <c:axId val="54827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70280"/>
        <c:crosses val="autoZero"/>
        <c:crossBetween val="midCat"/>
      </c:valAx>
      <c:valAx>
        <c:axId val="54827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73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uc_76!$B$1:$B$171</c:f>
              <c:numCache>
                <c:formatCode>General</c:formatCode>
                <c:ptCount val="171"/>
                <c:pt idx="0">
                  <c:v>0</c:v>
                </c:pt>
                <c:pt idx="6">
                  <c:v>0</c:v>
                </c:pt>
                <c:pt idx="7">
                  <c:v>26000</c:v>
                </c:pt>
                <c:pt idx="8">
                  <c:v>29256</c:v>
                </c:pt>
                <c:pt idx="9">
                  <c:v>65000</c:v>
                </c:pt>
                <c:pt idx="10">
                  <c:v>1777.86120057106</c:v>
                </c:pt>
                <c:pt idx="11">
                  <c:v>3387.6</c:v>
                </c:pt>
                <c:pt idx="12">
                  <c:v>5003</c:v>
                </c:pt>
                <c:pt idx="13">
                  <c:v>6619.6</c:v>
                </c:pt>
                <c:pt idx="14">
                  <c:v>7117.1</c:v>
                </c:pt>
                <c:pt idx="15">
                  <c:v>1777.86120057106</c:v>
                </c:pt>
                <c:pt idx="16">
                  <c:v>3398</c:v>
                </c:pt>
                <c:pt idx="17">
                  <c:v>5015.8999999999996</c:v>
                </c:pt>
                <c:pt idx="18">
                  <c:v>6632.7</c:v>
                </c:pt>
                <c:pt idx="19">
                  <c:v>7118.4</c:v>
                </c:pt>
                <c:pt idx="20">
                  <c:v>1777.8612020015701</c:v>
                </c:pt>
                <c:pt idx="21">
                  <c:v>2051.6</c:v>
                </c:pt>
                <c:pt idx="22">
                  <c:v>2177.9</c:v>
                </c:pt>
                <c:pt idx="23">
                  <c:v>2302.1</c:v>
                </c:pt>
                <c:pt idx="24">
                  <c:v>2436.8000000000002</c:v>
                </c:pt>
                <c:pt idx="25">
                  <c:v>2565.5</c:v>
                </c:pt>
                <c:pt idx="26">
                  <c:v>2706.3</c:v>
                </c:pt>
                <c:pt idx="27">
                  <c:v>2822.5</c:v>
                </c:pt>
                <c:pt idx="28">
                  <c:v>2957.2</c:v>
                </c:pt>
                <c:pt idx="29">
                  <c:v>3097.3</c:v>
                </c:pt>
                <c:pt idx="30">
                  <c:v>3244.2</c:v>
                </c:pt>
                <c:pt idx="31">
                  <c:v>3385.4</c:v>
                </c:pt>
                <c:pt idx="32">
                  <c:v>3514.3</c:v>
                </c:pt>
                <c:pt idx="33">
                  <c:v>3644.5</c:v>
                </c:pt>
                <c:pt idx="34">
                  <c:v>3878.7</c:v>
                </c:pt>
                <c:pt idx="35">
                  <c:v>4007.2</c:v>
                </c:pt>
                <c:pt idx="36">
                  <c:v>4137.8</c:v>
                </c:pt>
                <c:pt idx="37">
                  <c:v>4267.3999999999996</c:v>
                </c:pt>
                <c:pt idx="38">
                  <c:v>4398</c:v>
                </c:pt>
                <c:pt idx="39">
                  <c:v>4569.2</c:v>
                </c:pt>
                <c:pt idx="40">
                  <c:v>4703.3999999999996</c:v>
                </c:pt>
                <c:pt idx="41">
                  <c:v>4834.2</c:v>
                </c:pt>
                <c:pt idx="42">
                  <c:v>4964.5</c:v>
                </c:pt>
                <c:pt idx="43">
                  <c:v>5095.3</c:v>
                </c:pt>
                <c:pt idx="44">
                  <c:v>5226.1000000000004</c:v>
                </c:pt>
                <c:pt idx="45">
                  <c:v>5344.5</c:v>
                </c:pt>
                <c:pt idx="46">
                  <c:v>5472.1</c:v>
                </c:pt>
                <c:pt idx="47">
                  <c:v>5603.9</c:v>
                </c:pt>
                <c:pt idx="48">
                  <c:v>5734.4</c:v>
                </c:pt>
                <c:pt idx="49">
                  <c:v>5853.7</c:v>
                </c:pt>
                <c:pt idx="50">
                  <c:v>6152.2</c:v>
                </c:pt>
                <c:pt idx="51">
                  <c:v>6282.9</c:v>
                </c:pt>
                <c:pt idx="52">
                  <c:v>6414.7</c:v>
                </c:pt>
                <c:pt idx="53">
                  <c:v>6558.5</c:v>
                </c:pt>
                <c:pt idx="54">
                  <c:v>6681.8</c:v>
                </c:pt>
                <c:pt idx="55">
                  <c:v>6818.6</c:v>
                </c:pt>
                <c:pt idx="56">
                  <c:v>6969.6</c:v>
                </c:pt>
                <c:pt idx="57">
                  <c:v>7093.3</c:v>
                </c:pt>
                <c:pt idx="58">
                  <c:v>3011.8</c:v>
                </c:pt>
                <c:pt idx="59">
                  <c:v>4374</c:v>
                </c:pt>
                <c:pt idx="60">
                  <c:v>4506.6000000000004</c:v>
                </c:pt>
                <c:pt idx="61">
                  <c:v>5099</c:v>
                </c:pt>
                <c:pt idx="62">
                  <c:v>5364</c:v>
                </c:pt>
                <c:pt idx="63">
                  <c:v>6330</c:v>
                </c:pt>
                <c:pt idx="64">
                  <c:v>1777.86120057106</c:v>
                </c:pt>
                <c:pt idx="65">
                  <c:v>2382.3000000000002</c:v>
                </c:pt>
                <c:pt idx="66">
                  <c:v>2992.9</c:v>
                </c:pt>
                <c:pt idx="67">
                  <c:v>3605.1</c:v>
                </c:pt>
                <c:pt idx="68">
                  <c:v>4219.3999999999996</c:v>
                </c:pt>
                <c:pt idx="69">
                  <c:v>4835.3</c:v>
                </c:pt>
                <c:pt idx="70">
                  <c:v>5452.6</c:v>
                </c:pt>
                <c:pt idx="71">
                  <c:v>6071.9</c:v>
                </c:pt>
                <c:pt idx="72">
                  <c:v>6692.5</c:v>
                </c:pt>
                <c:pt idx="73">
                  <c:v>7120.7</c:v>
                </c:pt>
                <c:pt idx="74">
                  <c:v>1777.86120057106</c:v>
                </c:pt>
                <c:pt idx="75">
                  <c:v>2397.8000000000002</c:v>
                </c:pt>
                <c:pt idx="76">
                  <c:v>3018</c:v>
                </c:pt>
                <c:pt idx="77">
                  <c:v>3636.5</c:v>
                </c:pt>
                <c:pt idx="78">
                  <c:v>4255</c:v>
                </c:pt>
                <c:pt idx="79">
                  <c:v>4873.8</c:v>
                </c:pt>
                <c:pt idx="80">
                  <c:v>5493</c:v>
                </c:pt>
                <c:pt idx="81">
                  <c:v>6113</c:v>
                </c:pt>
                <c:pt idx="82">
                  <c:v>6733.5</c:v>
                </c:pt>
                <c:pt idx="83">
                  <c:v>7120.3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B-400B-AA9F-32291990D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095768"/>
        <c:axId val="584097736"/>
      </c:lineChart>
      <c:catAx>
        <c:axId val="584095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97736"/>
        <c:crosses val="autoZero"/>
        <c:auto val="1"/>
        <c:lblAlgn val="ctr"/>
        <c:lblOffset val="100"/>
        <c:noMultiLvlLbl val="0"/>
      </c:catAx>
      <c:valAx>
        <c:axId val="58409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95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uc_76!$C$7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uc_76!$B$8:$B$84</c:f>
              <c:numCache>
                <c:formatCode>General</c:formatCode>
                <c:ptCount val="77"/>
                <c:pt idx="0">
                  <c:v>26000</c:v>
                </c:pt>
                <c:pt idx="1">
                  <c:v>29256</c:v>
                </c:pt>
                <c:pt idx="2">
                  <c:v>65000</c:v>
                </c:pt>
                <c:pt idx="3">
                  <c:v>1777.86120057106</c:v>
                </c:pt>
                <c:pt idx="4">
                  <c:v>3387.6</c:v>
                </c:pt>
                <c:pt idx="5">
                  <c:v>5003</c:v>
                </c:pt>
                <c:pt idx="6">
                  <c:v>6619.6</c:v>
                </c:pt>
                <c:pt idx="7">
                  <c:v>7117.1</c:v>
                </c:pt>
                <c:pt idx="8">
                  <c:v>1777.86120057106</c:v>
                </c:pt>
                <c:pt idx="9">
                  <c:v>3398</c:v>
                </c:pt>
                <c:pt idx="10">
                  <c:v>5015.8999999999996</c:v>
                </c:pt>
                <c:pt idx="11">
                  <c:v>6632.7</c:v>
                </c:pt>
                <c:pt idx="12">
                  <c:v>7118.4</c:v>
                </c:pt>
                <c:pt idx="13">
                  <c:v>1777.8612020015701</c:v>
                </c:pt>
                <c:pt idx="14">
                  <c:v>2051.6</c:v>
                </c:pt>
                <c:pt idx="15">
                  <c:v>2177.9</c:v>
                </c:pt>
                <c:pt idx="16">
                  <c:v>2302.1</c:v>
                </c:pt>
                <c:pt idx="17">
                  <c:v>2436.8000000000002</c:v>
                </c:pt>
                <c:pt idx="18">
                  <c:v>2565.5</c:v>
                </c:pt>
                <c:pt idx="19">
                  <c:v>2706.3</c:v>
                </c:pt>
                <c:pt idx="20">
                  <c:v>2822.5</c:v>
                </c:pt>
                <c:pt idx="21">
                  <c:v>2957.2</c:v>
                </c:pt>
                <c:pt idx="22">
                  <c:v>3097.3</c:v>
                </c:pt>
                <c:pt idx="23">
                  <c:v>3244.2</c:v>
                </c:pt>
                <c:pt idx="24">
                  <c:v>3385.4</c:v>
                </c:pt>
                <c:pt idx="25">
                  <c:v>3514.3</c:v>
                </c:pt>
                <c:pt idx="26">
                  <c:v>3644.5</c:v>
                </c:pt>
                <c:pt idx="27">
                  <c:v>3878.7</c:v>
                </c:pt>
                <c:pt idx="28">
                  <c:v>4007.2</c:v>
                </c:pt>
                <c:pt idx="29">
                  <c:v>4137.8</c:v>
                </c:pt>
                <c:pt idx="30">
                  <c:v>4267.3999999999996</c:v>
                </c:pt>
                <c:pt idx="31">
                  <c:v>4398</c:v>
                </c:pt>
                <c:pt idx="32">
                  <c:v>4569.2</c:v>
                </c:pt>
                <c:pt idx="33">
                  <c:v>4703.3999999999996</c:v>
                </c:pt>
                <c:pt idx="34">
                  <c:v>4834.2</c:v>
                </c:pt>
                <c:pt idx="35">
                  <c:v>4964.5</c:v>
                </c:pt>
                <c:pt idx="36">
                  <c:v>5095.3</c:v>
                </c:pt>
                <c:pt idx="37">
                  <c:v>5226.1000000000004</c:v>
                </c:pt>
                <c:pt idx="38">
                  <c:v>5344.5</c:v>
                </c:pt>
                <c:pt idx="39">
                  <c:v>5472.1</c:v>
                </c:pt>
                <c:pt idx="40">
                  <c:v>5603.9</c:v>
                </c:pt>
                <c:pt idx="41">
                  <c:v>5734.4</c:v>
                </c:pt>
                <c:pt idx="42">
                  <c:v>5853.7</c:v>
                </c:pt>
                <c:pt idx="43">
                  <c:v>6152.2</c:v>
                </c:pt>
                <c:pt idx="44">
                  <c:v>6282.9</c:v>
                </c:pt>
                <c:pt idx="45">
                  <c:v>6414.7</c:v>
                </c:pt>
                <c:pt idx="46">
                  <c:v>6558.5</c:v>
                </c:pt>
                <c:pt idx="47">
                  <c:v>6681.8</c:v>
                </c:pt>
                <c:pt idx="48">
                  <c:v>6818.6</c:v>
                </c:pt>
                <c:pt idx="49">
                  <c:v>6969.6</c:v>
                </c:pt>
                <c:pt idx="50">
                  <c:v>7093.3</c:v>
                </c:pt>
                <c:pt idx="51">
                  <c:v>3011.8</c:v>
                </c:pt>
                <c:pt idx="52">
                  <c:v>4374</c:v>
                </c:pt>
                <c:pt idx="53">
                  <c:v>4506.6000000000004</c:v>
                </c:pt>
                <c:pt idx="54">
                  <c:v>5099</c:v>
                </c:pt>
                <c:pt idx="55">
                  <c:v>5364</c:v>
                </c:pt>
                <c:pt idx="56">
                  <c:v>6330</c:v>
                </c:pt>
                <c:pt idx="57">
                  <c:v>1777.86120057106</c:v>
                </c:pt>
                <c:pt idx="58">
                  <c:v>2382.3000000000002</c:v>
                </c:pt>
                <c:pt idx="59">
                  <c:v>2992.9</c:v>
                </c:pt>
                <c:pt idx="60">
                  <c:v>3605.1</c:v>
                </c:pt>
                <c:pt idx="61">
                  <c:v>4219.3999999999996</c:v>
                </c:pt>
                <c:pt idx="62">
                  <c:v>4835.3</c:v>
                </c:pt>
                <c:pt idx="63">
                  <c:v>5452.6</c:v>
                </c:pt>
                <c:pt idx="64">
                  <c:v>6071.9</c:v>
                </c:pt>
                <c:pt idx="65">
                  <c:v>6692.5</c:v>
                </c:pt>
                <c:pt idx="66">
                  <c:v>7120.7</c:v>
                </c:pt>
                <c:pt idx="67">
                  <c:v>1777.86120057106</c:v>
                </c:pt>
                <c:pt idx="68">
                  <c:v>2397.8000000000002</c:v>
                </c:pt>
                <c:pt idx="69">
                  <c:v>3018</c:v>
                </c:pt>
                <c:pt idx="70">
                  <c:v>3636.5</c:v>
                </c:pt>
                <c:pt idx="71">
                  <c:v>4255</c:v>
                </c:pt>
                <c:pt idx="72">
                  <c:v>4873.8</c:v>
                </c:pt>
                <c:pt idx="73">
                  <c:v>5493</c:v>
                </c:pt>
                <c:pt idx="74">
                  <c:v>6113</c:v>
                </c:pt>
                <c:pt idx="75">
                  <c:v>6733.5</c:v>
                </c:pt>
                <c:pt idx="76">
                  <c:v>7120.3</c:v>
                </c:pt>
              </c:numCache>
            </c:numRef>
          </c:xVal>
          <c:yVal>
            <c:numRef>
              <c:f>uc_76!$C$8:$C$84</c:f>
              <c:numCache>
                <c:formatCode>General</c:formatCode>
                <c:ptCount val="77"/>
                <c:pt idx="0">
                  <c:v>126790000</c:v>
                </c:pt>
                <c:pt idx="1">
                  <c:v>126786000</c:v>
                </c:pt>
                <c:pt idx="2">
                  <c:v>126785000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AF-46FF-8AA4-C9BE6C221C6C}"/>
            </c:ext>
          </c:extLst>
        </c:ser>
        <c:ser>
          <c:idx val="1"/>
          <c:order val="1"/>
          <c:tx>
            <c:strRef>
              <c:f>uc_76!$D$7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uc_76!$B$8:$B$84</c:f>
              <c:numCache>
                <c:formatCode>General</c:formatCode>
                <c:ptCount val="77"/>
                <c:pt idx="0">
                  <c:v>26000</c:v>
                </c:pt>
                <c:pt idx="1">
                  <c:v>29256</c:v>
                </c:pt>
                <c:pt idx="2">
                  <c:v>65000</c:v>
                </c:pt>
                <c:pt idx="3">
                  <c:v>1777.86120057106</c:v>
                </c:pt>
                <c:pt idx="4">
                  <c:v>3387.6</c:v>
                </c:pt>
                <c:pt idx="5">
                  <c:v>5003</c:v>
                </c:pt>
                <c:pt idx="6">
                  <c:v>6619.6</c:v>
                </c:pt>
                <c:pt idx="7">
                  <c:v>7117.1</c:v>
                </c:pt>
                <c:pt idx="8">
                  <c:v>1777.86120057106</c:v>
                </c:pt>
                <c:pt idx="9">
                  <c:v>3398</c:v>
                </c:pt>
                <c:pt idx="10">
                  <c:v>5015.8999999999996</c:v>
                </c:pt>
                <c:pt idx="11">
                  <c:v>6632.7</c:v>
                </c:pt>
                <c:pt idx="12">
                  <c:v>7118.4</c:v>
                </c:pt>
                <c:pt idx="13">
                  <c:v>1777.8612020015701</c:v>
                </c:pt>
                <c:pt idx="14">
                  <c:v>2051.6</c:v>
                </c:pt>
                <c:pt idx="15">
                  <c:v>2177.9</c:v>
                </c:pt>
                <c:pt idx="16">
                  <c:v>2302.1</c:v>
                </c:pt>
                <c:pt idx="17">
                  <c:v>2436.8000000000002</c:v>
                </c:pt>
                <c:pt idx="18">
                  <c:v>2565.5</c:v>
                </c:pt>
                <c:pt idx="19">
                  <c:v>2706.3</c:v>
                </c:pt>
                <c:pt idx="20">
                  <c:v>2822.5</c:v>
                </c:pt>
                <c:pt idx="21">
                  <c:v>2957.2</c:v>
                </c:pt>
                <c:pt idx="22">
                  <c:v>3097.3</c:v>
                </c:pt>
                <c:pt idx="23">
                  <c:v>3244.2</c:v>
                </c:pt>
                <c:pt idx="24">
                  <c:v>3385.4</c:v>
                </c:pt>
                <c:pt idx="25">
                  <c:v>3514.3</c:v>
                </c:pt>
                <c:pt idx="26">
                  <c:v>3644.5</c:v>
                </c:pt>
                <c:pt idx="27">
                  <c:v>3878.7</c:v>
                </c:pt>
                <c:pt idx="28">
                  <c:v>4007.2</c:v>
                </c:pt>
                <c:pt idx="29">
                  <c:v>4137.8</c:v>
                </c:pt>
                <c:pt idx="30">
                  <c:v>4267.3999999999996</c:v>
                </c:pt>
                <c:pt idx="31">
                  <c:v>4398</c:v>
                </c:pt>
                <c:pt idx="32">
                  <c:v>4569.2</c:v>
                </c:pt>
                <c:pt idx="33">
                  <c:v>4703.3999999999996</c:v>
                </c:pt>
                <c:pt idx="34">
                  <c:v>4834.2</c:v>
                </c:pt>
                <c:pt idx="35">
                  <c:v>4964.5</c:v>
                </c:pt>
                <c:pt idx="36">
                  <c:v>5095.3</c:v>
                </c:pt>
                <c:pt idx="37">
                  <c:v>5226.1000000000004</c:v>
                </c:pt>
                <c:pt idx="38">
                  <c:v>5344.5</c:v>
                </c:pt>
                <c:pt idx="39">
                  <c:v>5472.1</c:v>
                </c:pt>
                <c:pt idx="40">
                  <c:v>5603.9</c:v>
                </c:pt>
                <c:pt idx="41">
                  <c:v>5734.4</c:v>
                </c:pt>
                <c:pt idx="42">
                  <c:v>5853.7</c:v>
                </c:pt>
                <c:pt idx="43">
                  <c:v>6152.2</c:v>
                </c:pt>
                <c:pt idx="44">
                  <c:v>6282.9</c:v>
                </c:pt>
                <c:pt idx="45">
                  <c:v>6414.7</c:v>
                </c:pt>
                <c:pt idx="46">
                  <c:v>6558.5</c:v>
                </c:pt>
                <c:pt idx="47">
                  <c:v>6681.8</c:v>
                </c:pt>
                <c:pt idx="48">
                  <c:v>6818.6</c:v>
                </c:pt>
                <c:pt idx="49">
                  <c:v>6969.6</c:v>
                </c:pt>
                <c:pt idx="50">
                  <c:v>7093.3</c:v>
                </c:pt>
                <c:pt idx="51">
                  <c:v>3011.8</c:v>
                </c:pt>
                <c:pt idx="52">
                  <c:v>4374</c:v>
                </c:pt>
                <c:pt idx="53">
                  <c:v>4506.6000000000004</c:v>
                </c:pt>
                <c:pt idx="54">
                  <c:v>5099</c:v>
                </c:pt>
                <c:pt idx="55">
                  <c:v>5364</c:v>
                </c:pt>
                <c:pt idx="56">
                  <c:v>6330</c:v>
                </c:pt>
                <c:pt idx="57">
                  <c:v>1777.86120057106</c:v>
                </c:pt>
                <c:pt idx="58">
                  <c:v>2382.3000000000002</c:v>
                </c:pt>
                <c:pt idx="59">
                  <c:v>2992.9</c:v>
                </c:pt>
                <c:pt idx="60">
                  <c:v>3605.1</c:v>
                </c:pt>
                <c:pt idx="61">
                  <c:v>4219.3999999999996</c:v>
                </c:pt>
                <c:pt idx="62">
                  <c:v>4835.3</c:v>
                </c:pt>
                <c:pt idx="63">
                  <c:v>5452.6</c:v>
                </c:pt>
                <c:pt idx="64">
                  <c:v>6071.9</c:v>
                </c:pt>
                <c:pt idx="65">
                  <c:v>6692.5</c:v>
                </c:pt>
                <c:pt idx="66">
                  <c:v>7120.7</c:v>
                </c:pt>
                <c:pt idx="67">
                  <c:v>1777.86120057106</c:v>
                </c:pt>
                <c:pt idx="68">
                  <c:v>2397.8000000000002</c:v>
                </c:pt>
                <c:pt idx="69">
                  <c:v>3018</c:v>
                </c:pt>
                <c:pt idx="70">
                  <c:v>3636.5</c:v>
                </c:pt>
                <c:pt idx="71">
                  <c:v>4255</c:v>
                </c:pt>
                <c:pt idx="72">
                  <c:v>4873.8</c:v>
                </c:pt>
                <c:pt idx="73">
                  <c:v>5493</c:v>
                </c:pt>
                <c:pt idx="74">
                  <c:v>6113</c:v>
                </c:pt>
                <c:pt idx="75">
                  <c:v>6733.5</c:v>
                </c:pt>
                <c:pt idx="76">
                  <c:v>7120.3</c:v>
                </c:pt>
              </c:numCache>
            </c:numRef>
          </c:xVal>
          <c:yVal>
            <c:numRef>
              <c:f>uc_76!$D$8:$D$84</c:f>
              <c:numCache>
                <c:formatCode>General</c:formatCode>
                <c:ptCount val="77"/>
                <c:pt idx="3">
                  <c:v>126813715.084444</c:v>
                </c:pt>
                <c:pt idx="4">
                  <c:v>126803528.04810899</c:v>
                </c:pt>
                <c:pt idx="5">
                  <c:v>126798528.048108</c:v>
                </c:pt>
                <c:pt idx="6">
                  <c:v>126798528.04812799</c:v>
                </c:pt>
                <c:pt idx="7">
                  <c:v>126798528.04812799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A2-4E82-9018-5572728164E0}"/>
            </c:ext>
          </c:extLst>
        </c:ser>
        <c:ser>
          <c:idx val="2"/>
          <c:order val="2"/>
          <c:tx>
            <c:strRef>
              <c:f>uc_76!$E$7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uc_76!$B$8:$B$84</c:f>
              <c:numCache>
                <c:formatCode>General</c:formatCode>
                <c:ptCount val="77"/>
                <c:pt idx="0">
                  <c:v>26000</c:v>
                </c:pt>
                <c:pt idx="1">
                  <c:v>29256</c:v>
                </c:pt>
                <c:pt idx="2">
                  <c:v>65000</c:v>
                </c:pt>
                <c:pt idx="3">
                  <c:v>1777.86120057106</c:v>
                </c:pt>
                <c:pt idx="4">
                  <c:v>3387.6</c:v>
                </c:pt>
                <c:pt idx="5">
                  <c:v>5003</c:v>
                </c:pt>
                <c:pt idx="6">
                  <c:v>6619.6</c:v>
                </c:pt>
                <c:pt idx="7">
                  <c:v>7117.1</c:v>
                </c:pt>
                <c:pt idx="8">
                  <c:v>1777.86120057106</c:v>
                </c:pt>
                <c:pt idx="9">
                  <c:v>3398</c:v>
                </c:pt>
                <c:pt idx="10">
                  <c:v>5015.8999999999996</c:v>
                </c:pt>
                <c:pt idx="11">
                  <c:v>6632.7</c:v>
                </c:pt>
                <c:pt idx="12">
                  <c:v>7118.4</c:v>
                </c:pt>
                <c:pt idx="13">
                  <c:v>1777.8612020015701</c:v>
                </c:pt>
                <c:pt idx="14">
                  <c:v>2051.6</c:v>
                </c:pt>
                <c:pt idx="15">
                  <c:v>2177.9</c:v>
                </c:pt>
                <c:pt idx="16">
                  <c:v>2302.1</c:v>
                </c:pt>
                <c:pt idx="17">
                  <c:v>2436.8000000000002</c:v>
                </c:pt>
                <c:pt idx="18">
                  <c:v>2565.5</c:v>
                </c:pt>
                <c:pt idx="19">
                  <c:v>2706.3</c:v>
                </c:pt>
                <c:pt idx="20">
                  <c:v>2822.5</c:v>
                </c:pt>
                <c:pt idx="21">
                  <c:v>2957.2</c:v>
                </c:pt>
                <c:pt idx="22">
                  <c:v>3097.3</c:v>
                </c:pt>
                <c:pt idx="23">
                  <c:v>3244.2</c:v>
                </c:pt>
                <c:pt idx="24">
                  <c:v>3385.4</c:v>
                </c:pt>
                <c:pt idx="25">
                  <c:v>3514.3</c:v>
                </c:pt>
                <c:pt idx="26">
                  <c:v>3644.5</c:v>
                </c:pt>
                <c:pt idx="27">
                  <c:v>3878.7</c:v>
                </c:pt>
                <c:pt idx="28">
                  <c:v>4007.2</c:v>
                </c:pt>
                <c:pt idx="29">
                  <c:v>4137.8</c:v>
                </c:pt>
                <c:pt idx="30">
                  <c:v>4267.3999999999996</c:v>
                </c:pt>
                <c:pt idx="31">
                  <c:v>4398</c:v>
                </c:pt>
                <c:pt idx="32">
                  <c:v>4569.2</c:v>
                </c:pt>
                <c:pt idx="33">
                  <c:v>4703.3999999999996</c:v>
                </c:pt>
                <c:pt idx="34">
                  <c:v>4834.2</c:v>
                </c:pt>
                <c:pt idx="35">
                  <c:v>4964.5</c:v>
                </c:pt>
                <c:pt idx="36">
                  <c:v>5095.3</c:v>
                </c:pt>
                <c:pt idx="37">
                  <c:v>5226.1000000000004</c:v>
                </c:pt>
                <c:pt idx="38">
                  <c:v>5344.5</c:v>
                </c:pt>
                <c:pt idx="39">
                  <c:v>5472.1</c:v>
                </c:pt>
                <c:pt idx="40">
                  <c:v>5603.9</c:v>
                </c:pt>
                <c:pt idx="41">
                  <c:v>5734.4</c:v>
                </c:pt>
                <c:pt idx="42">
                  <c:v>5853.7</c:v>
                </c:pt>
                <c:pt idx="43">
                  <c:v>6152.2</c:v>
                </c:pt>
                <c:pt idx="44">
                  <c:v>6282.9</c:v>
                </c:pt>
                <c:pt idx="45">
                  <c:v>6414.7</c:v>
                </c:pt>
                <c:pt idx="46">
                  <c:v>6558.5</c:v>
                </c:pt>
                <c:pt idx="47">
                  <c:v>6681.8</c:v>
                </c:pt>
                <c:pt idx="48">
                  <c:v>6818.6</c:v>
                </c:pt>
                <c:pt idx="49">
                  <c:v>6969.6</c:v>
                </c:pt>
                <c:pt idx="50">
                  <c:v>7093.3</c:v>
                </c:pt>
                <c:pt idx="51">
                  <c:v>3011.8</c:v>
                </c:pt>
                <c:pt idx="52">
                  <c:v>4374</c:v>
                </c:pt>
                <c:pt idx="53">
                  <c:v>4506.6000000000004</c:v>
                </c:pt>
                <c:pt idx="54">
                  <c:v>5099</c:v>
                </c:pt>
                <c:pt idx="55">
                  <c:v>5364</c:v>
                </c:pt>
                <c:pt idx="56">
                  <c:v>6330</c:v>
                </c:pt>
                <c:pt idx="57">
                  <c:v>1777.86120057106</c:v>
                </c:pt>
                <c:pt idx="58">
                  <c:v>2382.3000000000002</c:v>
                </c:pt>
                <c:pt idx="59">
                  <c:v>2992.9</c:v>
                </c:pt>
                <c:pt idx="60">
                  <c:v>3605.1</c:v>
                </c:pt>
                <c:pt idx="61">
                  <c:v>4219.3999999999996</c:v>
                </c:pt>
                <c:pt idx="62">
                  <c:v>4835.3</c:v>
                </c:pt>
                <c:pt idx="63">
                  <c:v>5452.6</c:v>
                </c:pt>
                <c:pt idx="64">
                  <c:v>6071.9</c:v>
                </c:pt>
                <c:pt idx="65">
                  <c:v>6692.5</c:v>
                </c:pt>
                <c:pt idx="66">
                  <c:v>7120.7</c:v>
                </c:pt>
                <c:pt idx="67">
                  <c:v>1777.86120057106</c:v>
                </c:pt>
                <c:pt idx="68">
                  <c:v>2397.8000000000002</c:v>
                </c:pt>
                <c:pt idx="69">
                  <c:v>3018</c:v>
                </c:pt>
                <c:pt idx="70">
                  <c:v>3636.5</c:v>
                </c:pt>
                <c:pt idx="71">
                  <c:v>4255</c:v>
                </c:pt>
                <c:pt idx="72">
                  <c:v>4873.8</c:v>
                </c:pt>
                <c:pt idx="73">
                  <c:v>5493</c:v>
                </c:pt>
                <c:pt idx="74">
                  <c:v>6113</c:v>
                </c:pt>
                <c:pt idx="75">
                  <c:v>6733.5</c:v>
                </c:pt>
                <c:pt idx="76">
                  <c:v>7120.3</c:v>
                </c:pt>
              </c:numCache>
            </c:numRef>
          </c:xVal>
          <c:yVal>
            <c:numRef>
              <c:f>uc_76!$E$8:$E$84</c:f>
              <c:numCache>
                <c:formatCode>General</c:formatCode>
                <c:ptCount val="77"/>
                <c:pt idx="8">
                  <c:v>126813715.084444</c:v>
                </c:pt>
                <c:pt idx="9">
                  <c:v>126806378.048107</c:v>
                </c:pt>
                <c:pt idx="10">
                  <c:v>126803528.048107</c:v>
                </c:pt>
                <c:pt idx="11">
                  <c:v>126798528.048108</c:v>
                </c:pt>
                <c:pt idx="12">
                  <c:v>126798528.04812799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A2-4E82-9018-5572728164E0}"/>
            </c:ext>
          </c:extLst>
        </c:ser>
        <c:ser>
          <c:idx val="3"/>
          <c:order val="3"/>
          <c:tx>
            <c:strRef>
              <c:f>uc_76!$F$7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uc_76!$B$8:$B$84</c:f>
              <c:numCache>
                <c:formatCode>General</c:formatCode>
                <c:ptCount val="77"/>
                <c:pt idx="0">
                  <c:v>26000</c:v>
                </c:pt>
                <c:pt idx="1">
                  <c:v>29256</c:v>
                </c:pt>
                <c:pt idx="2">
                  <c:v>65000</c:v>
                </c:pt>
                <c:pt idx="3">
                  <c:v>1777.86120057106</c:v>
                </c:pt>
                <c:pt idx="4">
                  <c:v>3387.6</c:v>
                </c:pt>
                <c:pt idx="5">
                  <c:v>5003</c:v>
                </c:pt>
                <c:pt idx="6">
                  <c:v>6619.6</c:v>
                </c:pt>
                <c:pt idx="7">
                  <c:v>7117.1</c:v>
                </c:pt>
                <c:pt idx="8">
                  <c:v>1777.86120057106</c:v>
                </c:pt>
                <c:pt idx="9">
                  <c:v>3398</c:v>
                </c:pt>
                <c:pt idx="10">
                  <c:v>5015.8999999999996</c:v>
                </c:pt>
                <c:pt idx="11">
                  <c:v>6632.7</c:v>
                </c:pt>
                <c:pt idx="12">
                  <c:v>7118.4</c:v>
                </c:pt>
                <c:pt idx="13">
                  <c:v>1777.8612020015701</c:v>
                </c:pt>
                <c:pt idx="14">
                  <c:v>2051.6</c:v>
                </c:pt>
                <c:pt idx="15">
                  <c:v>2177.9</c:v>
                </c:pt>
                <c:pt idx="16">
                  <c:v>2302.1</c:v>
                </c:pt>
                <c:pt idx="17">
                  <c:v>2436.8000000000002</c:v>
                </c:pt>
                <c:pt idx="18">
                  <c:v>2565.5</c:v>
                </c:pt>
                <c:pt idx="19">
                  <c:v>2706.3</c:v>
                </c:pt>
                <c:pt idx="20">
                  <c:v>2822.5</c:v>
                </c:pt>
                <c:pt idx="21">
                  <c:v>2957.2</c:v>
                </c:pt>
                <c:pt idx="22">
                  <c:v>3097.3</c:v>
                </c:pt>
                <c:pt idx="23">
                  <c:v>3244.2</c:v>
                </c:pt>
                <c:pt idx="24">
                  <c:v>3385.4</c:v>
                </c:pt>
                <c:pt idx="25">
                  <c:v>3514.3</c:v>
                </c:pt>
                <c:pt idx="26">
                  <c:v>3644.5</c:v>
                </c:pt>
                <c:pt idx="27">
                  <c:v>3878.7</c:v>
                </c:pt>
                <c:pt idx="28">
                  <c:v>4007.2</c:v>
                </c:pt>
                <c:pt idx="29">
                  <c:v>4137.8</c:v>
                </c:pt>
                <c:pt idx="30">
                  <c:v>4267.3999999999996</c:v>
                </c:pt>
                <c:pt idx="31">
                  <c:v>4398</c:v>
                </c:pt>
                <c:pt idx="32">
                  <c:v>4569.2</c:v>
                </c:pt>
                <c:pt idx="33">
                  <c:v>4703.3999999999996</c:v>
                </c:pt>
                <c:pt idx="34">
                  <c:v>4834.2</c:v>
                </c:pt>
                <c:pt idx="35">
                  <c:v>4964.5</c:v>
                </c:pt>
                <c:pt idx="36">
                  <c:v>5095.3</c:v>
                </c:pt>
                <c:pt idx="37">
                  <c:v>5226.1000000000004</c:v>
                </c:pt>
                <c:pt idx="38">
                  <c:v>5344.5</c:v>
                </c:pt>
                <c:pt idx="39">
                  <c:v>5472.1</c:v>
                </c:pt>
                <c:pt idx="40">
                  <c:v>5603.9</c:v>
                </c:pt>
                <c:pt idx="41">
                  <c:v>5734.4</c:v>
                </c:pt>
                <c:pt idx="42">
                  <c:v>5853.7</c:v>
                </c:pt>
                <c:pt idx="43">
                  <c:v>6152.2</c:v>
                </c:pt>
                <c:pt idx="44">
                  <c:v>6282.9</c:v>
                </c:pt>
                <c:pt idx="45">
                  <c:v>6414.7</c:v>
                </c:pt>
                <c:pt idx="46">
                  <c:v>6558.5</c:v>
                </c:pt>
                <c:pt idx="47">
                  <c:v>6681.8</c:v>
                </c:pt>
                <c:pt idx="48">
                  <c:v>6818.6</c:v>
                </c:pt>
                <c:pt idx="49">
                  <c:v>6969.6</c:v>
                </c:pt>
                <c:pt idx="50">
                  <c:v>7093.3</c:v>
                </c:pt>
                <c:pt idx="51">
                  <c:v>3011.8</c:v>
                </c:pt>
                <c:pt idx="52">
                  <c:v>4374</c:v>
                </c:pt>
                <c:pt idx="53">
                  <c:v>4506.6000000000004</c:v>
                </c:pt>
                <c:pt idx="54">
                  <c:v>5099</c:v>
                </c:pt>
                <c:pt idx="55">
                  <c:v>5364</c:v>
                </c:pt>
                <c:pt idx="56">
                  <c:v>6330</c:v>
                </c:pt>
                <c:pt idx="57">
                  <c:v>1777.86120057106</c:v>
                </c:pt>
                <c:pt idx="58">
                  <c:v>2382.3000000000002</c:v>
                </c:pt>
                <c:pt idx="59">
                  <c:v>2992.9</c:v>
                </c:pt>
                <c:pt idx="60">
                  <c:v>3605.1</c:v>
                </c:pt>
                <c:pt idx="61">
                  <c:v>4219.3999999999996</c:v>
                </c:pt>
                <c:pt idx="62">
                  <c:v>4835.3</c:v>
                </c:pt>
                <c:pt idx="63">
                  <c:v>5452.6</c:v>
                </c:pt>
                <c:pt idx="64">
                  <c:v>6071.9</c:v>
                </c:pt>
                <c:pt idx="65">
                  <c:v>6692.5</c:v>
                </c:pt>
                <c:pt idx="66">
                  <c:v>7120.7</c:v>
                </c:pt>
                <c:pt idx="67">
                  <c:v>1777.86120057106</c:v>
                </c:pt>
                <c:pt idx="68">
                  <c:v>2397.8000000000002</c:v>
                </c:pt>
                <c:pt idx="69">
                  <c:v>3018</c:v>
                </c:pt>
                <c:pt idx="70">
                  <c:v>3636.5</c:v>
                </c:pt>
                <c:pt idx="71">
                  <c:v>4255</c:v>
                </c:pt>
                <c:pt idx="72">
                  <c:v>4873.8</c:v>
                </c:pt>
                <c:pt idx="73">
                  <c:v>5493</c:v>
                </c:pt>
                <c:pt idx="74">
                  <c:v>6113</c:v>
                </c:pt>
                <c:pt idx="75">
                  <c:v>6733.5</c:v>
                </c:pt>
                <c:pt idx="76">
                  <c:v>7120.3</c:v>
                </c:pt>
              </c:numCache>
            </c:numRef>
          </c:xVal>
          <c:yVal>
            <c:numRef>
              <c:f>uc_76!$F$8:$F$84</c:f>
              <c:numCache>
                <c:formatCode>General</c:formatCode>
                <c:ptCount val="77"/>
                <c:pt idx="13">
                  <c:v>126813715.084444</c:v>
                </c:pt>
                <c:pt idx="14">
                  <c:v>126805538.086053</c:v>
                </c:pt>
                <c:pt idx="15">
                  <c:v>126805382.886052</c:v>
                </c:pt>
                <c:pt idx="16">
                  <c:v>126803555.719247</c:v>
                </c:pt>
                <c:pt idx="17">
                  <c:v>126803555.71924999</c:v>
                </c:pt>
                <c:pt idx="18">
                  <c:v>126803537.738922</c:v>
                </c:pt>
                <c:pt idx="19">
                  <c:v>126801467.93933301</c:v>
                </c:pt>
                <c:pt idx="21">
                  <c:v>126799003.75941201</c:v>
                </c:pt>
                <c:pt idx="22">
                  <c:v>126799003.759404</c:v>
                </c:pt>
                <c:pt idx="23">
                  <c:v>126798695.392608</c:v>
                </c:pt>
                <c:pt idx="24">
                  <c:v>126798695.392607</c:v>
                </c:pt>
                <c:pt idx="25">
                  <c:v>126798695.39259499</c:v>
                </c:pt>
                <c:pt idx="26">
                  <c:v>126798695.392598</c:v>
                </c:pt>
                <c:pt idx="27">
                  <c:v>126798505.39260601</c:v>
                </c:pt>
                <c:pt idx="28">
                  <c:v>126798505.392599</c:v>
                </c:pt>
                <c:pt idx="29">
                  <c:v>126798505.392608</c:v>
                </c:pt>
                <c:pt idx="30">
                  <c:v>126798505.39259499</c:v>
                </c:pt>
                <c:pt idx="31">
                  <c:v>126798505.392599</c:v>
                </c:pt>
                <c:pt idx="32">
                  <c:v>126798505.39260501</c:v>
                </c:pt>
                <c:pt idx="33">
                  <c:v>126797320.773158</c:v>
                </c:pt>
                <c:pt idx="34">
                  <c:v>126797320.77317201</c:v>
                </c:pt>
                <c:pt idx="35">
                  <c:v>126797320.773158</c:v>
                </c:pt>
                <c:pt idx="36">
                  <c:v>126796386.77316099</c:v>
                </c:pt>
                <c:pt idx="37">
                  <c:v>126796207.966846</c:v>
                </c:pt>
                <c:pt idx="40">
                  <c:v>126796207.966849</c:v>
                </c:pt>
                <c:pt idx="41">
                  <c:v>126796207.966847</c:v>
                </c:pt>
                <c:pt idx="43">
                  <c:v>126796207.96684401</c:v>
                </c:pt>
                <c:pt idx="44">
                  <c:v>126796137.76684301</c:v>
                </c:pt>
                <c:pt idx="45">
                  <c:v>126795933.37315901</c:v>
                </c:pt>
                <c:pt idx="46">
                  <c:v>126795933.373162</c:v>
                </c:pt>
                <c:pt idx="48">
                  <c:v>126795933.373164</c:v>
                </c:pt>
                <c:pt idx="49">
                  <c:v>126795933.373162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7-4F74-A211-40E2A11F9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043480"/>
        <c:axId val="722045120"/>
      </c:scatterChart>
      <c:valAx>
        <c:axId val="72204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45120"/>
        <c:crosses val="autoZero"/>
        <c:crossBetween val="midCat"/>
      </c:valAx>
      <c:valAx>
        <c:axId val="72204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4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'uc_77+'!$C$7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'uc_77+'!$B$8:$B$64</c:f>
              <c:numCache>
                <c:formatCode>General</c:formatCode>
                <c:ptCount val="57"/>
                <c:pt idx="0">
                  <c:v>1793.9587738513901</c:v>
                </c:pt>
                <c:pt idx="1">
                  <c:v>2163.9</c:v>
                </c:pt>
                <c:pt idx="2">
                  <c:v>3888.9</c:v>
                </c:pt>
                <c:pt idx="3">
                  <c:v>5516.4</c:v>
                </c:pt>
                <c:pt idx="4">
                  <c:v>7128.8</c:v>
                </c:pt>
                <c:pt idx="5">
                  <c:v>1793.9587738513901</c:v>
                </c:pt>
                <c:pt idx="6">
                  <c:v>2141</c:v>
                </c:pt>
                <c:pt idx="7">
                  <c:v>3903.8</c:v>
                </c:pt>
                <c:pt idx="8">
                  <c:v>5606.1</c:v>
                </c:pt>
                <c:pt idx="9">
                  <c:v>7127.7</c:v>
                </c:pt>
                <c:pt idx="10">
                  <c:v>1793.9587757587401</c:v>
                </c:pt>
                <c:pt idx="11">
                  <c:v>2227.8000000000002</c:v>
                </c:pt>
                <c:pt idx="12">
                  <c:v>2467.1999999999998</c:v>
                </c:pt>
                <c:pt idx="13">
                  <c:v>2616.1999999999998</c:v>
                </c:pt>
                <c:pt idx="14">
                  <c:v>2747.4</c:v>
                </c:pt>
                <c:pt idx="15">
                  <c:v>2898.9</c:v>
                </c:pt>
                <c:pt idx="16">
                  <c:v>3020.6</c:v>
                </c:pt>
                <c:pt idx="17">
                  <c:v>3160.9</c:v>
                </c:pt>
                <c:pt idx="18">
                  <c:v>3346.8</c:v>
                </c:pt>
                <c:pt idx="19">
                  <c:v>3470.2</c:v>
                </c:pt>
                <c:pt idx="20">
                  <c:v>3640.5</c:v>
                </c:pt>
                <c:pt idx="21">
                  <c:v>3858.4</c:v>
                </c:pt>
                <c:pt idx="22">
                  <c:v>3995.9</c:v>
                </c:pt>
                <c:pt idx="23">
                  <c:v>4164.6000000000004</c:v>
                </c:pt>
                <c:pt idx="24">
                  <c:v>4287.7</c:v>
                </c:pt>
                <c:pt idx="25">
                  <c:v>4429.5</c:v>
                </c:pt>
                <c:pt idx="26">
                  <c:v>4579.3999999999996</c:v>
                </c:pt>
                <c:pt idx="27">
                  <c:v>4720.8999999999996</c:v>
                </c:pt>
                <c:pt idx="28">
                  <c:v>4863.1000000000004</c:v>
                </c:pt>
                <c:pt idx="29">
                  <c:v>4990</c:v>
                </c:pt>
                <c:pt idx="30">
                  <c:v>5158.3</c:v>
                </c:pt>
                <c:pt idx="31">
                  <c:v>5450.7</c:v>
                </c:pt>
                <c:pt idx="32">
                  <c:v>5587.2</c:v>
                </c:pt>
                <c:pt idx="33">
                  <c:v>5736</c:v>
                </c:pt>
                <c:pt idx="34">
                  <c:v>5862.9</c:v>
                </c:pt>
                <c:pt idx="35">
                  <c:v>6002.9</c:v>
                </c:pt>
                <c:pt idx="36">
                  <c:v>6141.8</c:v>
                </c:pt>
                <c:pt idx="37">
                  <c:v>6279.5</c:v>
                </c:pt>
                <c:pt idx="38">
                  <c:v>6417.8</c:v>
                </c:pt>
                <c:pt idx="39">
                  <c:v>6558.1</c:v>
                </c:pt>
                <c:pt idx="40">
                  <c:v>6870.9</c:v>
                </c:pt>
                <c:pt idx="41">
                  <c:v>6985.4</c:v>
                </c:pt>
                <c:pt idx="42">
                  <c:v>1793.9587738513901</c:v>
                </c:pt>
                <c:pt idx="43">
                  <c:v>2636.1</c:v>
                </c:pt>
                <c:pt idx="44">
                  <c:v>4092.3</c:v>
                </c:pt>
                <c:pt idx="45">
                  <c:v>4872.5</c:v>
                </c:pt>
                <c:pt idx="46">
                  <c:v>5833.2</c:v>
                </c:pt>
                <c:pt idx="47">
                  <c:v>6670.6</c:v>
                </c:pt>
                <c:pt idx="48">
                  <c:v>7166.1</c:v>
                </c:pt>
                <c:pt idx="49">
                  <c:v>1793.9587738513901</c:v>
                </c:pt>
                <c:pt idx="50">
                  <c:v>2807.4</c:v>
                </c:pt>
                <c:pt idx="51">
                  <c:v>3903.3</c:v>
                </c:pt>
                <c:pt idx="52">
                  <c:v>4857.7</c:v>
                </c:pt>
                <c:pt idx="53">
                  <c:v>5592.8</c:v>
                </c:pt>
                <c:pt idx="54">
                  <c:v>6635.9</c:v>
                </c:pt>
                <c:pt idx="55">
                  <c:v>7517.5</c:v>
                </c:pt>
                <c:pt idx="56">
                  <c:v>100</c:v>
                </c:pt>
              </c:numCache>
            </c:numRef>
          </c:xVal>
          <c:yVal>
            <c:numRef>
              <c:f>'uc_77+'!$C$8:$C$64</c:f>
              <c:numCache>
                <c:formatCode>General</c:formatCode>
                <c:ptCount val="57"/>
                <c:pt idx="0">
                  <c:v>128021854.99607199</c:v>
                </c:pt>
                <c:pt idx="1">
                  <c:v>127994551.61181401</c:v>
                </c:pt>
                <c:pt idx="2">
                  <c:v>127977772.36181401</c:v>
                </c:pt>
                <c:pt idx="3">
                  <c:v>127961902.528337</c:v>
                </c:pt>
                <c:pt idx="4">
                  <c:v>127961268.108777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A7-4168-8D06-25E738116DDD}"/>
            </c:ext>
          </c:extLst>
        </c:ser>
        <c:ser>
          <c:idx val="1"/>
          <c:order val="1"/>
          <c:tx>
            <c:strRef>
              <c:f>'uc_77+'!$D$7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'uc_77+'!$B$8:$B$64</c:f>
              <c:numCache>
                <c:formatCode>General</c:formatCode>
                <c:ptCount val="57"/>
                <c:pt idx="0">
                  <c:v>1793.9587738513901</c:v>
                </c:pt>
                <c:pt idx="1">
                  <c:v>2163.9</c:v>
                </c:pt>
                <c:pt idx="2">
                  <c:v>3888.9</c:v>
                </c:pt>
                <c:pt idx="3">
                  <c:v>5516.4</c:v>
                </c:pt>
                <c:pt idx="4">
                  <c:v>7128.8</c:v>
                </c:pt>
                <c:pt idx="5">
                  <c:v>1793.9587738513901</c:v>
                </c:pt>
                <c:pt idx="6">
                  <c:v>2141</c:v>
                </c:pt>
                <c:pt idx="7">
                  <c:v>3903.8</c:v>
                </c:pt>
                <c:pt idx="8">
                  <c:v>5606.1</c:v>
                </c:pt>
                <c:pt idx="9">
                  <c:v>7127.7</c:v>
                </c:pt>
                <c:pt idx="10">
                  <c:v>1793.9587757587401</c:v>
                </c:pt>
                <c:pt idx="11">
                  <c:v>2227.8000000000002</c:v>
                </c:pt>
                <c:pt idx="12">
                  <c:v>2467.1999999999998</c:v>
                </c:pt>
                <c:pt idx="13">
                  <c:v>2616.1999999999998</c:v>
                </c:pt>
                <c:pt idx="14">
                  <c:v>2747.4</c:v>
                </c:pt>
                <c:pt idx="15">
                  <c:v>2898.9</c:v>
                </c:pt>
                <c:pt idx="16">
                  <c:v>3020.6</c:v>
                </c:pt>
                <c:pt idx="17">
                  <c:v>3160.9</c:v>
                </c:pt>
                <c:pt idx="18">
                  <c:v>3346.8</c:v>
                </c:pt>
                <c:pt idx="19">
                  <c:v>3470.2</c:v>
                </c:pt>
                <c:pt idx="20">
                  <c:v>3640.5</c:v>
                </c:pt>
                <c:pt idx="21">
                  <c:v>3858.4</c:v>
                </c:pt>
                <c:pt idx="22">
                  <c:v>3995.9</c:v>
                </c:pt>
                <c:pt idx="23">
                  <c:v>4164.6000000000004</c:v>
                </c:pt>
                <c:pt idx="24">
                  <c:v>4287.7</c:v>
                </c:pt>
                <c:pt idx="25">
                  <c:v>4429.5</c:v>
                </c:pt>
                <c:pt idx="26">
                  <c:v>4579.3999999999996</c:v>
                </c:pt>
                <c:pt idx="27">
                  <c:v>4720.8999999999996</c:v>
                </c:pt>
                <c:pt idx="28">
                  <c:v>4863.1000000000004</c:v>
                </c:pt>
                <c:pt idx="29">
                  <c:v>4990</c:v>
                </c:pt>
                <c:pt idx="30">
                  <c:v>5158.3</c:v>
                </c:pt>
                <c:pt idx="31">
                  <c:v>5450.7</c:v>
                </c:pt>
                <c:pt idx="32">
                  <c:v>5587.2</c:v>
                </c:pt>
                <c:pt idx="33">
                  <c:v>5736</c:v>
                </c:pt>
                <c:pt idx="34">
                  <c:v>5862.9</c:v>
                </c:pt>
                <c:pt idx="35">
                  <c:v>6002.9</c:v>
                </c:pt>
                <c:pt idx="36">
                  <c:v>6141.8</c:v>
                </c:pt>
                <c:pt idx="37">
                  <c:v>6279.5</c:v>
                </c:pt>
                <c:pt idx="38">
                  <c:v>6417.8</c:v>
                </c:pt>
                <c:pt idx="39">
                  <c:v>6558.1</c:v>
                </c:pt>
                <c:pt idx="40">
                  <c:v>6870.9</c:v>
                </c:pt>
                <c:pt idx="41">
                  <c:v>6985.4</c:v>
                </c:pt>
                <c:pt idx="42">
                  <c:v>1793.9587738513901</c:v>
                </c:pt>
                <c:pt idx="43">
                  <c:v>2636.1</c:v>
                </c:pt>
                <c:pt idx="44">
                  <c:v>4092.3</c:v>
                </c:pt>
                <c:pt idx="45">
                  <c:v>4872.5</c:v>
                </c:pt>
                <c:pt idx="46">
                  <c:v>5833.2</c:v>
                </c:pt>
                <c:pt idx="47">
                  <c:v>6670.6</c:v>
                </c:pt>
                <c:pt idx="48">
                  <c:v>7166.1</c:v>
                </c:pt>
                <c:pt idx="49">
                  <c:v>1793.9587738513901</c:v>
                </c:pt>
                <c:pt idx="50">
                  <c:v>2807.4</c:v>
                </c:pt>
                <c:pt idx="51">
                  <c:v>3903.3</c:v>
                </c:pt>
                <c:pt idx="52">
                  <c:v>4857.7</c:v>
                </c:pt>
                <c:pt idx="53">
                  <c:v>5592.8</c:v>
                </c:pt>
                <c:pt idx="54">
                  <c:v>6635.9</c:v>
                </c:pt>
                <c:pt idx="55">
                  <c:v>7517.5</c:v>
                </c:pt>
                <c:pt idx="56">
                  <c:v>100</c:v>
                </c:pt>
              </c:numCache>
            </c:numRef>
          </c:xVal>
          <c:yVal>
            <c:numRef>
              <c:f>'uc_77+'!$D$8:$D$64</c:f>
              <c:numCache>
                <c:formatCode>General</c:formatCode>
                <c:ptCount val="57"/>
                <c:pt idx="5">
                  <c:v>128021854.99607199</c:v>
                </c:pt>
                <c:pt idx="6">
                  <c:v>127994712.11181401</c:v>
                </c:pt>
                <c:pt idx="7">
                  <c:v>127977998.711814</c:v>
                </c:pt>
                <c:pt idx="8">
                  <c:v>127962003.25877699</c:v>
                </c:pt>
                <c:pt idx="9">
                  <c:v>127961242.028337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A7-4168-8D06-25E738116DDD}"/>
            </c:ext>
          </c:extLst>
        </c:ser>
        <c:ser>
          <c:idx val="2"/>
          <c:order val="2"/>
          <c:tx>
            <c:strRef>
              <c:f>'uc_77+'!$E$7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5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B76-4FFB-845A-54C7CCDD8EE8}"/>
              </c:ext>
            </c:extLst>
          </c:dPt>
          <c:xVal>
            <c:numRef>
              <c:f>'uc_77+'!$B$8:$B$64</c:f>
              <c:numCache>
                <c:formatCode>General</c:formatCode>
                <c:ptCount val="57"/>
                <c:pt idx="0">
                  <c:v>1793.9587738513901</c:v>
                </c:pt>
                <c:pt idx="1">
                  <c:v>2163.9</c:v>
                </c:pt>
                <c:pt idx="2">
                  <c:v>3888.9</c:v>
                </c:pt>
                <c:pt idx="3">
                  <c:v>5516.4</c:v>
                </c:pt>
                <c:pt idx="4">
                  <c:v>7128.8</c:v>
                </c:pt>
                <c:pt idx="5">
                  <c:v>1793.9587738513901</c:v>
                </c:pt>
                <c:pt idx="6">
                  <c:v>2141</c:v>
                </c:pt>
                <c:pt idx="7">
                  <c:v>3903.8</c:v>
                </c:pt>
                <c:pt idx="8">
                  <c:v>5606.1</c:v>
                </c:pt>
                <c:pt idx="9">
                  <c:v>7127.7</c:v>
                </c:pt>
                <c:pt idx="10">
                  <c:v>1793.9587757587401</c:v>
                </c:pt>
                <c:pt idx="11">
                  <c:v>2227.8000000000002</c:v>
                </c:pt>
                <c:pt idx="12">
                  <c:v>2467.1999999999998</c:v>
                </c:pt>
                <c:pt idx="13">
                  <c:v>2616.1999999999998</c:v>
                </c:pt>
                <c:pt idx="14">
                  <c:v>2747.4</c:v>
                </c:pt>
                <c:pt idx="15">
                  <c:v>2898.9</c:v>
                </c:pt>
                <c:pt idx="16">
                  <c:v>3020.6</c:v>
                </c:pt>
                <c:pt idx="17">
                  <c:v>3160.9</c:v>
                </c:pt>
                <c:pt idx="18">
                  <c:v>3346.8</c:v>
                </c:pt>
                <c:pt idx="19">
                  <c:v>3470.2</c:v>
                </c:pt>
                <c:pt idx="20">
                  <c:v>3640.5</c:v>
                </c:pt>
                <c:pt idx="21">
                  <c:v>3858.4</c:v>
                </c:pt>
                <c:pt idx="22">
                  <c:v>3995.9</c:v>
                </c:pt>
                <c:pt idx="23">
                  <c:v>4164.6000000000004</c:v>
                </c:pt>
                <c:pt idx="24">
                  <c:v>4287.7</c:v>
                </c:pt>
                <c:pt idx="25">
                  <c:v>4429.5</c:v>
                </c:pt>
                <c:pt idx="26">
                  <c:v>4579.3999999999996</c:v>
                </c:pt>
                <c:pt idx="27">
                  <c:v>4720.8999999999996</c:v>
                </c:pt>
                <c:pt idx="28">
                  <c:v>4863.1000000000004</c:v>
                </c:pt>
                <c:pt idx="29">
                  <c:v>4990</c:v>
                </c:pt>
                <c:pt idx="30">
                  <c:v>5158.3</c:v>
                </c:pt>
                <c:pt idx="31">
                  <c:v>5450.7</c:v>
                </c:pt>
                <c:pt idx="32">
                  <c:v>5587.2</c:v>
                </c:pt>
                <c:pt idx="33">
                  <c:v>5736</c:v>
                </c:pt>
                <c:pt idx="34">
                  <c:v>5862.9</c:v>
                </c:pt>
                <c:pt idx="35">
                  <c:v>6002.9</c:v>
                </c:pt>
                <c:pt idx="36">
                  <c:v>6141.8</c:v>
                </c:pt>
                <c:pt idx="37">
                  <c:v>6279.5</c:v>
                </c:pt>
                <c:pt idx="38">
                  <c:v>6417.8</c:v>
                </c:pt>
                <c:pt idx="39">
                  <c:v>6558.1</c:v>
                </c:pt>
                <c:pt idx="40">
                  <c:v>6870.9</c:v>
                </c:pt>
                <c:pt idx="41">
                  <c:v>6985.4</c:v>
                </c:pt>
                <c:pt idx="42">
                  <c:v>1793.9587738513901</c:v>
                </c:pt>
                <c:pt idx="43">
                  <c:v>2636.1</c:v>
                </c:pt>
                <c:pt idx="44">
                  <c:v>4092.3</c:v>
                </c:pt>
                <c:pt idx="45">
                  <c:v>4872.5</c:v>
                </c:pt>
                <c:pt idx="46">
                  <c:v>5833.2</c:v>
                </c:pt>
                <c:pt idx="47">
                  <c:v>6670.6</c:v>
                </c:pt>
                <c:pt idx="48">
                  <c:v>7166.1</c:v>
                </c:pt>
                <c:pt idx="49">
                  <c:v>1793.9587738513901</c:v>
                </c:pt>
                <c:pt idx="50">
                  <c:v>2807.4</c:v>
                </c:pt>
                <c:pt idx="51">
                  <c:v>3903.3</c:v>
                </c:pt>
                <c:pt idx="52">
                  <c:v>4857.7</c:v>
                </c:pt>
                <c:pt idx="53">
                  <c:v>5592.8</c:v>
                </c:pt>
                <c:pt idx="54">
                  <c:v>6635.9</c:v>
                </c:pt>
                <c:pt idx="55">
                  <c:v>7517.5</c:v>
                </c:pt>
                <c:pt idx="56">
                  <c:v>100</c:v>
                </c:pt>
              </c:numCache>
            </c:numRef>
          </c:xVal>
          <c:yVal>
            <c:numRef>
              <c:f>'uc_77+'!$E$8:$E$64</c:f>
              <c:numCache>
                <c:formatCode>General</c:formatCode>
                <c:ptCount val="57"/>
                <c:pt idx="56" formatCode="0.00E+00">
                  <c:v>127945000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3D-465E-AA44-6F0D249EF1E7}"/>
            </c:ext>
          </c:extLst>
        </c:ser>
        <c:ser>
          <c:idx val="3"/>
          <c:order val="3"/>
          <c:tx>
            <c:strRef>
              <c:f>'uc_77+'!$F$7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'uc_77+'!$B$8:$B$64</c:f>
              <c:numCache>
                <c:formatCode>General</c:formatCode>
                <c:ptCount val="57"/>
                <c:pt idx="0">
                  <c:v>1793.9587738513901</c:v>
                </c:pt>
                <c:pt idx="1">
                  <c:v>2163.9</c:v>
                </c:pt>
                <c:pt idx="2">
                  <c:v>3888.9</c:v>
                </c:pt>
                <c:pt idx="3">
                  <c:v>5516.4</c:v>
                </c:pt>
                <c:pt idx="4">
                  <c:v>7128.8</c:v>
                </c:pt>
                <c:pt idx="5">
                  <c:v>1793.9587738513901</c:v>
                </c:pt>
                <c:pt idx="6">
                  <c:v>2141</c:v>
                </c:pt>
                <c:pt idx="7">
                  <c:v>3903.8</c:v>
                </c:pt>
                <c:pt idx="8">
                  <c:v>5606.1</c:v>
                </c:pt>
                <c:pt idx="9">
                  <c:v>7127.7</c:v>
                </c:pt>
                <c:pt idx="10">
                  <c:v>1793.9587757587401</c:v>
                </c:pt>
                <c:pt idx="11">
                  <c:v>2227.8000000000002</c:v>
                </c:pt>
                <c:pt idx="12">
                  <c:v>2467.1999999999998</c:v>
                </c:pt>
                <c:pt idx="13">
                  <c:v>2616.1999999999998</c:v>
                </c:pt>
                <c:pt idx="14">
                  <c:v>2747.4</c:v>
                </c:pt>
                <c:pt idx="15">
                  <c:v>2898.9</c:v>
                </c:pt>
                <c:pt idx="16">
                  <c:v>3020.6</c:v>
                </c:pt>
                <c:pt idx="17">
                  <c:v>3160.9</c:v>
                </c:pt>
                <c:pt idx="18">
                  <c:v>3346.8</c:v>
                </c:pt>
                <c:pt idx="19">
                  <c:v>3470.2</c:v>
                </c:pt>
                <c:pt idx="20">
                  <c:v>3640.5</c:v>
                </c:pt>
                <c:pt idx="21">
                  <c:v>3858.4</c:v>
                </c:pt>
                <c:pt idx="22">
                  <c:v>3995.9</c:v>
                </c:pt>
                <c:pt idx="23">
                  <c:v>4164.6000000000004</c:v>
                </c:pt>
                <c:pt idx="24">
                  <c:v>4287.7</c:v>
                </c:pt>
                <c:pt idx="25">
                  <c:v>4429.5</c:v>
                </c:pt>
                <c:pt idx="26">
                  <c:v>4579.3999999999996</c:v>
                </c:pt>
                <c:pt idx="27">
                  <c:v>4720.8999999999996</c:v>
                </c:pt>
                <c:pt idx="28">
                  <c:v>4863.1000000000004</c:v>
                </c:pt>
                <c:pt idx="29">
                  <c:v>4990</c:v>
                </c:pt>
                <c:pt idx="30">
                  <c:v>5158.3</c:v>
                </c:pt>
                <c:pt idx="31">
                  <c:v>5450.7</c:v>
                </c:pt>
                <c:pt idx="32">
                  <c:v>5587.2</c:v>
                </c:pt>
                <c:pt idx="33">
                  <c:v>5736</c:v>
                </c:pt>
                <c:pt idx="34">
                  <c:v>5862.9</c:v>
                </c:pt>
                <c:pt idx="35">
                  <c:v>6002.9</c:v>
                </c:pt>
                <c:pt idx="36">
                  <c:v>6141.8</c:v>
                </c:pt>
                <c:pt idx="37">
                  <c:v>6279.5</c:v>
                </c:pt>
                <c:pt idx="38">
                  <c:v>6417.8</c:v>
                </c:pt>
                <c:pt idx="39">
                  <c:v>6558.1</c:v>
                </c:pt>
                <c:pt idx="40">
                  <c:v>6870.9</c:v>
                </c:pt>
                <c:pt idx="41">
                  <c:v>6985.4</c:v>
                </c:pt>
                <c:pt idx="42">
                  <c:v>1793.9587738513901</c:v>
                </c:pt>
                <c:pt idx="43">
                  <c:v>2636.1</c:v>
                </c:pt>
                <c:pt idx="44">
                  <c:v>4092.3</c:v>
                </c:pt>
                <c:pt idx="45">
                  <c:v>4872.5</c:v>
                </c:pt>
                <c:pt idx="46">
                  <c:v>5833.2</c:v>
                </c:pt>
                <c:pt idx="47">
                  <c:v>6670.6</c:v>
                </c:pt>
                <c:pt idx="48">
                  <c:v>7166.1</c:v>
                </c:pt>
                <c:pt idx="49">
                  <c:v>1793.9587738513901</c:v>
                </c:pt>
                <c:pt idx="50">
                  <c:v>2807.4</c:v>
                </c:pt>
                <c:pt idx="51">
                  <c:v>3903.3</c:v>
                </c:pt>
                <c:pt idx="52">
                  <c:v>4857.7</c:v>
                </c:pt>
                <c:pt idx="53">
                  <c:v>5592.8</c:v>
                </c:pt>
                <c:pt idx="54">
                  <c:v>6635.9</c:v>
                </c:pt>
                <c:pt idx="55">
                  <c:v>7517.5</c:v>
                </c:pt>
                <c:pt idx="56">
                  <c:v>100</c:v>
                </c:pt>
              </c:numCache>
            </c:numRef>
          </c:xVal>
          <c:yVal>
            <c:numRef>
              <c:f>'uc_77+'!$F$8:$F$64</c:f>
              <c:numCache>
                <c:formatCode>General</c:formatCode>
                <c:ptCount val="57"/>
                <c:pt idx="10">
                  <c:v>128021854.99607199</c:v>
                </c:pt>
                <c:pt idx="11">
                  <c:v>127972037.017627</c:v>
                </c:pt>
                <c:pt idx="12">
                  <c:v>127971800.417605</c:v>
                </c:pt>
                <c:pt idx="13">
                  <c:v>127971800.41760001</c:v>
                </c:pt>
                <c:pt idx="14">
                  <c:v>127971800.41759101</c:v>
                </c:pt>
                <c:pt idx="15">
                  <c:v>127971679.03479899</c:v>
                </c:pt>
                <c:pt idx="17">
                  <c:v>127971633.43480401</c:v>
                </c:pt>
                <c:pt idx="18">
                  <c:v>127971633.434802</c:v>
                </c:pt>
                <c:pt idx="20">
                  <c:v>127971621.434808</c:v>
                </c:pt>
                <c:pt idx="21">
                  <c:v>127971621.43479601</c:v>
                </c:pt>
                <c:pt idx="22">
                  <c:v>127971621.434802</c:v>
                </c:pt>
                <c:pt idx="23">
                  <c:v>127971170.214885</c:v>
                </c:pt>
                <c:pt idx="25">
                  <c:v>127971155.014883</c:v>
                </c:pt>
                <c:pt idx="26">
                  <c:v>127968160.11488301</c:v>
                </c:pt>
                <c:pt idx="27">
                  <c:v>127967099.364877</c:v>
                </c:pt>
                <c:pt idx="28">
                  <c:v>127965975.641525</c:v>
                </c:pt>
                <c:pt idx="30">
                  <c:v>127965812.241533</c:v>
                </c:pt>
                <c:pt idx="31">
                  <c:v>127965736.04152299</c:v>
                </c:pt>
                <c:pt idx="32">
                  <c:v>127965736.041521</c:v>
                </c:pt>
                <c:pt idx="33">
                  <c:v>127965431.24152499</c:v>
                </c:pt>
                <c:pt idx="35">
                  <c:v>127965431.241523</c:v>
                </c:pt>
                <c:pt idx="36">
                  <c:v>127965431.241531</c:v>
                </c:pt>
                <c:pt idx="37">
                  <c:v>127965431.24152599</c:v>
                </c:pt>
                <c:pt idx="38">
                  <c:v>127965431.24153</c:v>
                </c:pt>
                <c:pt idx="39">
                  <c:v>127965431.241524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B-4620-B612-5C0CDAFBC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39504"/>
        <c:axId val="670715888"/>
      </c:scatterChart>
      <c:valAx>
        <c:axId val="65263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15888"/>
        <c:crosses val="autoZero"/>
        <c:crossBetween val="midCat"/>
      </c:valAx>
      <c:valAx>
        <c:axId val="67071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3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test3!$H$1:$L$1</c:f>
              <c:strCache>
                <c:ptCount val="5"/>
                <c:pt idx="0">
                  <c:v>z_hard</c:v>
                </c:pt>
                <c:pt idx="1">
                  <c:v>z_milp</c:v>
                </c:pt>
                <c:pt idx="2">
                  <c:v>z_soft</c:v>
                </c:pt>
                <c:pt idx="3">
                  <c:v>z_soft+cut</c:v>
                </c:pt>
                <c:pt idx="4">
                  <c:v>z_lbc</c:v>
                </c:pt>
              </c:strCache>
            </c:strRef>
          </c:cat>
          <c:val>
            <c:numRef>
              <c:f>test3!$H$12:$L$12</c:f>
              <c:numCache>
                <c:formatCode>_-"$"* #,##0_-;\-"$"* #,##0_-;_-"$"* "-"??_-;_-@_-</c:formatCode>
                <c:ptCount val="5"/>
                <c:pt idx="0">
                  <c:v>519150298.69999999</c:v>
                </c:pt>
                <c:pt idx="1">
                  <c:v>518920135.80000001</c:v>
                </c:pt>
                <c:pt idx="2">
                  <c:v>518932442.19999999</c:v>
                </c:pt>
                <c:pt idx="3">
                  <c:v>519049189.89999998</c:v>
                </c:pt>
                <c:pt idx="4" formatCode="0.0">
                  <c:v>519042678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0-42BD-87A9-F96D002D9F1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test3!$H$1:$L$1</c:f>
              <c:strCache>
                <c:ptCount val="5"/>
                <c:pt idx="0">
                  <c:v>z_hard</c:v>
                </c:pt>
                <c:pt idx="1">
                  <c:v>z_milp</c:v>
                </c:pt>
                <c:pt idx="2">
                  <c:v>z_soft</c:v>
                </c:pt>
                <c:pt idx="3">
                  <c:v>z_soft+cut</c:v>
                </c:pt>
                <c:pt idx="4">
                  <c:v>z_lbc</c:v>
                </c:pt>
              </c:strCache>
            </c:strRef>
          </c:cat>
          <c:val>
            <c:numRef>
              <c:f>test3!$H$13:$L$13</c:f>
              <c:numCache>
                <c:formatCode>_-"$"* #,##0_-;\-"$"* #,##0_-;_-"$"* "-"??_-;_-@_-</c:formatCode>
                <c:ptCount val="5"/>
                <c:pt idx="0">
                  <c:v>519150298.69999999</c:v>
                </c:pt>
                <c:pt idx="1">
                  <c:v>518920135.80000001</c:v>
                </c:pt>
                <c:pt idx="2">
                  <c:v>518932442.19999999</c:v>
                </c:pt>
                <c:pt idx="3">
                  <c:v>519049189.89999998</c:v>
                </c:pt>
                <c:pt idx="4" formatCode="0.0">
                  <c:v>518945792.89999998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27-40D8-83C9-A3C36A8BD9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9904432"/>
        <c:axId val="509901480"/>
      </c:barChart>
      <c:catAx>
        <c:axId val="50990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1480"/>
        <c:crosses val="autoZero"/>
        <c:auto val="1"/>
        <c:lblAlgn val="ctr"/>
        <c:lblOffset val="100"/>
        <c:noMultiLvlLbl val="0"/>
      </c:catAx>
      <c:valAx>
        <c:axId val="50990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uc_78!$C$7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uc_78!$B$8:$B$65</c:f>
              <c:numCache>
                <c:formatCode>General</c:formatCode>
                <c:ptCount val="58"/>
                <c:pt idx="0">
                  <c:v>1799.36052370071</c:v>
                </c:pt>
                <c:pt idx="1">
                  <c:v>3417.7</c:v>
                </c:pt>
                <c:pt idx="2">
                  <c:v>5040.8999999999996</c:v>
                </c:pt>
                <c:pt idx="3">
                  <c:v>6667.1</c:v>
                </c:pt>
                <c:pt idx="4">
                  <c:v>7126</c:v>
                </c:pt>
                <c:pt idx="5">
                  <c:v>1799.36052370071</c:v>
                </c:pt>
                <c:pt idx="6">
                  <c:v>3639.7</c:v>
                </c:pt>
                <c:pt idx="7">
                  <c:v>5277.5</c:v>
                </c:pt>
                <c:pt idx="8">
                  <c:v>6905.3</c:v>
                </c:pt>
                <c:pt idx="9">
                  <c:v>7126.5</c:v>
                </c:pt>
                <c:pt idx="10">
                  <c:v>1799.3605253696401</c:v>
                </c:pt>
                <c:pt idx="11">
                  <c:v>2075</c:v>
                </c:pt>
                <c:pt idx="12">
                  <c:v>2201.8000000000002</c:v>
                </c:pt>
                <c:pt idx="13">
                  <c:v>2336.9</c:v>
                </c:pt>
                <c:pt idx="14">
                  <c:v>2479.1</c:v>
                </c:pt>
                <c:pt idx="15">
                  <c:v>2599.9</c:v>
                </c:pt>
                <c:pt idx="16">
                  <c:v>2751.4</c:v>
                </c:pt>
                <c:pt idx="17">
                  <c:v>2944.1</c:v>
                </c:pt>
                <c:pt idx="18">
                  <c:v>3078.6</c:v>
                </c:pt>
                <c:pt idx="19">
                  <c:v>3350.5</c:v>
                </c:pt>
                <c:pt idx="20">
                  <c:v>3471.7</c:v>
                </c:pt>
                <c:pt idx="21">
                  <c:v>3612.9</c:v>
                </c:pt>
                <c:pt idx="22">
                  <c:v>3793.9</c:v>
                </c:pt>
                <c:pt idx="23">
                  <c:v>3915.2</c:v>
                </c:pt>
                <c:pt idx="24">
                  <c:v>4050.7</c:v>
                </c:pt>
                <c:pt idx="25">
                  <c:v>4187.8</c:v>
                </c:pt>
                <c:pt idx="26">
                  <c:v>4326</c:v>
                </c:pt>
                <c:pt idx="27">
                  <c:v>4447.7</c:v>
                </c:pt>
                <c:pt idx="28">
                  <c:v>4582.8999999999996</c:v>
                </c:pt>
                <c:pt idx="29">
                  <c:v>4718.8</c:v>
                </c:pt>
                <c:pt idx="30">
                  <c:v>5002</c:v>
                </c:pt>
                <c:pt idx="31">
                  <c:v>5283.7</c:v>
                </c:pt>
                <c:pt idx="32">
                  <c:v>5422.1</c:v>
                </c:pt>
                <c:pt idx="33">
                  <c:v>5543.9</c:v>
                </c:pt>
                <c:pt idx="34">
                  <c:v>5682</c:v>
                </c:pt>
                <c:pt idx="35">
                  <c:v>5821.2</c:v>
                </c:pt>
                <c:pt idx="36">
                  <c:v>6104.4</c:v>
                </c:pt>
                <c:pt idx="37">
                  <c:v>6232.8</c:v>
                </c:pt>
                <c:pt idx="38">
                  <c:v>6354.9</c:v>
                </c:pt>
                <c:pt idx="39">
                  <c:v>6479.8</c:v>
                </c:pt>
                <c:pt idx="40">
                  <c:v>6605.8</c:v>
                </c:pt>
                <c:pt idx="41">
                  <c:v>6916.5</c:v>
                </c:pt>
                <c:pt idx="42">
                  <c:v>7027.5</c:v>
                </c:pt>
                <c:pt idx="43">
                  <c:v>1799.36052370071</c:v>
                </c:pt>
                <c:pt idx="44">
                  <c:v>2434.9</c:v>
                </c:pt>
                <c:pt idx="45">
                  <c:v>3286.7</c:v>
                </c:pt>
                <c:pt idx="46">
                  <c:v>4287.8999999999996</c:v>
                </c:pt>
                <c:pt idx="47">
                  <c:v>5331.1</c:v>
                </c:pt>
                <c:pt idx="48">
                  <c:v>6149.7</c:v>
                </c:pt>
                <c:pt idx="49">
                  <c:v>7048.6</c:v>
                </c:pt>
                <c:pt idx="50">
                  <c:v>1799.36052370071</c:v>
                </c:pt>
                <c:pt idx="51">
                  <c:v>2715</c:v>
                </c:pt>
                <c:pt idx="52">
                  <c:v>3410.9</c:v>
                </c:pt>
                <c:pt idx="53">
                  <c:v>4216.2</c:v>
                </c:pt>
                <c:pt idx="54">
                  <c:v>4992.8</c:v>
                </c:pt>
                <c:pt idx="55">
                  <c:v>5868.3</c:v>
                </c:pt>
                <c:pt idx="56">
                  <c:v>6721.8</c:v>
                </c:pt>
                <c:pt idx="57">
                  <c:v>7204.1</c:v>
                </c:pt>
              </c:numCache>
            </c:numRef>
          </c:xVal>
          <c:yVal>
            <c:numRef>
              <c:f>uc_78!$C$8:$C$65</c:f>
              <c:numCache>
                <c:formatCode>General</c:formatCode>
                <c:ptCount val="58"/>
                <c:pt idx="0">
                  <c:v>127415440.892968</c:v>
                </c:pt>
                <c:pt idx="1">
                  <c:v>127404676.23483001</c:v>
                </c:pt>
                <c:pt idx="2">
                  <c:v>127402225.23483001</c:v>
                </c:pt>
                <c:pt idx="3">
                  <c:v>127401780.886639</c:v>
                </c:pt>
                <c:pt idx="4">
                  <c:v>127401750.49757101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A8-41C2-A5C3-582D2D0B2A07}"/>
            </c:ext>
          </c:extLst>
        </c:ser>
        <c:ser>
          <c:idx val="1"/>
          <c:order val="1"/>
          <c:tx>
            <c:strRef>
              <c:f>uc_78!$D$7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uc_78!$B$8:$B$65</c:f>
              <c:numCache>
                <c:formatCode>General</c:formatCode>
                <c:ptCount val="58"/>
                <c:pt idx="0">
                  <c:v>1799.36052370071</c:v>
                </c:pt>
                <c:pt idx="1">
                  <c:v>3417.7</c:v>
                </c:pt>
                <c:pt idx="2">
                  <c:v>5040.8999999999996</c:v>
                </c:pt>
                <c:pt idx="3">
                  <c:v>6667.1</c:v>
                </c:pt>
                <c:pt idx="4">
                  <c:v>7126</c:v>
                </c:pt>
                <c:pt idx="5">
                  <c:v>1799.36052370071</c:v>
                </c:pt>
                <c:pt idx="6">
                  <c:v>3639.7</c:v>
                </c:pt>
                <c:pt idx="7">
                  <c:v>5277.5</c:v>
                </c:pt>
                <c:pt idx="8">
                  <c:v>6905.3</c:v>
                </c:pt>
                <c:pt idx="9">
                  <c:v>7126.5</c:v>
                </c:pt>
                <c:pt idx="10">
                  <c:v>1799.3605253696401</c:v>
                </c:pt>
                <c:pt idx="11">
                  <c:v>2075</c:v>
                </c:pt>
                <c:pt idx="12">
                  <c:v>2201.8000000000002</c:v>
                </c:pt>
                <c:pt idx="13">
                  <c:v>2336.9</c:v>
                </c:pt>
                <c:pt idx="14">
                  <c:v>2479.1</c:v>
                </c:pt>
                <c:pt idx="15">
                  <c:v>2599.9</c:v>
                </c:pt>
                <c:pt idx="16">
                  <c:v>2751.4</c:v>
                </c:pt>
                <c:pt idx="17">
                  <c:v>2944.1</c:v>
                </c:pt>
                <c:pt idx="18">
                  <c:v>3078.6</c:v>
                </c:pt>
                <c:pt idx="19">
                  <c:v>3350.5</c:v>
                </c:pt>
                <c:pt idx="20">
                  <c:v>3471.7</c:v>
                </c:pt>
                <c:pt idx="21">
                  <c:v>3612.9</c:v>
                </c:pt>
                <c:pt idx="22">
                  <c:v>3793.9</c:v>
                </c:pt>
                <c:pt idx="23">
                  <c:v>3915.2</c:v>
                </c:pt>
                <c:pt idx="24">
                  <c:v>4050.7</c:v>
                </c:pt>
                <c:pt idx="25">
                  <c:v>4187.8</c:v>
                </c:pt>
                <c:pt idx="26">
                  <c:v>4326</c:v>
                </c:pt>
                <c:pt idx="27">
                  <c:v>4447.7</c:v>
                </c:pt>
                <c:pt idx="28">
                  <c:v>4582.8999999999996</c:v>
                </c:pt>
                <c:pt idx="29">
                  <c:v>4718.8</c:v>
                </c:pt>
                <c:pt idx="30">
                  <c:v>5002</c:v>
                </c:pt>
                <c:pt idx="31">
                  <c:v>5283.7</c:v>
                </c:pt>
                <c:pt idx="32">
                  <c:v>5422.1</c:v>
                </c:pt>
                <c:pt idx="33">
                  <c:v>5543.9</c:v>
                </c:pt>
                <c:pt idx="34">
                  <c:v>5682</c:v>
                </c:pt>
                <c:pt idx="35">
                  <c:v>5821.2</c:v>
                </c:pt>
                <c:pt idx="36">
                  <c:v>6104.4</c:v>
                </c:pt>
                <c:pt idx="37">
                  <c:v>6232.8</c:v>
                </c:pt>
                <c:pt idx="38">
                  <c:v>6354.9</c:v>
                </c:pt>
                <c:pt idx="39">
                  <c:v>6479.8</c:v>
                </c:pt>
                <c:pt idx="40">
                  <c:v>6605.8</c:v>
                </c:pt>
                <c:pt idx="41">
                  <c:v>6916.5</c:v>
                </c:pt>
                <c:pt idx="42">
                  <c:v>7027.5</c:v>
                </c:pt>
                <c:pt idx="43">
                  <c:v>1799.36052370071</c:v>
                </c:pt>
                <c:pt idx="44">
                  <c:v>2434.9</c:v>
                </c:pt>
                <c:pt idx="45">
                  <c:v>3286.7</c:v>
                </c:pt>
                <c:pt idx="46">
                  <c:v>4287.8999999999996</c:v>
                </c:pt>
                <c:pt idx="47">
                  <c:v>5331.1</c:v>
                </c:pt>
                <c:pt idx="48">
                  <c:v>6149.7</c:v>
                </c:pt>
                <c:pt idx="49">
                  <c:v>7048.6</c:v>
                </c:pt>
                <c:pt idx="50">
                  <c:v>1799.36052370071</c:v>
                </c:pt>
                <c:pt idx="51">
                  <c:v>2715</c:v>
                </c:pt>
                <c:pt idx="52">
                  <c:v>3410.9</c:v>
                </c:pt>
                <c:pt idx="53">
                  <c:v>4216.2</c:v>
                </c:pt>
                <c:pt idx="54">
                  <c:v>4992.8</c:v>
                </c:pt>
                <c:pt idx="55">
                  <c:v>5868.3</c:v>
                </c:pt>
                <c:pt idx="56">
                  <c:v>6721.8</c:v>
                </c:pt>
                <c:pt idx="57">
                  <c:v>7204.1</c:v>
                </c:pt>
              </c:numCache>
            </c:numRef>
          </c:xVal>
          <c:yVal>
            <c:numRef>
              <c:f>uc_78!$D$8:$D$65</c:f>
              <c:numCache>
                <c:formatCode>General</c:formatCode>
                <c:ptCount val="58"/>
                <c:pt idx="5">
                  <c:v>127415440.892968</c:v>
                </c:pt>
                <c:pt idx="6">
                  <c:v>127404526.23483001</c:v>
                </c:pt>
                <c:pt idx="7">
                  <c:v>127402792.030587</c:v>
                </c:pt>
                <c:pt idx="8">
                  <c:v>127402561.581788</c:v>
                </c:pt>
                <c:pt idx="9">
                  <c:v>127402561.581811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4E-4CFD-B7B5-79B65FFA846C}"/>
            </c:ext>
          </c:extLst>
        </c:ser>
        <c:ser>
          <c:idx val="2"/>
          <c:order val="2"/>
          <c:tx>
            <c:strRef>
              <c:f>uc_78!$E$7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uc_78!$B$8:$B$65</c:f>
              <c:numCache>
                <c:formatCode>General</c:formatCode>
                <c:ptCount val="58"/>
                <c:pt idx="0">
                  <c:v>1799.36052370071</c:v>
                </c:pt>
                <c:pt idx="1">
                  <c:v>3417.7</c:v>
                </c:pt>
                <c:pt idx="2">
                  <c:v>5040.8999999999996</c:v>
                </c:pt>
                <c:pt idx="3">
                  <c:v>6667.1</c:v>
                </c:pt>
                <c:pt idx="4">
                  <c:v>7126</c:v>
                </c:pt>
                <c:pt idx="5">
                  <c:v>1799.36052370071</c:v>
                </c:pt>
                <c:pt idx="6">
                  <c:v>3639.7</c:v>
                </c:pt>
                <c:pt idx="7">
                  <c:v>5277.5</c:v>
                </c:pt>
                <c:pt idx="8">
                  <c:v>6905.3</c:v>
                </c:pt>
                <c:pt idx="9">
                  <c:v>7126.5</c:v>
                </c:pt>
                <c:pt idx="10">
                  <c:v>1799.3605253696401</c:v>
                </c:pt>
                <c:pt idx="11">
                  <c:v>2075</c:v>
                </c:pt>
                <c:pt idx="12">
                  <c:v>2201.8000000000002</c:v>
                </c:pt>
                <c:pt idx="13">
                  <c:v>2336.9</c:v>
                </c:pt>
                <c:pt idx="14">
                  <c:v>2479.1</c:v>
                </c:pt>
                <c:pt idx="15">
                  <c:v>2599.9</c:v>
                </c:pt>
                <c:pt idx="16">
                  <c:v>2751.4</c:v>
                </c:pt>
                <c:pt idx="17">
                  <c:v>2944.1</c:v>
                </c:pt>
                <c:pt idx="18">
                  <c:v>3078.6</c:v>
                </c:pt>
                <c:pt idx="19">
                  <c:v>3350.5</c:v>
                </c:pt>
                <c:pt idx="20">
                  <c:v>3471.7</c:v>
                </c:pt>
                <c:pt idx="21">
                  <c:v>3612.9</c:v>
                </c:pt>
                <c:pt idx="22">
                  <c:v>3793.9</c:v>
                </c:pt>
                <c:pt idx="23">
                  <c:v>3915.2</c:v>
                </c:pt>
                <c:pt idx="24">
                  <c:v>4050.7</c:v>
                </c:pt>
                <c:pt idx="25">
                  <c:v>4187.8</c:v>
                </c:pt>
                <c:pt idx="26">
                  <c:v>4326</c:v>
                </c:pt>
                <c:pt idx="27">
                  <c:v>4447.7</c:v>
                </c:pt>
                <c:pt idx="28">
                  <c:v>4582.8999999999996</c:v>
                </c:pt>
                <c:pt idx="29">
                  <c:v>4718.8</c:v>
                </c:pt>
                <c:pt idx="30">
                  <c:v>5002</c:v>
                </c:pt>
                <c:pt idx="31">
                  <c:v>5283.7</c:v>
                </c:pt>
                <c:pt idx="32">
                  <c:v>5422.1</c:v>
                </c:pt>
                <c:pt idx="33">
                  <c:v>5543.9</c:v>
                </c:pt>
                <c:pt idx="34">
                  <c:v>5682</c:v>
                </c:pt>
                <c:pt idx="35">
                  <c:v>5821.2</c:v>
                </c:pt>
                <c:pt idx="36">
                  <c:v>6104.4</c:v>
                </c:pt>
                <c:pt idx="37">
                  <c:v>6232.8</c:v>
                </c:pt>
                <c:pt idx="38">
                  <c:v>6354.9</c:v>
                </c:pt>
                <c:pt idx="39">
                  <c:v>6479.8</c:v>
                </c:pt>
                <c:pt idx="40">
                  <c:v>6605.8</c:v>
                </c:pt>
                <c:pt idx="41">
                  <c:v>6916.5</c:v>
                </c:pt>
                <c:pt idx="42">
                  <c:v>7027.5</c:v>
                </c:pt>
                <c:pt idx="43">
                  <c:v>1799.36052370071</c:v>
                </c:pt>
                <c:pt idx="44">
                  <c:v>2434.9</c:v>
                </c:pt>
                <c:pt idx="45">
                  <c:v>3286.7</c:v>
                </c:pt>
                <c:pt idx="46">
                  <c:v>4287.8999999999996</c:v>
                </c:pt>
                <c:pt idx="47">
                  <c:v>5331.1</c:v>
                </c:pt>
                <c:pt idx="48">
                  <c:v>6149.7</c:v>
                </c:pt>
                <c:pt idx="49">
                  <c:v>7048.6</c:v>
                </c:pt>
                <c:pt idx="50">
                  <c:v>1799.36052370071</c:v>
                </c:pt>
                <c:pt idx="51">
                  <c:v>2715</c:v>
                </c:pt>
                <c:pt idx="52">
                  <c:v>3410.9</c:v>
                </c:pt>
                <c:pt idx="53">
                  <c:v>4216.2</c:v>
                </c:pt>
                <c:pt idx="54">
                  <c:v>4992.8</c:v>
                </c:pt>
                <c:pt idx="55">
                  <c:v>5868.3</c:v>
                </c:pt>
                <c:pt idx="56">
                  <c:v>6721.8</c:v>
                </c:pt>
                <c:pt idx="57">
                  <c:v>7204.1</c:v>
                </c:pt>
              </c:numCache>
            </c:numRef>
          </c:xVal>
          <c:yVal>
            <c:numRef>
              <c:f>uc_78!$E$8:$E$65</c:f>
              <c:numCache>
                <c:formatCode>General</c:formatCode>
                <c:ptCount val="58"/>
                <c:pt idx="10">
                  <c:v>127415440.892968</c:v>
                </c:pt>
                <c:pt idx="11">
                  <c:v>127411465.381643</c:v>
                </c:pt>
                <c:pt idx="12">
                  <c:v>127411248.21741299</c:v>
                </c:pt>
                <c:pt idx="13">
                  <c:v>127411038.181646</c:v>
                </c:pt>
                <c:pt idx="14">
                  <c:v>127410856.18165299</c:v>
                </c:pt>
                <c:pt idx="16">
                  <c:v>127410856.18165401</c:v>
                </c:pt>
                <c:pt idx="17">
                  <c:v>127410856.181647</c:v>
                </c:pt>
                <c:pt idx="18">
                  <c:v>127410856.181638</c:v>
                </c:pt>
                <c:pt idx="21">
                  <c:v>127410856.181651</c:v>
                </c:pt>
                <c:pt idx="22">
                  <c:v>127410856.181647</c:v>
                </c:pt>
                <c:pt idx="24">
                  <c:v>127410856.181648</c:v>
                </c:pt>
                <c:pt idx="25">
                  <c:v>127410856.181639</c:v>
                </c:pt>
                <c:pt idx="26">
                  <c:v>127410856.181646</c:v>
                </c:pt>
                <c:pt idx="28">
                  <c:v>127410186.181642</c:v>
                </c:pt>
                <c:pt idx="29">
                  <c:v>127410186.18164299</c:v>
                </c:pt>
                <c:pt idx="30">
                  <c:v>127410186.18164299</c:v>
                </c:pt>
                <c:pt idx="31">
                  <c:v>127410186.18163501</c:v>
                </c:pt>
                <c:pt idx="32">
                  <c:v>127410120.54771399</c:v>
                </c:pt>
                <c:pt idx="34">
                  <c:v>127410108.34772199</c:v>
                </c:pt>
                <c:pt idx="35">
                  <c:v>127410044.347727</c:v>
                </c:pt>
                <c:pt idx="36">
                  <c:v>127410044.347721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4E-4CFD-B7B5-79B65FFA846C}"/>
            </c:ext>
          </c:extLst>
        </c:ser>
        <c:ser>
          <c:idx val="3"/>
          <c:order val="3"/>
          <c:tx>
            <c:strRef>
              <c:f>uc_78!$F$7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uc_78!$B$8:$B$65</c:f>
              <c:numCache>
                <c:formatCode>General</c:formatCode>
                <c:ptCount val="58"/>
                <c:pt idx="0">
                  <c:v>1799.36052370071</c:v>
                </c:pt>
                <c:pt idx="1">
                  <c:v>3417.7</c:v>
                </c:pt>
                <c:pt idx="2">
                  <c:v>5040.8999999999996</c:v>
                </c:pt>
                <c:pt idx="3">
                  <c:v>6667.1</c:v>
                </c:pt>
                <c:pt idx="4">
                  <c:v>7126</c:v>
                </c:pt>
                <c:pt idx="5">
                  <c:v>1799.36052370071</c:v>
                </c:pt>
                <c:pt idx="6">
                  <c:v>3639.7</c:v>
                </c:pt>
                <c:pt idx="7">
                  <c:v>5277.5</c:v>
                </c:pt>
                <c:pt idx="8">
                  <c:v>6905.3</c:v>
                </c:pt>
                <c:pt idx="9">
                  <c:v>7126.5</c:v>
                </c:pt>
                <c:pt idx="10">
                  <c:v>1799.3605253696401</c:v>
                </c:pt>
                <c:pt idx="11">
                  <c:v>2075</c:v>
                </c:pt>
                <c:pt idx="12">
                  <c:v>2201.8000000000002</c:v>
                </c:pt>
                <c:pt idx="13">
                  <c:v>2336.9</c:v>
                </c:pt>
                <c:pt idx="14">
                  <c:v>2479.1</c:v>
                </c:pt>
                <c:pt idx="15">
                  <c:v>2599.9</c:v>
                </c:pt>
                <c:pt idx="16">
                  <c:v>2751.4</c:v>
                </c:pt>
                <c:pt idx="17">
                  <c:v>2944.1</c:v>
                </c:pt>
                <c:pt idx="18">
                  <c:v>3078.6</c:v>
                </c:pt>
                <c:pt idx="19">
                  <c:v>3350.5</c:v>
                </c:pt>
                <c:pt idx="20">
                  <c:v>3471.7</c:v>
                </c:pt>
                <c:pt idx="21">
                  <c:v>3612.9</c:v>
                </c:pt>
                <c:pt idx="22">
                  <c:v>3793.9</c:v>
                </c:pt>
                <c:pt idx="23">
                  <c:v>3915.2</c:v>
                </c:pt>
                <c:pt idx="24">
                  <c:v>4050.7</c:v>
                </c:pt>
                <c:pt idx="25">
                  <c:v>4187.8</c:v>
                </c:pt>
                <c:pt idx="26">
                  <c:v>4326</c:v>
                </c:pt>
                <c:pt idx="27">
                  <c:v>4447.7</c:v>
                </c:pt>
                <c:pt idx="28">
                  <c:v>4582.8999999999996</c:v>
                </c:pt>
                <c:pt idx="29">
                  <c:v>4718.8</c:v>
                </c:pt>
                <c:pt idx="30">
                  <c:v>5002</c:v>
                </c:pt>
                <c:pt idx="31">
                  <c:v>5283.7</c:v>
                </c:pt>
                <c:pt idx="32">
                  <c:v>5422.1</c:v>
                </c:pt>
                <c:pt idx="33">
                  <c:v>5543.9</c:v>
                </c:pt>
                <c:pt idx="34">
                  <c:v>5682</c:v>
                </c:pt>
                <c:pt idx="35">
                  <c:v>5821.2</c:v>
                </c:pt>
                <c:pt idx="36">
                  <c:v>6104.4</c:v>
                </c:pt>
                <c:pt idx="37">
                  <c:v>6232.8</c:v>
                </c:pt>
                <c:pt idx="38">
                  <c:v>6354.9</c:v>
                </c:pt>
                <c:pt idx="39">
                  <c:v>6479.8</c:v>
                </c:pt>
                <c:pt idx="40">
                  <c:v>6605.8</c:v>
                </c:pt>
                <c:pt idx="41">
                  <c:v>6916.5</c:v>
                </c:pt>
                <c:pt idx="42">
                  <c:v>7027.5</c:v>
                </c:pt>
                <c:pt idx="43">
                  <c:v>1799.36052370071</c:v>
                </c:pt>
                <c:pt idx="44">
                  <c:v>2434.9</c:v>
                </c:pt>
                <c:pt idx="45">
                  <c:v>3286.7</c:v>
                </c:pt>
                <c:pt idx="46">
                  <c:v>4287.8999999999996</c:v>
                </c:pt>
                <c:pt idx="47">
                  <c:v>5331.1</c:v>
                </c:pt>
                <c:pt idx="48">
                  <c:v>6149.7</c:v>
                </c:pt>
                <c:pt idx="49">
                  <c:v>7048.6</c:v>
                </c:pt>
                <c:pt idx="50">
                  <c:v>1799.36052370071</c:v>
                </c:pt>
                <c:pt idx="51">
                  <c:v>2715</c:v>
                </c:pt>
                <c:pt idx="52">
                  <c:v>3410.9</c:v>
                </c:pt>
                <c:pt idx="53">
                  <c:v>4216.2</c:v>
                </c:pt>
                <c:pt idx="54">
                  <c:v>4992.8</c:v>
                </c:pt>
                <c:pt idx="55">
                  <c:v>5868.3</c:v>
                </c:pt>
                <c:pt idx="56">
                  <c:v>6721.8</c:v>
                </c:pt>
                <c:pt idx="57">
                  <c:v>7204.1</c:v>
                </c:pt>
              </c:numCache>
            </c:numRef>
          </c:xVal>
          <c:yVal>
            <c:numRef>
              <c:f>uc_78!$F$8:$F$65</c:f>
              <c:numCache>
                <c:formatCode>General</c:formatCode>
                <c:ptCount val="5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4-4C2F-B070-F50E97542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76664"/>
        <c:axId val="665277976"/>
      </c:scatterChart>
      <c:valAx>
        <c:axId val="66527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77976"/>
        <c:crosses val="autoZero"/>
        <c:crossBetween val="midCat"/>
      </c:valAx>
      <c:valAx>
        <c:axId val="66527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76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uc_79!$D$8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uc_79!$C$9:$C$52</c:f>
              <c:numCache>
                <c:formatCode>General</c:formatCode>
                <c:ptCount val="44"/>
                <c:pt idx="0">
                  <c:v>1793.01084160804</c:v>
                </c:pt>
                <c:pt idx="1">
                  <c:v>3404.7</c:v>
                </c:pt>
                <c:pt idx="2">
                  <c:v>5022.8</c:v>
                </c:pt>
                <c:pt idx="3">
                  <c:v>6642.6</c:v>
                </c:pt>
                <c:pt idx="4">
                  <c:v>7120.4</c:v>
                </c:pt>
                <c:pt idx="5">
                  <c:v>1793.01084160804</c:v>
                </c:pt>
                <c:pt idx="6">
                  <c:v>3481.2</c:v>
                </c:pt>
                <c:pt idx="7">
                  <c:v>5110.6000000000004</c:v>
                </c:pt>
                <c:pt idx="8">
                  <c:v>6736.2</c:v>
                </c:pt>
                <c:pt idx="9">
                  <c:v>7123.8</c:v>
                </c:pt>
                <c:pt idx="10">
                  <c:v>1793.01084518432</c:v>
                </c:pt>
                <c:pt idx="11">
                  <c:v>2063.1</c:v>
                </c:pt>
                <c:pt idx="12">
                  <c:v>2245.1</c:v>
                </c:pt>
                <c:pt idx="13">
                  <c:v>2384.6</c:v>
                </c:pt>
                <c:pt idx="14">
                  <c:v>2518</c:v>
                </c:pt>
                <c:pt idx="15">
                  <c:v>2663.5</c:v>
                </c:pt>
                <c:pt idx="16">
                  <c:v>2800.5</c:v>
                </c:pt>
                <c:pt idx="17">
                  <c:v>3085.7</c:v>
                </c:pt>
                <c:pt idx="18">
                  <c:v>3224.6</c:v>
                </c:pt>
                <c:pt idx="19">
                  <c:v>3407.8</c:v>
                </c:pt>
                <c:pt idx="20">
                  <c:v>3530.4</c:v>
                </c:pt>
                <c:pt idx="21">
                  <c:v>3793.7</c:v>
                </c:pt>
                <c:pt idx="22">
                  <c:v>3937.7</c:v>
                </c:pt>
                <c:pt idx="23">
                  <c:v>4063.9</c:v>
                </c:pt>
                <c:pt idx="24">
                  <c:v>4204.8</c:v>
                </c:pt>
                <c:pt idx="25">
                  <c:v>4346.6000000000004</c:v>
                </c:pt>
                <c:pt idx="26">
                  <c:v>4470.7</c:v>
                </c:pt>
                <c:pt idx="27">
                  <c:v>4609.1000000000004</c:v>
                </c:pt>
                <c:pt idx="28">
                  <c:v>4750.8999999999996</c:v>
                </c:pt>
                <c:pt idx="29">
                  <c:v>4892.8999999999996</c:v>
                </c:pt>
                <c:pt idx="30">
                  <c:v>5028.8</c:v>
                </c:pt>
                <c:pt idx="31">
                  <c:v>5166.3999999999996</c:v>
                </c:pt>
                <c:pt idx="32">
                  <c:v>5292.4</c:v>
                </c:pt>
                <c:pt idx="33">
                  <c:v>5420.4</c:v>
                </c:pt>
                <c:pt idx="34">
                  <c:v>5559</c:v>
                </c:pt>
                <c:pt idx="35">
                  <c:v>5847.5</c:v>
                </c:pt>
                <c:pt idx="36">
                  <c:v>5972.6</c:v>
                </c:pt>
                <c:pt idx="37">
                  <c:v>6098.6</c:v>
                </c:pt>
                <c:pt idx="38">
                  <c:v>6236.8</c:v>
                </c:pt>
                <c:pt idx="39">
                  <c:v>6363.9</c:v>
                </c:pt>
                <c:pt idx="40">
                  <c:v>6494.7</c:v>
                </c:pt>
                <c:pt idx="41">
                  <c:v>6803.5</c:v>
                </c:pt>
                <c:pt idx="42">
                  <c:v>6919.4</c:v>
                </c:pt>
                <c:pt idx="43">
                  <c:v>7046.8</c:v>
                </c:pt>
              </c:numCache>
            </c:numRef>
          </c:xVal>
          <c:yVal>
            <c:numRef>
              <c:f>uc_79!$D$9:$D$52</c:f>
              <c:numCache>
                <c:formatCode>General</c:formatCode>
                <c:ptCount val="44"/>
                <c:pt idx="0">
                  <c:v>130698780.45409299</c:v>
                </c:pt>
                <c:pt idx="1">
                  <c:v>130692773.586732</c:v>
                </c:pt>
                <c:pt idx="2">
                  <c:v>130692024.73793299</c:v>
                </c:pt>
                <c:pt idx="3">
                  <c:v>130692016.49755201</c:v>
                </c:pt>
                <c:pt idx="4">
                  <c:v>130692016.49755201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F-4FCF-8236-59E1689BA195}"/>
            </c:ext>
          </c:extLst>
        </c:ser>
        <c:ser>
          <c:idx val="1"/>
          <c:order val="1"/>
          <c:tx>
            <c:strRef>
              <c:f>uc_79!$E$8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uc_79!$C$9:$C$52</c:f>
              <c:numCache>
                <c:formatCode>General</c:formatCode>
                <c:ptCount val="44"/>
                <c:pt idx="0">
                  <c:v>1793.01084160804</c:v>
                </c:pt>
                <c:pt idx="1">
                  <c:v>3404.7</c:v>
                </c:pt>
                <c:pt idx="2">
                  <c:v>5022.8</c:v>
                </c:pt>
                <c:pt idx="3">
                  <c:v>6642.6</c:v>
                </c:pt>
                <c:pt idx="4">
                  <c:v>7120.4</c:v>
                </c:pt>
                <c:pt idx="5">
                  <c:v>1793.01084160804</c:v>
                </c:pt>
                <c:pt idx="6">
                  <c:v>3481.2</c:v>
                </c:pt>
                <c:pt idx="7">
                  <c:v>5110.6000000000004</c:v>
                </c:pt>
                <c:pt idx="8">
                  <c:v>6736.2</c:v>
                </c:pt>
                <c:pt idx="9">
                  <c:v>7123.8</c:v>
                </c:pt>
                <c:pt idx="10">
                  <c:v>1793.01084518432</c:v>
                </c:pt>
                <c:pt idx="11">
                  <c:v>2063.1</c:v>
                </c:pt>
                <c:pt idx="12">
                  <c:v>2245.1</c:v>
                </c:pt>
                <c:pt idx="13">
                  <c:v>2384.6</c:v>
                </c:pt>
                <c:pt idx="14">
                  <c:v>2518</c:v>
                </c:pt>
                <c:pt idx="15">
                  <c:v>2663.5</c:v>
                </c:pt>
                <c:pt idx="16">
                  <c:v>2800.5</c:v>
                </c:pt>
                <c:pt idx="17">
                  <c:v>3085.7</c:v>
                </c:pt>
                <c:pt idx="18">
                  <c:v>3224.6</c:v>
                </c:pt>
                <c:pt idx="19">
                  <c:v>3407.8</c:v>
                </c:pt>
                <c:pt idx="20">
                  <c:v>3530.4</c:v>
                </c:pt>
                <c:pt idx="21">
                  <c:v>3793.7</c:v>
                </c:pt>
                <c:pt idx="22">
                  <c:v>3937.7</c:v>
                </c:pt>
                <c:pt idx="23">
                  <c:v>4063.9</c:v>
                </c:pt>
                <c:pt idx="24">
                  <c:v>4204.8</c:v>
                </c:pt>
                <c:pt idx="25">
                  <c:v>4346.6000000000004</c:v>
                </c:pt>
                <c:pt idx="26">
                  <c:v>4470.7</c:v>
                </c:pt>
                <c:pt idx="27">
                  <c:v>4609.1000000000004</c:v>
                </c:pt>
                <c:pt idx="28">
                  <c:v>4750.8999999999996</c:v>
                </c:pt>
                <c:pt idx="29">
                  <c:v>4892.8999999999996</c:v>
                </c:pt>
                <c:pt idx="30">
                  <c:v>5028.8</c:v>
                </c:pt>
                <c:pt idx="31">
                  <c:v>5166.3999999999996</c:v>
                </c:pt>
                <c:pt idx="32">
                  <c:v>5292.4</c:v>
                </c:pt>
                <c:pt idx="33">
                  <c:v>5420.4</c:v>
                </c:pt>
                <c:pt idx="34">
                  <c:v>5559</c:v>
                </c:pt>
                <c:pt idx="35">
                  <c:v>5847.5</c:v>
                </c:pt>
                <c:pt idx="36">
                  <c:v>5972.6</c:v>
                </c:pt>
                <c:pt idx="37">
                  <c:v>6098.6</c:v>
                </c:pt>
                <c:pt idx="38">
                  <c:v>6236.8</c:v>
                </c:pt>
                <c:pt idx="39">
                  <c:v>6363.9</c:v>
                </c:pt>
                <c:pt idx="40">
                  <c:v>6494.7</c:v>
                </c:pt>
                <c:pt idx="41">
                  <c:v>6803.5</c:v>
                </c:pt>
                <c:pt idx="42">
                  <c:v>6919.4</c:v>
                </c:pt>
                <c:pt idx="43">
                  <c:v>7046.8</c:v>
                </c:pt>
              </c:numCache>
            </c:numRef>
          </c:xVal>
          <c:yVal>
            <c:numRef>
              <c:f>uc_79!$E$9:$E$52</c:f>
              <c:numCache>
                <c:formatCode>General</c:formatCode>
                <c:ptCount val="44"/>
                <c:pt idx="5">
                  <c:v>130698780.45409299</c:v>
                </c:pt>
                <c:pt idx="6">
                  <c:v>130691644.53896999</c:v>
                </c:pt>
                <c:pt idx="7">
                  <c:v>130691133.53897201</c:v>
                </c:pt>
                <c:pt idx="8">
                  <c:v>130691133.538992</c:v>
                </c:pt>
                <c:pt idx="9">
                  <c:v>130691133.538992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E-4E27-8A88-4E2366135E0D}"/>
            </c:ext>
          </c:extLst>
        </c:ser>
        <c:ser>
          <c:idx val="2"/>
          <c:order val="2"/>
          <c:tx>
            <c:strRef>
              <c:f>uc_79!$F$8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uc_79!$C$9:$C$52</c:f>
              <c:numCache>
                <c:formatCode>General</c:formatCode>
                <c:ptCount val="44"/>
                <c:pt idx="0">
                  <c:v>1793.01084160804</c:v>
                </c:pt>
                <c:pt idx="1">
                  <c:v>3404.7</c:v>
                </c:pt>
                <c:pt idx="2">
                  <c:v>5022.8</c:v>
                </c:pt>
                <c:pt idx="3">
                  <c:v>6642.6</c:v>
                </c:pt>
                <c:pt idx="4">
                  <c:v>7120.4</c:v>
                </c:pt>
                <c:pt idx="5">
                  <c:v>1793.01084160804</c:v>
                </c:pt>
                <c:pt idx="6">
                  <c:v>3481.2</c:v>
                </c:pt>
                <c:pt idx="7">
                  <c:v>5110.6000000000004</c:v>
                </c:pt>
                <c:pt idx="8">
                  <c:v>6736.2</c:v>
                </c:pt>
                <c:pt idx="9">
                  <c:v>7123.8</c:v>
                </c:pt>
                <c:pt idx="10">
                  <c:v>1793.01084518432</c:v>
                </c:pt>
                <c:pt idx="11">
                  <c:v>2063.1</c:v>
                </c:pt>
                <c:pt idx="12">
                  <c:v>2245.1</c:v>
                </c:pt>
                <c:pt idx="13">
                  <c:v>2384.6</c:v>
                </c:pt>
                <c:pt idx="14">
                  <c:v>2518</c:v>
                </c:pt>
                <c:pt idx="15">
                  <c:v>2663.5</c:v>
                </c:pt>
                <c:pt idx="16">
                  <c:v>2800.5</c:v>
                </c:pt>
                <c:pt idx="17">
                  <c:v>3085.7</c:v>
                </c:pt>
                <c:pt idx="18">
                  <c:v>3224.6</c:v>
                </c:pt>
                <c:pt idx="19">
                  <c:v>3407.8</c:v>
                </c:pt>
                <c:pt idx="20">
                  <c:v>3530.4</c:v>
                </c:pt>
                <c:pt idx="21">
                  <c:v>3793.7</c:v>
                </c:pt>
                <c:pt idx="22">
                  <c:v>3937.7</c:v>
                </c:pt>
                <c:pt idx="23">
                  <c:v>4063.9</c:v>
                </c:pt>
                <c:pt idx="24">
                  <c:v>4204.8</c:v>
                </c:pt>
                <c:pt idx="25">
                  <c:v>4346.6000000000004</c:v>
                </c:pt>
                <c:pt idx="26">
                  <c:v>4470.7</c:v>
                </c:pt>
                <c:pt idx="27">
                  <c:v>4609.1000000000004</c:v>
                </c:pt>
                <c:pt idx="28">
                  <c:v>4750.8999999999996</c:v>
                </c:pt>
                <c:pt idx="29">
                  <c:v>4892.8999999999996</c:v>
                </c:pt>
                <c:pt idx="30">
                  <c:v>5028.8</c:v>
                </c:pt>
                <c:pt idx="31">
                  <c:v>5166.3999999999996</c:v>
                </c:pt>
                <c:pt idx="32">
                  <c:v>5292.4</c:v>
                </c:pt>
                <c:pt idx="33">
                  <c:v>5420.4</c:v>
                </c:pt>
                <c:pt idx="34">
                  <c:v>5559</c:v>
                </c:pt>
                <c:pt idx="35">
                  <c:v>5847.5</c:v>
                </c:pt>
                <c:pt idx="36">
                  <c:v>5972.6</c:v>
                </c:pt>
                <c:pt idx="37">
                  <c:v>6098.6</c:v>
                </c:pt>
                <c:pt idx="38">
                  <c:v>6236.8</c:v>
                </c:pt>
                <c:pt idx="39">
                  <c:v>6363.9</c:v>
                </c:pt>
                <c:pt idx="40">
                  <c:v>6494.7</c:v>
                </c:pt>
                <c:pt idx="41">
                  <c:v>6803.5</c:v>
                </c:pt>
                <c:pt idx="42">
                  <c:v>6919.4</c:v>
                </c:pt>
                <c:pt idx="43">
                  <c:v>7046.8</c:v>
                </c:pt>
              </c:numCache>
            </c:numRef>
          </c:xVal>
          <c:yVal>
            <c:numRef>
              <c:f>uc_79!$F$9:$F$52</c:f>
              <c:numCache>
                <c:formatCode>General</c:formatCode>
                <c:ptCount val="44"/>
                <c:pt idx="10">
                  <c:v>130698780.45409299</c:v>
                </c:pt>
                <c:pt idx="11">
                  <c:v>130696752.89737301</c:v>
                </c:pt>
                <c:pt idx="12">
                  <c:v>130695883.41739</c:v>
                </c:pt>
                <c:pt idx="13">
                  <c:v>130695883.417377</c:v>
                </c:pt>
                <c:pt idx="14">
                  <c:v>130695883.417386</c:v>
                </c:pt>
                <c:pt idx="15">
                  <c:v>130695390.190698</c:v>
                </c:pt>
                <c:pt idx="16">
                  <c:v>130695101.54706199</c:v>
                </c:pt>
                <c:pt idx="17">
                  <c:v>130694457.91191</c:v>
                </c:pt>
                <c:pt idx="18">
                  <c:v>130694194.11189701</c:v>
                </c:pt>
                <c:pt idx="19">
                  <c:v>130693861.312387</c:v>
                </c:pt>
                <c:pt idx="21">
                  <c:v>130693861.312389</c:v>
                </c:pt>
                <c:pt idx="22">
                  <c:v>130693810.253659</c:v>
                </c:pt>
                <c:pt idx="24">
                  <c:v>130693810.25366201</c:v>
                </c:pt>
                <c:pt idx="25">
                  <c:v>130693810.253663</c:v>
                </c:pt>
                <c:pt idx="27">
                  <c:v>130693810.253659</c:v>
                </c:pt>
                <c:pt idx="28">
                  <c:v>130693810.253664</c:v>
                </c:pt>
                <c:pt idx="29">
                  <c:v>130693810.253656</c:v>
                </c:pt>
                <c:pt idx="30">
                  <c:v>130693810.253657</c:v>
                </c:pt>
                <c:pt idx="31">
                  <c:v>130693810.25365201</c:v>
                </c:pt>
                <c:pt idx="35">
                  <c:v>130693124.773186</c:v>
                </c:pt>
                <c:pt idx="38">
                  <c:v>130693124.77318899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C-477E-AE24-9533004F1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589672"/>
        <c:axId val="546588688"/>
      </c:scatterChart>
      <c:valAx>
        <c:axId val="54658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88688"/>
        <c:crosses val="autoZero"/>
        <c:crossBetween val="midCat"/>
      </c:valAx>
      <c:valAx>
        <c:axId val="5465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89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uc_80!$C$7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uc_80!$B$8:$B$60</c:f>
              <c:numCache>
                <c:formatCode>0.0</c:formatCode>
                <c:ptCount val="53"/>
                <c:pt idx="0" formatCode="0.00000">
                  <c:v>1794.0064918994899</c:v>
                </c:pt>
                <c:pt idx="1">
                  <c:v>3408.2</c:v>
                </c:pt>
                <c:pt idx="2">
                  <c:v>5036.3</c:v>
                </c:pt>
                <c:pt idx="3">
                  <c:v>6659.5</c:v>
                </c:pt>
                <c:pt idx="4" formatCode="0.00000">
                  <c:v>7124</c:v>
                </c:pt>
                <c:pt idx="6">
                  <c:v>1794.0064918994899</c:v>
                </c:pt>
                <c:pt idx="7">
                  <c:v>3514.4</c:v>
                </c:pt>
                <c:pt idx="8" formatCode="General">
                  <c:v>5257.4</c:v>
                </c:pt>
                <c:pt idx="9" formatCode="General">
                  <c:v>6920.5</c:v>
                </c:pt>
                <c:pt idx="10" formatCode="General">
                  <c:v>7130.1</c:v>
                </c:pt>
                <c:pt idx="11">
                  <c:v>1794.0064964294399</c:v>
                </c:pt>
                <c:pt idx="12">
                  <c:v>2104.4</c:v>
                </c:pt>
                <c:pt idx="13">
                  <c:v>2240.6</c:v>
                </c:pt>
                <c:pt idx="14">
                  <c:v>2378.4</c:v>
                </c:pt>
                <c:pt idx="15">
                  <c:v>2522.9</c:v>
                </c:pt>
                <c:pt idx="16">
                  <c:v>2702.7</c:v>
                </c:pt>
                <c:pt idx="17">
                  <c:v>2840.2</c:v>
                </c:pt>
                <c:pt idx="18">
                  <c:v>2984.8</c:v>
                </c:pt>
                <c:pt idx="19">
                  <c:v>3129.8</c:v>
                </c:pt>
                <c:pt idx="20" formatCode="General">
                  <c:v>3271</c:v>
                </c:pt>
                <c:pt idx="21" formatCode="General">
                  <c:v>3415.6</c:v>
                </c:pt>
                <c:pt idx="22" formatCode="General">
                  <c:v>3541.3</c:v>
                </c:pt>
                <c:pt idx="23" formatCode="General">
                  <c:v>3684.7</c:v>
                </c:pt>
                <c:pt idx="24" formatCode="General">
                  <c:v>3859.1</c:v>
                </c:pt>
                <c:pt idx="25" formatCode="General">
                  <c:v>3983.7</c:v>
                </c:pt>
                <c:pt idx="26" formatCode="General">
                  <c:v>4129.2</c:v>
                </c:pt>
                <c:pt idx="27" formatCode="General">
                  <c:v>4282.7</c:v>
                </c:pt>
                <c:pt idx="28" formatCode="General">
                  <c:v>4423.3</c:v>
                </c:pt>
                <c:pt idx="29" formatCode="General">
                  <c:v>4562.1000000000004</c:v>
                </c:pt>
                <c:pt idx="30" formatCode="General">
                  <c:v>4691.1000000000004</c:v>
                </c:pt>
                <c:pt idx="31" formatCode="General">
                  <c:v>4834.2</c:v>
                </c:pt>
                <c:pt idx="32" formatCode="General">
                  <c:v>4982.8</c:v>
                </c:pt>
                <c:pt idx="33" formatCode="General">
                  <c:v>5124.6000000000004</c:v>
                </c:pt>
                <c:pt idx="34" formatCode="General">
                  <c:v>5264.8</c:v>
                </c:pt>
                <c:pt idx="35" formatCode="General">
                  <c:v>5407.2</c:v>
                </c:pt>
                <c:pt idx="36" formatCode="General">
                  <c:v>5533.3</c:v>
                </c:pt>
                <c:pt idx="37" formatCode="General">
                  <c:v>5702.2</c:v>
                </c:pt>
                <c:pt idx="38" formatCode="General">
                  <c:v>5847</c:v>
                </c:pt>
                <c:pt idx="39" formatCode="General">
                  <c:v>5974.4</c:v>
                </c:pt>
                <c:pt idx="40" formatCode="General">
                  <c:v>6117.1</c:v>
                </c:pt>
                <c:pt idx="41" formatCode="General">
                  <c:v>6245.1</c:v>
                </c:pt>
                <c:pt idx="42" formatCode="General">
                  <c:v>6590.3</c:v>
                </c:pt>
                <c:pt idx="43" formatCode="General">
                  <c:v>6715.8</c:v>
                </c:pt>
                <c:pt idx="44" formatCode="General">
                  <c:v>6843.4</c:v>
                </c:pt>
                <c:pt idx="45" formatCode="General">
                  <c:v>6982.2</c:v>
                </c:pt>
              </c:numCache>
            </c:numRef>
          </c:xVal>
          <c:yVal>
            <c:numRef>
              <c:f>uc_80!$C$8:$C$60</c:f>
              <c:numCache>
                <c:formatCode>0.0</c:formatCode>
                <c:ptCount val="53"/>
                <c:pt idx="0">
                  <c:v>128113252.777448</c:v>
                </c:pt>
                <c:pt idx="1">
                  <c:v>128099817.297465</c:v>
                </c:pt>
                <c:pt idx="2">
                  <c:v>128096523.547425</c:v>
                </c:pt>
                <c:pt idx="3">
                  <c:v>128095480.98218399</c:v>
                </c:pt>
                <c:pt idx="4">
                  <c:v>128095480.98220401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1-4C42-923A-703C0C52D93D}"/>
            </c:ext>
          </c:extLst>
        </c:ser>
        <c:ser>
          <c:idx val="1"/>
          <c:order val="1"/>
          <c:tx>
            <c:strRef>
              <c:f>uc_80!$D$7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uc_80!$B$8:$B$60</c:f>
              <c:numCache>
                <c:formatCode>0.0</c:formatCode>
                <c:ptCount val="53"/>
                <c:pt idx="0" formatCode="0.00000">
                  <c:v>1794.0064918994899</c:v>
                </c:pt>
                <c:pt idx="1">
                  <c:v>3408.2</c:v>
                </c:pt>
                <c:pt idx="2">
                  <c:v>5036.3</c:v>
                </c:pt>
                <c:pt idx="3">
                  <c:v>6659.5</c:v>
                </c:pt>
                <c:pt idx="4" formatCode="0.00000">
                  <c:v>7124</c:v>
                </c:pt>
                <c:pt idx="6">
                  <c:v>1794.0064918994899</c:v>
                </c:pt>
                <c:pt idx="7">
                  <c:v>3514.4</c:v>
                </c:pt>
                <c:pt idx="8" formatCode="General">
                  <c:v>5257.4</c:v>
                </c:pt>
                <c:pt idx="9" formatCode="General">
                  <c:v>6920.5</c:v>
                </c:pt>
                <c:pt idx="10" formatCode="General">
                  <c:v>7130.1</c:v>
                </c:pt>
                <c:pt idx="11">
                  <c:v>1794.0064964294399</c:v>
                </c:pt>
                <c:pt idx="12">
                  <c:v>2104.4</c:v>
                </c:pt>
                <c:pt idx="13">
                  <c:v>2240.6</c:v>
                </c:pt>
                <c:pt idx="14">
                  <c:v>2378.4</c:v>
                </c:pt>
                <c:pt idx="15">
                  <c:v>2522.9</c:v>
                </c:pt>
                <c:pt idx="16">
                  <c:v>2702.7</c:v>
                </c:pt>
                <c:pt idx="17">
                  <c:v>2840.2</c:v>
                </c:pt>
                <c:pt idx="18">
                  <c:v>2984.8</c:v>
                </c:pt>
                <c:pt idx="19">
                  <c:v>3129.8</c:v>
                </c:pt>
                <c:pt idx="20" formatCode="General">
                  <c:v>3271</c:v>
                </c:pt>
                <c:pt idx="21" formatCode="General">
                  <c:v>3415.6</c:v>
                </c:pt>
                <c:pt idx="22" formatCode="General">
                  <c:v>3541.3</c:v>
                </c:pt>
                <c:pt idx="23" formatCode="General">
                  <c:v>3684.7</c:v>
                </c:pt>
                <c:pt idx="24" formatCode="General">
                  <c:v>3859.1</c:v>
                </c:pt>
                <c:pt idx="25" formatCode="General">
                  <c:v>3983.7</c:v>
                </c:pt>
                <c:pt idx="26" formatCode="General">
                  <c:v>4129.2</c:v>
                </c:pt>
                <c:pt idx="27" formatCode="General">
                  <c:v>4282.7</c:v>
                </c:pt>
                <c:pt idx="28" formatCode="General">
                  <c:v>4423.3</c:v>
                </c:pt>
                <c:pt idx="29" formatCode="General">
                  <c:v>4562.1000000000004</c:v>
                </c:pt>
                <c:pt idx="30" formatCode="General">
                  <c:v>4691.1000000000004</c:v>
                </c:pt>
                <c:pt idx="31" formatCode="General">
                  <c:v>4834.2</c:v>
                </c:pt>
                <c:pt idx="32" formatCode="General">
                  <c:v>4982.8</c:v>
                </c:pt>
                <c:pt idx="33" formatCode="General">
                  <c:v>5124.6000000000004</c:v>
                </c:pt>
                <c:pt idx="34" formatCode="General">
                  <c:v>5264.8</c:v>
                </c:pt>
                <c:pt idx="35" formatCode="General">
                  <c:v>5407.2</c:v>
                </c:pt>
                <c:pt idx="36" formatCode="General">
                  <c:v>5533.3</c:v>
                </c:pt>
                <c:pt idx="37" formatCode="General">
                  <c:v>5702.2</c:v>
                </c:pt>
                <c:pt idx="38" formatCode="General">
                  <c:v>5847</c:v>
                </c:pt>
                <c:pt idx="39" formatCode="General">
                  <c:v>5974.4</c:v>
                </c:pt>
                <c:pt idx="40" formatCode="General">
                  <c:v>6117.1</c:v>
                </c:pt>
                <c:pt idx="41" formatCode="General">
                  <c:v>6245.1</c:v>
                </c:pt>
                <c:pt idx="42" formatCode="General">
                  <c:v>6590.3</c:v>
                </c:pt>
                <c:pt idx="43" formatCode="General">
                  <c:v>6715.8</c:v>
                </c:pt>
                <c:pt idx="44" formatCode="General">
                  <c:v>6843.4</c:v>
                </c:pt>
                <c:pt idx="45" formatCode="General">
                  <c:v>6982.2</c:v>
                </c:pt>
              </c:numCache>
            </c:numRef>
          </c:xVal>
          <c:yVal>
            <c:numRef>
              <c:f>uc_80!$D$8:$D$60</c:f>
              <c:numCache>
                <c:formatCode>0.0</c:formatCode>
                <c:ptCount val="53"/>
                <c:pt idx="6">
                  <c:v>128113252.777448</c:v>
                </c:pt>
                <c:pt idx="7">
                  <c:v>128101325.89746501</c:v>
                </c:pt>
                <c:pt idx="8">
                  <c:v>128097632.303789</c:v>
                </c:pt>
                <c:pt idx="9">
                  <c:v>128096113.66234601</c:v>
                </c:pt>
                <c:pt idx="10">
                  <c:v>128096113.66236401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91-4C42-923A-703C0C52D93D}"/>
            </c:ext>
          </c:extLst>
        </c:ser>
        <c:ser>
          <c:idx val="2"/>
          <c:order val="2"/>
          <c:tx>
            <c:strRef>
              <c:f>uc_80!$E$7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uc_80!$B$8:$B$60</c:f>
              <c:numCache>
                <c:formatCode>0.0</c:formatCode>
                <c:ptCount val="53"/>
                <c:pt idx="0" formatCode="0.00000">
                  <c:v>1794.0064918994899</c:v>
                </c:pt>
                <c:pt idx="1">
                  <c:v>3408.2</c:v>
                </c:pt>
                <c:pt idx="2">
                  <c:v>5036.3</c:v>
                </c:pt>
                <c:pt idx="3">
                  <c:v>6659.5</c:v>
                </c:pt>
                <c:pt idx="4" formatCode="0.00000">
                  <c:v>7124</c:v>
                </c:pt>
                <c:pt idx="6">
                  <c:v>1794.0064918994899</c:v>
                </c:pt>
                <c:pt idx="7">
                  <c:v>3514.4</c:v>
                </c:pt>
                <c:pt idx="8" formatCode="General">
                  <c:v>5257.4</c:v>
                </c:pt>
                <c:pt idx="9" formatCode="General">
                  <c:v>6920.5</c:v>
                </c:pt>
                <c:pt idx="10" formatCode="General">
                  <c:v>7130.1</c:v>
                </c:pt>
                <c:pt idx="11">
                  <c:v>1794.0064964294399</c:v>
                </c:pt>
                <c:pt idx="12">
                  <c:v>2104.4</c:v>
                </c:pt>
                <c:pt idx="13">
                  <c:v>2240.6</c:v>
                </c:pt>
                <c:pt idx="14">
                  <c:v>2378.4</c:v>
                </c:pt>
                <c:pt idx="15">
                  <c:v>2522.9</c:v>
                </c:pt>
                <c:pt idx="16">
                  <c:v>2702.7</c:v>
                </c:pt>
                <c:pt idx="17">
                  <c:v>2840.2</c:v>
                </c:pt>
                <c:pt idx="18">
                  <c:v>2984.8</c:v>
                </c:pt>
                <c:pt idx="19">
                  <c:v>3129.8</c:v>
                </c:pt>
                <c:pt idx="20" formatCode="General">
                  <c:v>3271</c:v>
                </c:pt>
                <c:pt idx="21" formatCode="General">
                  <c:v>3415.6</c:v>
                </c:pt>
                <c:pt idx="22" formatCode="General">
                  <c:v>3541.3</c:v>
                </c:pt>
                <c:pt idx="23" formatCode="General">
                  <c:v>3684.7</c:v>
                </c:pt>
                <c:pt idx="24" formatCode="General">
                  <c:v>3859.1</c:v>
                </c:pt>
                <c:pt idx="25" formatCode="General">
                  <c:v>3983.7</c:v>
                </c:pt>
                <c:pt idx="26" formatCode="General">
                  <c:v>4129.2</c:v>
                </c:pt>
                <c:pt idx="27" formatCode="General">
                  <c:v>4282.7</c:v>
                </c:pt>
                <c:pt idx="28" formatCode="General">
                  <c:v>4423.3</c:v>
                </c:pt>
                <c:pt idx="29" formatCode="General">
                  <c:v>4562.1000000000004</c:v>
                </c:pt>
                <c:pt idx="30" formatCode="General">
                  <c:v>4691.1000000000004</c:v>
                </c:pt>
                <c:pt idx="31" formatCode="General">
                  <c:v>4834.2</c:v>
                </c:pt>
                <c:pt idx="32" formatCode="General">
                  <c:v>4982.8</c:v>
                </c:pt>
                <c:pt idx="33" formatCode="General">
                  <c:v>5124.6000000000004</c:v>
                </c:pt>
                <c:pt idx="34" formatCode="General">
                  <c:v>5264.8</c:v>
                </c:pt>
                <c:pt idx="35" formatCode="General">
                  <c:v>5407.2</c:v>
                </c:pt>
                <c:pt idx="36" formatCode="General">
                  <c:v>5533.3</c:v>
                </c:pt>
                <c:pt idx="37" formatCode="General">
                  <c:v>5702.2</c:v>
                </c:pt>
                <c:pt idx="38" formatCode="General">
                  <c:v>5847</c:v>
                </c:pt>
                <c:pt idx="39" formatCode="General">
                  <c:v>5974.4</c:v>
                </c:pt>
                <c:pt idx="40" formatCode="General">
                  <c:v>6117.1</c:v>
                </c:pt>
                <c:pt idx="41" formatCode="General">
                  <c:v>6245.1</c:v>
                </c:pt>
                <c:pt idx="42" formatCode="General">
                  <c:v>6590.3</c:v>
                </c:pt>
                <c:pt idx="43" formatCode="General">
                  <c:v>6715.8</c:v>
                </c:pt>
                <c:pt idx="44" formatCode="General">
                  <c:v>6843.4</c:v>
                </c:pt>
                <c:pt idx="45" formatCode="General">
                  <c:v>6982.2</c:v>
                </c:pt>
              </c:numCache>
            </c:numRef>
          </c:xVal>
          <c:yVal>
            <c:numRef>
              <c:f>uc_80!$E$8:$E$60</c:f>
              <c:numCache>
                <c:formatCode>0.0</c:formatCode>
                <c:ptCount val="53"/>
                <c:pt idx="11">
                  <c:v>128113252.777448</c:v>
                </c:pt>
                <c:pt idx="12">
                  <c:v>128102277.36855499</c:v>
                </c:pt>
                <c:pt idx="13">
                  <c:v>128101402.299273</c:v>
                </c:pt>
                <c:pt idx="14">
                  <c:v>128101072.84107099</c:v>
                </c:pt>
                <c:pt idx="15">
                  <c:v>128101010.866</c:v>
                </c:pt>
                <c:pt idx="16">
                  <c:v>128101010.865997</c:v>
                </c:pt>
                <c:pt idx="17">
                  <c:v>128101010.865991</c:v>
                </c:pt>
                <c:pt idx="18">
                  <c:v>128101010.86600301</c:v>
                </c:pt>
                <c:pt idx="19">
                  <c:v>128100971.745994</c:v>
                </c:pt>
                <c:pt idx="20">
                  <c:v>128100971.745986</c:v>
                </c:pt>
                <c:pt idx="21">
                  <c:v>128100953.945995</c:v>
                </c:pt>
                <c:pt idx="23">
                  <c:v>128100953.94599999</c:v>
                </c:pt>
                <c:pt idx="24">
                  <c:v>128100831.945999</c:v>
                </c:pt>
                <c:pt idx="26">
                  <c:v>128100831.945997</c:v>
                </c:pt>
                <c:pt idx="27">
                  <c:v>128100831.945999</c:v>
                </c:pt>
                <c:pt idx="28">
                  <c:v>128100831.94599099</c:v>
                </c:pt>
                <c:pt idx="29">
                  <c:v>128100831.945986</c:v>
                </c:pt>
                <c:pt idx="31">
                  <c:v>128100831.945996</c:v>
                </c:pt>
                <c:pt idx="32">
                  <c:v>128100791.94597</c:v>
                </c:pt>
                <c:pt idx="33">
                  <c:v>128100791.945988</c:v>
                </c:pt>
                <c:pt idx="34">
                  <c:v>128100791.945988</c:v>
                </c:pt>
                <c:pt idx="35">
                  <c:v>128100722.345989</c:v>
                </c:pt>
                <c:pt idx="37">
                  <c:v>128100715.745998</c:v>
                </c:pt>
                <c:pt idx="38">
                  <c:v>128100715.745988</c:v>
                </c:pt>
                <c:pt idx="40">
                  <c:v>128100672.545986</c:v>
                </c:pt>
                <c:pt idx="42">
                  <c:v>128100672.545986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BF-4569-B24E-9B20D540B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682976"/>
        <c:axId val="597680680"/>
      </c:scatterChart>
      <c:valAx>
        <c:axId val="59768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80680"/>
        <c:crosses val="autoZero"/>
        <c:crossBetween val="midCat"/>
      </c:valAx>
      <c:valAx>
        <c:axId val="59768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u="sng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uc_92!$C$7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uc_92!$B$8:$B$51</c:f>
              <c:numCache>
                <c:formatCode>General</c:formatCode>
                <c:ptCount val="44"/>
                <c:pt idx="0">
                  <c:v>1839.2435562610599</c:v>
                </c:pt>
                <c:pt idx="1">
                  <c:v>3644.5</c:v>
                </c:pt>
                <c:pt idx="2">
                  <c:v>5409.4</c:v>
                </c:pt>
                <c:pt idx="3">
                  <c:v>7260.9</c:v>
                </c:pt>
                <c:pt idx="4">
                  <c:v>1839.2435562610599</c:v>
                </c:pt>
                <c:pt idx="5">
                  <c:v>3660.5</c:v>
                </c:pt>
                <c:pt idx="6">
                  <c:v>5343.7</c:v>
                </c:pt>
                <c:pt idx="7">
                  <c:v>5702.9</c:v>
                </c:pt>
                <c:pt idx="8">
                  <c:v>6059.9</c:v>
                </c:pt>
                <c:pt idx="9">
                  <c:v>7551.4</c:v>
                </c:pt>
                <c:pt idx="10">
                  <c:v>1839.24357485771</c:v>
                </c:pt>
                <c:pt idx="11">
                  <c:v>2131.5</c:v>
                </c:pt>
                <c:pt idx="12">
                  <c:v>2254.8000000000002</c:v>
                </c:pt>
                <c:pt idx="13">
                  <c:v>2391</c:v>
                </c:pt>
                <c:pt idx="14">
                  <c:v>2524.1</c:v>
                </c:pt>
                <c:pt idx="15">
                  <c:v>2661.1</c:v>
                </c:pt>
                <c:pt idx="16">
                  <c:v>2845.8</c:v>
                </c:pt>
                <c:pt idx="17">
                  <c:v>3012.7</c:v>
                </c:pt>
                <c:pt idx="18">
                  <c:v>3146.8</c:v>
                </c:pt>
                <c:pt idx="19">
                  <c:v>3286</c:v>
                </c:pt>
                <c:pt idx="20">
                  <c:v>3425.9</c:v>
                </c:pt>
                <c:pt idx="21">
                  <c:v>3573.2</c:v>
                </c:pt>
                <c:pt idx="22">
                  <c:v>3762.1</c:v>
                </c:pt>
                <c:pt idx="23">
                  <c:v>3948.3</c:v>
                </c:pt>
                <c:pt idx="24">
                  <c:v>4160.3999999999996</c:v>
                </c:pt>
                <c:pt idx="25">
                  <c:v>4336.3999999999996</c:v>
                </c:pt>
                <c:pt idx="26">
                  <c:v>4486.8</c:v>
                </c:pt>
                <c:pt idx="27">
                  <c:v>4668.5</c:v>
                </c:pt>
                <c:pt idx="28">
                  <c:v>4894.2</c:v>
                </c:pt>
                <c:pt idx="29">
                  <c:v>5058.5</c:v>
                </c:pt>
                <c:pt idx="30">
                  <c:v>5223.1000000000004</c:v>
                </c:pt>
                <c:pt idx="31">
                  <c:v>5378.1</c:v>
                </c:pt>
                <c:pt idx="32">
                  <c:v>5532.8</c:v>
                </c:pt>
                <c:pt idx="33">
                  <c:v>5684.4</c:v>
                </c:pt>
                <c:pt idx="34">
                  <c:v>5836.2</c:v>
                </c:pt>
                <c:pt idx="35">
                  <c:v>5987.5</c:v>
                </c:pt>
                <c:pt idx="36">
                  <c:v>6137.8</c:v>
                </c:pt>
                <c:pt idx="37">
                  <c:v>6289.6</c:v>
                </c:pt>
                <c:pt idx="38">
                  <c:v>6438.6</c:v>
                </c:pt>
                <c:pt idx="39">
                  <c:v>6588.5</c:v>
                </c:pt>
                <c:pt idx="40">
                  <c:v>6738.5</c:v>
                </c:pt>
                <c:pt idx="41">
                  <c:v>7064.3</c:v>
                </c:pt>
                <c:pt idx="42">
                  <c:v>3084.7</c:v>
                </c:pt>
              </c:numCache>
            </c:numRef>
          </c:xVal>
          <c:yVal>
            <c:numRef>
              <c:f>uc_92!$C$8:$C$51</c:f>
              <c:numCache>
                <c:formatCode>General</c:formatCode>
                <c:ptCount val="44"/>
                <c:pt idx="0">
                  <c:v>170290112.789022</c:v>
                </c:pt>
                <c:pt idx="1">
                  <c:v>170289957.98904499</c:v>
                </c:pt>
                <c:pt idx="2">
                  <c:v>170289957.98905399</c:v>
                </c:pt>
                <c:pt idx="3">
                  <c:v>170289957.98905399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76-4BB8-AF75-41CEFAC9D12B}"/>
            </c:ext>
          </c:extLst>
        </c:ser>
        <c:ser>
          <c:idx val="1"/>
          <c:order val="1"/>
          <c:tx>
            <c:strRef>
              <c:f>uc_92!$D$7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uc_92!$B$8:$B$51</c:f>
              <c:numCache>
                <c:formatCode>General</c:formatCode>
                <c:ptCount val="44"/>
                <c:pt idx="0">
                  <c:v>1839.2435562610599</c:v>
                </c:pt>
                <c:pt idx="1">
                  <c:v>3644.5</c:v>
                </c:pt>
                <c:pt idx="2">
                  <c:v>5409.4</c:v>
                </c:pt>
                <c:pt idx="3">
                  <c:v>7260.9</c:v>
                </c:pt>
                <c:pt idx="4">
                  <c:v>1839.2435562610599</c:v>
                </c:pt>
                <c:pt idx="5">
                  <c:v>3660.5</c:v>
                </c:pt>
                <c:pt idx="6">
                  <c:v>5343.7</c:v>
                </c:pt>
                <c:pt idx="7">
                  <c:v>5702.9</c:v>
                </c:pt>
                <c:pt idx="8">
                  <c:v>6059.9</c:v>
                </c:pt>
                <c:pt idx="9">
                  <c:v>7551.4</c:v>
                </c:pt>
                <c:pt idx="10">
                  <c:v>1839.24357485771</c:v>
                </c:pt>
                <c:pt idx="11">
                  <c:v>2131.5</c:v>
                </c:pt>
                <c:pt idx="12">
                  <c:v>2254.8000000000002</c:v>
                </c:pt>
                <c:pt idx="13">
                  <c:v>2391</c:v>
                </c:pt>
                <c:pt idx="14">
                  <c:v>2524.1</c:v>
                </c:pt>
                <c:pt idx="15">
                  <c:v>2661.1</c:v>
                </c:pt>
                <c:pt idx="16">
                  <c:v>2845.8</c:v>
                </c:pt>
                <c:pt idx="17">
                  <c:v>3012.7</c:v>
                </c:pt>
                <c:pt idx="18">
                  <c:v>3146.8</c:v>
                </c:pt>
                <c:pt idx="19">
                  <c:v>3286</c:v>
                </c:pt>
                <c:pt idx="20">
                  <c:v>3425.9</c:v>
                </c:pt>
                <c:pt idx="21">
                  <c:v>3573.2</c:v>
                </c:pt>
                <c:pt idx="22">
                  <c:v>3762.1</c:v>
                </c:pt>
                <c:pt idx="23">
                  <c:v>3948.3</c:v>
                </c:pt>
                <c:pt idx="24">
                  <c:v>4160.3999999999996</c:v>
                </c:pt>
                <c:pt idx="25">
                  <c:v>4336.3999999999996</c:v>
                </c:pt>
                <c:pt idx="26">
                  <c:v>4486.8</c:v>
                </c:pt>
                <c:pt idx="27">
                  <c:v>4668.5</c:v>
                </c:pt>
                <c:pt idx="28">
                  <c:v>4894.2</c:v>
                </c:pt>
                <c:pt idx="29">
                  <c:v>5058.5</c:v>
                </c:pt>
                <c:pt idx="30">
                  <c:v>5223.1000000000004</c:v>
                </c:pt>
                <c:pt idx="31">
                  <c:v>5378.1</c:v>
                </c:pt>
                <c:pt idx="32">
                  <c:v>5532.8</c:v>
                </c:pt>
                <c:pt idx="33">
                  <c:v>5684.4</c:v>
                </c:pt>
                <c:pt idx="34">
                  <c:v>5836.2</c:v>
                </c:pt>
                <c:pt idx="35">
                  <c:v>5987.5</c:v>
                </c:pt>
                <c:pt idx="36">
                  <c:v>6137.8</c:v>
                </c:pt>
                <c:pt idx="37">
                  <c:v>6289.6</c:v>
                </c:pt>
                <c:pt idx="38">
                  <c:v>6438.6</c:v>
                </c:pt>
                <c:pt idx="39">
                  <c:v>6588.5</c:v>
                </c:pt>
                <c:pt idx="40">
                  <c:v>6738.5</c:v>
                </c:pt>
                <c:pt idx="41">
                  <c:v>7064.3</c:v>
                </c:pt>
                <c:pt idx="42">
                  <c:v>3084.7</c:v>
                </c:pt>
              </c:numCache>
            </c:numRef>
          </c:xVal>
          <c:yVal>
            <c:numRef>
              <c:f>uc_92!$D$8:$D$51</c:f>
              <c:numCache>
                <c:formatCode>General</c:formatCode>
                <c:ptCount val="44"/>
                <c:pt idx="4">
                  <c:v>170290112.789022</c:v>
                </c:pt>
                <c:pt idx="5">
                  <c:v>170289957.98904401</c:v>
                </c:pt>
                <c:pt idx="6">
                  <c:v>170289502.189044</c:v>
                </c:pt>
                <c:pt idx="7">
                  <c:v>170289464.18905401</c:v>
                </c:pt>
                <c:pt idx="8">
                  <c:v>170289464.18905401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76-4BB8-AF75-41CEFAC9D12B}"/>
            </c:ext>
          </c:extLst>
        </c:ser>
        <c:ser>
          <c:idx val="2"/>
          <c:order val="2"/>
          <c:tx>
            <c:strRef>
              <c:f>uc_92!$E$7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uc_92!$B$8:$B$51</c:f>
              <c:numCache>
                <c:formatCode>General</c:formatCode>
                <c:ptCount val="44"/>
                <c:pt idx="0">
                  <c:v>1839.2435562610599</c:v>
                </c:pt>
                <c:pt idx="1">
                  <c:v>3644.5</c:v>
                </c:pt>
                <c:pt idx="2">
                  <c:v>5409.4</c:v>
                </c:pt>
                <c:pt idx="3">
                  <c:v>7260.9</c:v>
                </c:pt>
                <c:pt idx="4">
                  <c:v>1839.2435562610599</c:v>
                </c:pt>
                <c:pt idx="5">
                  <c:v>3660.5</c:v>
                </c:pt>
                <c:pt idx="6">
                  <c:v>5343.7</c:v>
                </c:pt>
                <c:pt idx="7">
                  <c:v>5702.9</c:v>
                </c:pt>
                <c:pt idx="8">
                  <c:v>6059.9</c:v>
                </c:pt>
                <c:pt idx="9">
                  <c:v>7551.4</c:v>
                </c:pt>
                <c:pt idx="10">
                  <c:v>1839.24357485771</c:v>
                </c:pt>
                <c:pt idx="11">
                  <c:v>2131.5</c:v>
                </c:pt>
                <c:pt idx="12">
                  <c:v>2254.8000000000002</c:v>
                </c:pt>
                <c:pt idx="13">
                  <c:v>2391</c:v>
                </c:pt>
                <c:pt idx="14">
                  <c:v>2524.1</c:v>
                </c:pt>
                <c:pt idx="15">
                  <c:v>2661.1</c:v>
                </c:pt>
                <c:pt idx="16">
                  <c:v>2845.8</c:v>
                </c:pt>
                <c:pt idx="17">
                  <c:v>3012.7</c:v>
                </c:pt>
                <c:pt idx="18">
                  <c:v>3146.8</c:v>
                </c:pt>
                <c:pt idx="19">
                  <c:v>3286</c:v>
                </c:pt>
                <c:pt idx="20">
                  <c:v>3425.9</c:v>
                </c:pt>
                <c:pt idx="21">
                  <c:v>3573.2</c:v>
                </c:pt>
                <c:pt idx="22">
                  <c:v>3762.1</c:v>
                </c:pt>
                <c:pt idx="23">
                  <c:v>3948.3</c:v>
                </c:pt>
                <c:pt idx="24">
                  <c:v>4160.3999999999996</c:v>
                </c:pt>
                <c:pt idx="25">
                  <c:v>4336.3999999999996</c:v>
                </c:pt>
                <c:pt idx="26">
                  <c:v>4486.8</c:v>
                </c:pt>
                <c:pt idx="27">
                  <c:v>4668.5</c:v>
                </c:pt>
                <c:pt idx="28">
                  <c:v>4894.2</c:v>
                </c:pt>
                <c:pt idx="29">
                  <c:v>5058.5</c:v>
                </c:pt>
                <c:pt idx="30">
                  <c:v>5223.1000000000004</c:v>
                </c:pt>
                <c:pt idx="31">
                  <c:v>5378.1</c:v>
                </c:pt>
                <c:pt idx="32">
                  <c:v>5532.8</c:v>
                </c:pt>
                <c:pt idx="33">
                  <c:v>5684.4</c:v>
                </c:pt>
                <c:pt idx="34">
                  <c:v>5836.2</c:v>
                </c:pt>
                <c:pt idx="35">
                  <c:v>5987.5</c:v>
                </c:pt>
                <c:pt idx="36">
                  <c:v>6137.8</c:v>
                </c:pt>
                <c:pt idx="37">
                  <c:v>6289.6</c:v>
                </c:pt>
                <c:pt idx="38">
                  <c:v>6438.6</c:v>
                </c:pt>
                <c:pt idx="39">
                  <c:v>6588.5</c:v>
                </c:pt>
                <c:pt idx="40">
                  <c:v>6738.5</c:v>
                </c:pt>
                <c:pt idx="41">
                  <c:v>7064.3</c:v>
                </c:pt>
                <c:pt idx="42">
                  <c:v>3084.7</c:v>
                </c:pt>
              </c:numCache>
            </c:numRef>
          </c:xVal>
          <c:yVal>
            <c:numRef>
              <c:f>uc_92!$E$8:$E$51</c:f>
              <c:numCache>
                <c:formatCode>General</c:formatCode>
                <c:ptCount val="44"/>
                <c:pt idx="10">
                  <c:v>170290112.789022</c:v>
                </c:pt>
                <c:pt idx="16">
                  <c:v>170290055.588898</c:v>
                </c:pt>
                <c:pt idx="17">
                  <c:v>170289983.78888199</c:v>
                </c:pt>
                <c:pt idx="23">
                  <c:v>170289960.98888099</c:v>
                </c:pt>
                <c:pt idx="24">
                  <c:v>170289960.98890099</c:v>
                </c:pt>
                <c:pt idx="25">
                  <c:v>170289910.74729499</c:v>
                </c:pt>
                <c:pt idx="27">
                  <c:v>170289737.36649799</c:v>
                </c:pt>
                <c:pt idx="28">
                  <c:v>170289706.408099</c:v>
                </c:pt>
                <c:pt idx="30">
                  <c:v>170289706.40808001</c:v>
                </c:pt>
                <c:pt idx="31">
                  <c:v>170289706.40808001</c:v>
                </c:pt>
                <c:pt idx="32">
                  <c:v>170289706.40808001</c:v>
                </c:pt>
                <c:pt idx="33">
                  <c:v>170289706.40808001</c:v>
                </c:pt>
                <c:pt idx="34">
                  <c:v>170289706.40808001</c:v>
                </c:pt>
                <c:pt idx="35">
                  <c:v>170289706.40808001</c:v>
                </c:pt>
                <c:pt idx="36">
                  <c:v>170289706.40808001</c:v>
                </c:pt>
                <c:pt idx="37">
                  <c:v>170289706.40808001</c:v>
                </c:pt>
                <c:pt idx="38">
                  <c:v>170289706.40808001</c:v>
                </c:pt>
                <c:pt idx="39">
                  <c:v>170289706.40808001</c:v>
                </c:pt>
                <c:pt idx="40">
                  <c:v>170289706.40808001</c:v>
                </c:pt>
                <c:pt idx="41">
                  <c:v>170289706.40808001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76-4BB8-AF75-41CEFAC9D12B}"/>
            </c:ext>
          </c:extLst>
        </c:ser>
        <c:ser>
          <c:idx val="3"/>
          <c:order val="3"/>
          <c:tx>
            <c:strRef>
              <c:f>uc_92!$F$7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uc_92!$B$8:$B$51</c:f>
              <c:numCache>
                <c:formatCode>General</c:formatCode>
                <c:ptCount val="44"/>
                <c:pt idx="0">
                  <c:v>1839.2435562610599</c:v>
                </c:pt>
                <c:pt idx="1">
                  <c:v>3644.5</c:v>
                </c:pt>
                <c:pt idx="2">
                  <c:v>5409.4</c:v>
                </c:pt>
                <c:pt idx="3">
                  <c:v>7260.9</c:v>
                </c:pt>
                <c:pt idx="4">
                  <c:v>1839.2435562610599</c:v>
                </c:pt>
                <c:pt idx="5">
                  <c:v>3660.5</c:v>
                </c:pt>
                <c:pt idx="6">
                  <c:v>5343.7</c:v>
                </c:pt>
                <c:pt idx="7">
                  <c:v>5702.9</c:v>
                </c:pt>
                <c:pt idx="8">
                  <c:v>6059.9</c:v>
                </c:pt>
                <c:pt idx="9">
                  <c:v>7551.4</c:v>
                </c:pt>
                <c:pt idx="10">
                  <c:v>1839.24357485771</c:v>
                </c:pt>
                <c:pt idx="11">
                  <c:v>2131.5</c:v>
                </c:pt>
                <c:pt idx="12">
                  <c:v>2254.8000000000002</c:v>
                </c:pt>
                <c:pt idx="13">
                  <c:v>2391</c:v>
                </c:pt>
                <c:pt idx="14">
                  <c:v>2524.1</c:v>
                </c:pt>
                <c:pt idx="15">
                  <c:v>2661.1</c:v>
                </c:pt>
                <c:pt idx="16">
                  <c:v>2845.8</c:v>
                </c:pt>
                <c:pt idx="17">
                  <c:v>3012.7</c:v>
                </c:pt>
                <c:pt idx="18">
                  <c:v>3146.8</c:v>
                </c:pt>
                <c:pt idx="19">
                  <c:v>3286</c:v>
                </c:pt>
                <c:pt idx="20">
                  <c:v>3425.9</c:v>
                </c:pt>
                <c:pt idx="21">
                  <c:v>3573.2</c:v>
                </c:pt>
                <c:pt idx="22">
                  <c:v>3762.1</c:v>
                </c:pt>
                <c:pt idx="23">
                  <c:v>3948.3</c:v>
                </c:pt>
                <c:pt idx="24">
                  <c:v>4160.3999999999996</c:v>
                </c:pt>
                <c:pt idx="25">
                  <c:v>4336.3999999999996</c:v>
                </c:pt>
                <c:pt idx="26">
                  <c:v>4486.8</c:v>
                </c:pt>
                <c:pt idx="27">
                  <c:v>4668.5</c:v>
                </c:pt>
                <c:pt idx="28">
                  <c:v>4894.2</c:v>
                </c:pt>
                <c:pt idx="29">
                  <c:v>5058.5</c:v>
                </c:pt>
                <c:pt idx="30">
                  <c:v>5223.1000000000004</c:v>
                </c:pt>
                <c:pt idx="31">
                  <c:v>5378.1</c:v>
                </c:pt>
                <c:pt idx="32">
                  <c:v>5532.8</c:v>
                </c:pt>
                <c:pt idx="33">
                  <c:v>5684.4</c:v>
                </c:pt>
                <c:pt idx="34">
                  <c:v>5836.2</c:v>
                </c:pt>
                <c:pt idx="35">
                  <c:v>5987.5</c:v>
                </c:pt>
                <c:pt idx="36">
                  <c:v>6137.8</c:v>
                </c:pt>
                <c:pt idx="37">
                  <c:v>6289.6</c:v>
                </c:pt>
                <c:pt idx="38">
                  <c:v>6438.6</c:v>
                </c:pt>
                <c:pt idx="39">
                  <c:v>6588.5</c:v>
                </c:pt>
                <c:pt idx="40">
                  <c:v>6738.5</c:v>
                </c:pt>
                <c:pt idx="41">
                  <c:v>7064.3</c:v>
                </c:pt>
                <c:pt idx="42">
                  <c:v>3084.7</c:v>
                </c:pt>
              </c:numCache>
            </c:numRef>
          </c:xVal>
          <c:yVal>
            <c:numRef>
              <c:f>uc_92!$F$8:$F$51</c:f>
              <c:numCache>
                <c:formatCode>General</c:formatCode>
                <c:ptCount val="44"/>
                <c:pt idx="42">
                  <c:v>170288000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9-4C52-B261-0D4922489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542912"/>
        <c:axId val="694494264"/>
      </c:scatterChart>
      <c:valAx>
        <c:axId val="69554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94264"/>
        <c:crosses val="autoZero"/>
        <c:crossBetween val="midCat"/>
      </c:valAx>
      <c:valAx>
        <c:axId val="69449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4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uc_93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30312736331686"/>
          <c:y val="5.6140359740352412E-2"/>
          <c:w val="0.82822794608301076"/>
          <c:h val="0.77113425629179344"/>
        </c:manualLayout>
      </c:layout>
      <c:scatterChart>
        <c:scatterStyle val="lineMarker"/>
        <c:varyColors val="0"/>
        <c:ser>
          <c:idx val="0"/>
          <c:order val="0"/>
          <c:tx>
            <c:strRef>
              <c:f>uc_93!$C$6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uc_93!$B$7:$B$52</c:f>
              <c:numCache>
                <c:formatCode>General</c:formatCode>
                <c:ptCount val="46"/>
                <c:pt idx="1">
                  <c:v>1844.7540032863601</c:v>
                </c:pt>
                <c:pt idx="2">
                  <c:v>2426.9</c:v>
                </c:pt>
                <c:pt idx="3">
                  <c:v>4488.8999999999996</c:v>
                </c:pt>
                <c:pt idx="4">
                  <c:v>6289.6</c:v>
                </c:pt>
                <c:pt idx="5">
                  <c:v>7159.7</c:v>
                </c:pt>
                <c:pt idx="6">
                  <c:v>1844.7540032863601</c:v>
                </c:pt>
                <c:pt idx="7">
                  <c:v>2522</c:v>
                </c:pt>
                <c:pt idx="8">
                  <c:v>4857.3</c:v>
                </c:pt>
                <c:pt idx="9">
                  <c:v>6765</c:v>
                </c:pt>
                <c:pt idx="10">
                  <c:v>7153.8</c:v>
                </c:pt>
                <c:pt idx="11">
                  <c:v>1844.7540185451501</c:v>
                </c:pt>
                <c:pt idx="12">
                  <c:v>2134</c:v>
                </c:pt>
                <c:pt idx="13">
                  <c:v>2261.1</c:v>
                </c:pt>
                <c:pt idx="14">
                  <c:v>2400.1</c:v>
                </c:pt>
                <c:pt idx="15">
                  <c:v>2689.3</c:v>
                </c:pt>
                <c:pt idx="16">
                  <c:v>2829</c:v>
                </c:pt>
                <c:pt idx="17">
                  <c:v>2965.8</c:v>
                </c:pt>
                <c:pt idx="18">
                  <c:v>3129.5</c:v>
                </c:pt>
                <c:pt idx="19">
                  <c:v>3318.1</c:v>
                </c:pt>
                <c:pt idx="20">
                  <c:v>3524.1</c:v>
                </c:pt>
                <c:pt idx="21">
                  <c:v>3793</c:v>
                </c:pt>
                <c:pt idx="22">
                  <c:v>4090.2</c:v>
                </c:pt>
                <c:pt idx="23">
                  <c:v>4280.2</c:v>
                </c:pt>
                <c:pt idx="24">
                  <c:v>4431.5</c:v>
                </c:pt>
                <c:pt idx="25">
                  <c:v>4576.8999999999996</c:v>
                </c:pt>
                <c:pt idx="26">
                  <c:v>4767.1000000000004</c:v>
                </c:pt>
                <c:pt idx="27">
                  <c:v>4919.1000000000004</c:v>
                </c:pt>
                <c:pt idx="28">
                  <c:v>5072.7</c:v>
                </c:pt>
                <c:pt idx="29">
                  <c:v>5224.3999999999996</c:v>
                </c:pt>
                <c:pt idx="30">
                  <c:v>5381.7</c:v>
                </c:pt>
                <c:pt idx="31">
                  <c:v>5536.6</c:v>
                </c:pt>
                <c:pt idx="32">
                  <c:v>5691.2</c:v>
                </c:pt>
                <c:pt idx="33">
                  <c:v>5844.4</c:v>
                </c:pt>
                <c:pt idx="34">
                  <c:v>6129.9</c:v>
                </c:pt>
                <c:pt idx="35">
                  <c:v>6285.7</c:v>
                </c:pt>
                <c:pt idx="36">
                  <c:v>6447.5</c:v>
                </c:pt>
                <c:pt idx="37">
                  <c:v>6599.3</c:v>
                </c:pt>
                <c:pt idx="38">
                  <c:v>6752.4</c:v>
                </c:pt>
                <c:pt idx="39">
                  <c:v>6904.6</c:v>
                </c:pt>
                <c:pt idx="40">
                  <c:v>7060.9</c:v>
                </c:pt>
                <c:pt idx="43">
                  <c:v>3000</c:v>
                </c:pt>
                <c:pt idx="44">
                  <c:v>5200</c:v>
                </c:pt>
                <c:pt idx="45">
                  <c:v>5574.27</c:v>
                </c:pt>
              </c:numCache>
            </c:numRef>
          </c:xVal>
          <c:yVal>
            <c:numRef>
              <c:f>uc_93!$C$7:$C$52</c:f>
              <c:numCache>
                <c:formatCode>General</c:formatCode>
                <c:ptCount val="46"/>
                <c:pt idx="43">
                  <c:v>167108000</c:v>
                </c:pt>
                <c:pt idx="44">
                  <c:v>167108000</c:v>
                </c:pt>
                <c:pt idx="45">
                  <c:v>167107857.5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90-4DA2-8193-EB0301DB5D6B}"/>
            </c:ext>
          </c:extLst>
        </c:ser>
        <c:ser>
          <c:idx val="1"/>
          <c:order val="1"/>
          <c:tx>
            <c:strRef>
              <c:f>uc_93!$D$6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uc_93!$B$7:$B$52</c:f>
              <c:numCache>
                <c:formatCode>General</c:formatCode>
                <c:ptCount val="46"/>
                <c:pt idx="1">
                  <c:v>1844.7540032863601</c:v>
                </c:pt>
                <c:pt idx="2">
                  <c:v>2426.9</c:v>
                </c:pt>
                <c:pt idx="3">
                  <c:v>4488.8999999999996</c:v>
                </c:pt>
                <c:pt idx="4">
                  <c:v>6289.6</c:v>
                </c:pt>
                <c:pt idx="5">
                  <c:v>7159.7</c:v>
                </c:pt>
                <c:pt idx="6">
                  <c:v>1844.7540032863601</c:v>
                </c:pt>
                <c:pt idx="7">
                  <c:v>2522</c:v>
                </c:pt>
                <c:pt idx="8">
                  <c:v>4857.3</c:v>
                </c:pt>
                <c:pt idx="9">
                  <c:v>6765</c:v>
                </c:pt>
                <c:pt idx="10">
                  <c:v>7153.8</c:v>
                </c:pt>
                <c:pt idx="11">
                  <c:v>1844.7540185451501</c:v>
                </c:pt>
                <c:pt idx="12">
                  <c:v>2134</c:v>
                </c:pt>
                <c:pt idx="13">
                  <c:v>2261.1</c:v>
                </c:pt>
                <c:pt idx="14">
                  <c:v>2400.1</c:v>
                </c:pt>
                <c:pt idx="15">
                  <c:v>2689.3</c:v>
                </c:pt>
                <c:pt idx="16">
                  <c:v>2829</c:v>
                </c:pt>
                <c:pt idx="17">
                  <c:v>2965.8</c:v>
                </c:pt>
                <c:pt idx="18">
                  <c:v>3129.5</c:v>
                </c:pt>
                <c:pt idx="19">
                  <c:v>3318.1</c:v>
                </c:pt>
                <c:pt idx="20">
                  <c:v>3524.1</c:v>
                </c:pt>
                <c:pt idx="21">
                  <c:v>3793</c:v>
                </c:pt>
                <c:pt idx="22">
                  <c:v>4090.2</c:v>
                </c:pt>
                <c:pt idx="23">
                  <c:v>4280.2</c:v>
                </c:pt>
                <c:pt idx="24">
                  <c:v>4431.5</c:v>
                </c:pt>
                <c:pt idx="25">
                  <c:v>4576.8999999999996</c:v>
                </c:pt>
                <c:pt idx="26">
                  <c:v>4767.1000000000004</c:v>
                </c:pt>
                <c:pt idx="27">
                  <c:v>4919.1000000000004</c:v>
                </c:pt>
                <c:pt idx="28">
                  <c:v>5072.7</c:v>
                </c:pt>
                <c:pt idx="29">
                  <c:v>5224.3999999999996</c:v>
                </c:pt>
                <c:pt idx="30">
                  <c:v>5381.7</c:v>
                </c:pt>
                <c:pt idx="31">
                  <c:v>5536.6</c:v>
                </c:pt>
                <c:pt idx="32">
                  <c:v>5691.2</c:v>
                </c:pt>
                <c:pt idx="33">
                  <c:v>5844.4</c:v>
                </c:pt>
                <c:pt idx="34">
                  <c:v>6129.9</c:v>
                </c:pt>
                <c:pt idx="35">
                  <c:v>6285.7</c:v>
                </c:pt>
                <c:pt idx="36">
                  <c:v>6447.5</c:v>
                </c:pt>
                <c:pt idx="37">
                  <c:v>6599.3</c:v>
                </c:pt>
                <c:pt idx="38">
                  <c:v>6752.4</c:v>
                </c:pt>
                <c:pt idx="39">
                  <c:v>6904.6</c:v>
                </c:pt>
                <c:pt idx="40">
                  <c:v>7060.9</c:v>
                </c:pt>
                <c:pt idx="43">
                  <c:v>3000</c:v>
                </c:pt>
                <c:pt idx="44">
                  <c:v>5200</c:v>
                </c:pt>
                <c:pt idx="45">
                  <c:v>5574.27</c:v>
                </c:pt>
              </c:numCache>
            </c:numRef>
          </c:xVal>
          <c:yVal>
            <c:numRef>
              <c:f>uc_93!$D$7:$D$52</c:f>
              <c:numCache>
                <c:formatCode>General</c:formatCode>
                <c:ptCount val="46"/>
                <c:pt idx="1">
                  <c:v>167107678.832228</c:v>
                </c:pt>
                <c:pt idx="2">
                  <c:v>167107678.83226001</c:v>
                </c:pt>
                <c:pt idx="3">
                  <c:v>167109785.43224201</c:v>
                </c:pt>
                <c:pt idx="4">
                  <c:v>167108209.303442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90-4DA2-8193-EB0301DB5D6B}"/>
            </c:ext>
          </c:extLst>
        </c:ser>
        <c:ser>
          <c:idx val="2"/>
          <c:order val="2"/>
          <c:tx>
            <c:strRef>
              <c:f>uc_93!$E$6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uc_93!$B$7:$B$52</c:f>
              <c:numCache>
                <c:formatCode>General</c:formatCode>
                <c:ptCount val="46"/>
                <c:pt idx="1">
                  <c:v>1844.7540032863601</c:v>
                </c:pt>
                <c:pt idx="2">
                  <c:v>2426.9</c:v>
                </c:pt>
                <c:pt idx="3">
                  <c:v>4488.8999999999996</c:v>
                </c:pt>
                <c:pt idx="4">
                  <c:v>6289.6</c:v>
                </c:pt>
                <c:pt idx="5">
                  <c:v>7159.7</c:v>
                </c:pt>
                <c:pt idx="6">
                  <c:v>1844.7540032863601</c:v>
                </c:pt>
                <c:pt idx="7">
                  <c:v>2522</c:v>
                </c:pt>
                <c:pt idx="8">
                  <c:v>4857.3</c:v>
                </c:pt>
                <c:pt idx="9">
                  <c:v>6765</c:v>
                </c:pt>
                <c:pt idx="10">
                  <c:v>7153.8</c:v>
                </c:pt>
                <c:pt idx="11">
                  <c:v>1844.7540185451501</c:v>
                </c:pt>
                <c:pt idx="12">
                  <c:v>2134</c:v>
                </c:pt>
                <c:pt idx="13">
                  <c:v>2261.1</c:v>
                </c:pt>
                <c:pt idx="14">
                  <c:v>2400.1</c:v>
                </c:pt>
                <c:pt idx="15">
                  <c:v>2689.3</c:v>
                </c:pt>
                <c:pt idx="16">
                  <c:v>2829</c:v>
                </c:pt>
                <c:pt idx="17">
                  <c:v>2965.8</c:v>
                </c:pt>
                <c:pt idx="18">
                  <c:v>3129.5</c:v>
                </c:pt>
                <c:pt idx="19">
                  <c:v>3318.1</c:v>
                </c:pt>
                <c:pt idx="20">
                  <c:v>3524.1</c:v>
                </c:pt>
                <c:pt idx="21">
                  <c:v>3793</c:v>
                </c:pt>
                <c:pt idx="22">
                  <c:v>4090.2</c:v>
                </c:pt>
                <c:pt idx="23">
                  <c:v>4280.2</c:v>
                </c:pt>
                <c:pt idx="24">
                  <c:v>4431.5</c:v>
                </c:pt>
                <c:pt idx="25">
                  <c:v>4576.8999999999996</c:v>
                </c:pt>
                <c:pt idx="26">
                  <c:v>4767.1000000000004</c:v>
                </c:pt>
                <c:pt idx="27">
                  <c:v>4919.1000000000004</c:v>
                </c:pt>
                <c:pt idx="28">
                  <c:v>5072.7</c:v>
                </c:pt>
                <c:pt idx="29">
                  <c:v>5224.3999999999996</c:v>
                </c:pt>
                <c:pt idx="30">
                  <c:v>5381.7</c:v>
                </c:pt>
                <c:pt idx="31">
                  <c:v>5536.6</c:v>
                </c:pt>
                <c:pt idx="32">
                  <c:v>5691.2</c:v>
                </c:pt>
                <c:pt idx="33">
                  <c:v>5844.4</c:v>
                </c:pt>
                <c:pt idx="34">
                  <c:v>6129.9</c:v>
                </c:pt>
                <c:pt idx="35">
                  <c:v>6285.7</c:v>
                </c:pt>
                <c:pt idx="36">
                  <c:v>6447.5</c:v>
                </c:pt>
                <c:pt idx="37">
                  <c:v>6599.3</c:v>
                </c:pt>
                <c:pt idx="38">
                  <c:v>6752.4</c:v>
                </c:pt>
                <c:pt idx="39">
                  <c:v>6904.6</c:v>
                </c:pt>
                <c:pt idx="40">
                  <c:v>7060.9</c:v>
                </c:pt>
                <c:pt idx="43">
                  <c:v>3000</c:v>
                </c:pt>
                <c:pt idx="44">
                  <c:v>5200</c:v>
                </c:pt>
                <c:pt idx="45">
                  <c:v>5574.27</c:v>
                </c:pt>
              </c:numCache>
            </c:numRef>
          </c:xVal>
          <c:yVal>
            <c:numRef>
              <c:f>uc_93!$E$7:$E$52</c:f>
              <c:numCache>
                <c:formatCode>General</c:formatCode>
                <c:ptCount val="46"/>
                <c:pt idx="6">
                  <c:v>167107678.832228</c:v>
                </c:pt>
                <c:pt idx="7">
                  <c:v>167107678.83226001</c:v>
                </c:pt>
                <c:pt idx="8">
                  <c:v>167109107.30344099</c:v>
                </c:pt>
                <c:pt idx="9">
                  <c:v>167108369.903442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90-4DA2-8193-EB0301DB5D6B}"/>
            </c:ext>
          </c:extLst>
        </c:ser>
        <c:ser>
          <c:idx val="3"/>
          <c:order val="3"/>
          <c:tx>
            <c:strRef>
              <c:f>uc_93!$F$6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uc_93!$B$7:$B$52</c:f>
              <c:numCache>
                <c:formatCode>General</c:formatCode>
                <c:ptCount val="46"/>
                <c:pt idx="1">
                  <c:v>1844.7540032863601</c:v>
                </c:pt>
                <c:pt idx="2">
                  <c:v>2426.9</c:v>
                </c:pt>
                <c:pt idx="3">
                  <c:v>4488.8999999999996</c:v>
                </c:pt>
                <c:pt idx="4">
                  <c:v>6289.6</c:v>
                </c:pt>
                <c:pt idx="5">
                  <c:v>7159.7</c:v>
                </c:pt>
                <c:pt idx="6">
                  <c:v>1844.7540032863601</c:v>
                </c:pt>
                <c:pt idx="7">
                  <c:v>2522</c:v>
                </c:pt>
                <c:pt idx="8">
                  <c:v>4857.3</c:v>
                </c:pt>
                <c:pt idx="9">
                  <c:v>6765</c:v>
                </c:pt>
                <c:pt idx="10">
                  <c:v>7153.8</c:v>
                </c:pt>
                <c:pt idx="11">
                  <c:v>1844.7540185451501</c:v>
                </c:pt>
                <c:pt idx="12">
                  <c:v>2134</c:v>
                </c:pt>
                <c:pt idx="13">
                  <c:v>2261.1</c:v>
                </c:pt>
                <c:pt idx="14">
                  <c:v>2400.1</c:v>
                </c:pt>
                <c:pt idx="15">
                  <c:v>2689.3</c:v>
                </c:pt>
                <c:pt idx="16">
                  <c:v>2829</c:v>
                </c:pt>
                <c:pt idx="17">
                  <c:v>2965.8</c:v>
                </c:pt>
                <c:pt idx="18">
                  <c:v>3129.5</c:v>
                </c:pt>
                <c:pt idx="19">
                  <c:v>3318.1</c:v>
                </c:pt>
                <c:pt idx="20">
                  <c:v>3524.1</c:v>
                </c:pt>
                <c:pt idx="21">
                  <c:v>3793</c:v>
                </c:pt>
                <c:pt idx="22">
                  <c:v>4090.2</c:v>
                </c:pt>
                <c:pt idx="23">
                  <c:v>4280.2</c:v>
                </c:pt>
                <c:pt idx="24">
                  <c:v>4431.5</c:v>
                </c:pt>
                <c:pt idx="25">
                  <c:v>4576.8999999999996</c:v>
                </c:pt>
                <c:pt idx="26">
                  <c:v>4767.1000000000004</c:v>
                </c:pt>
                <c:pt idx="27">
                  <c:v>4919.1000000000004</c:v>
                </c:pt>
                <c:pt idx="28">
                  <c:v>5072.7</c:v>
                </c:pt>
                <c:pt idx="29">
                  <c:v>5224.3999999999996</c:v>
                </c:pt>
                <c:pt idx="30">
                  <c:v>5381.7</c:v>
                </c:pt>
                <c:pt idx="31">
                  <c:v>5536.6</c:v>
                </c:pt>
                <c:pt idx="32">
                  <c:v>5691.2</c:v>
                </c:pt>
                <c:pt idx="33">
                  <c:v>5844.4</c:v>
                </c:pt>
                <c:pt idx="34">
                  <c:v>6129.9</c:v>
                </c:pt>
                <c:pt idx="35">
                  <c:v>6285.7</c:v>
                </c:pt>
                <c:pt idx="36">
                  <c:v>6447.5</c:v>
                </c:pt>
                <c:pt idx="37">
                  <c:v>6599.3</c:v>
                </c:pt>
                <c:pt idx="38">
                  <c:v>6752.4</c:v>
                </c:pt>
                <c:pt idx="39">
                  <c:v>6904.6</c:v>
                </c:pt>
                <c:pt idx="40">
                  <c:v>7060.9</c:v>
                </c:pt>
                <c:pt idx="43">
                  <c:v>3000</c:v>
                </c:pt>
                <c:pt idx="44">
                  <c:v>5200</c:v>
                </c:pt>
                <c:pt idx="45">
                  <c:v>5574.27</c:v>
                </c:pt>
              </c:numCache>
            </c:numRef>
          </c:xVal>
          <c:yVal>
            <c:numRef>
              <c:f>uc_93!$F$7:$F$52</c:f>
              <c:numCache>
                <c:formatCode>General</c:formatCode>
                <c:ptCount val="46"/>
                <c:pt idx="11">
                  <c:v>167107678.832228</c:v>
                </c:pt>
                <c:pt idx="18">
                  <c:v>167107678.83207199</c:v>
                </c:pt>
                <c:pt idx="19">
                  <c:v>167107678.832075</c:v>
                </c:pt>
                <c:pt idx="20">
                  <c:v>167107678.83207399</c:v>
                </c:pt>
                <c:pt idx="21">
                  <c:v>167107532.63209301</c:v>
                </c:pt>
                <c:pt idx="26">
                  <c:v>167107532.63209701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B-4BF6-98C8-C1234A9B9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340000"/>
        <c:axId val="726347216"/>
      </c:scatterChart>
      <c:valAx>
        <c:axId val="72634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47216"/>
        <c:crosses val="autoZero"/>
        <c:crossBetween val="midCat"/>
      </c:valAx>
      <c:valAx>
        <c:axId val="7263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4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UC_94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uc_94!$C$5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uc_94!$B$6:$B$43</c:f>
              <c:numCache>
                <c:formatCode>General</c:formatCode>
                <c:ptCount val="38"/>
                <c:pt idx="1">
                  <c:v>1850.28822875022</c:v>
                </c:pt>
                <c:pt idx="2">
                  <c:v>3492.8</c:v>
                </c:pt>
                <c:pt idx="3">
                  <c:v>5547.2</c:v>
                </c:pt>
                <c:pt idx="4">
                  <c:v>7154.9</c:v>
                </c:pt>
                <c:pt idx="5">
                  <c:v>1850.28822875022</c:v>
                </c:pt>
                <c:pt idx="6">
                  <c:v>3503.1</c:v>
                </c:pt>
                <c:pt idx="7">
                  <c:v>5452.3</c:v>
                </c:pt>
                <c:pt idx="8">
                  <c:v>7386.8</c:v>
                </c:pt>
                <c:pt idx="9">
                  <c:v>1850.28824210166</c:v>
                </c:pt>
                <c:pt idx="10">
                  <c:v>2191.9</c:v>
                </c:pt>
                <c:pt idx="11">
                  <c:v>2326.1999999999998</c:v>
                </c:pt>
                <c:pt idx="12">
                  <c:v>2468.9</c:v>
                </c:pt>
                <c:pt idx="13">
                  <c:v>2609.4</c:v>
                </c:pt>
                <c:pt idx="14">
                  <c:v>2755.9</c:v>
                </c:pt>
                <c:pt idx="15">
                  <c:v>2898.6</c:v>
                </c:pt>
                <c:pt idx="16">
                  <c:v>3071.1</c:v>
                </c:pt>
                <c:pt idx="17">
                  <c:v>3218.1</c:v>
                </c:pt>
                <c:pt idx="18">
                  <c:v>3363.5</c:v>
                </c:pt>
                <c:pt idx="19">
                  <c:v>3509.2</c:v>
                </c:pt>
                <c:pt idx="20">
                  <c:v>3666.7</c:v>
                </c:pt>
                <c:pt idx="21">
                  <c:v>3821.9</c:v>
                </c:pt>
                <c:pt idx="22">
                  <c:v>3997.7</c:v>
                </c:pt>
                <c:pt idx="23">
                  <c:v>4173.2</c:v>
                </c:pt>
                <c:pt idx="24">
                  <c:v>4418.6000000000004</c:v>
                </c:pt>
                <c:pt idx="25">
                  <c:v>4642.8999999999996</c:v>
                </c:pt>
                <c:pt idx="26">
                  <c:v>4874.8</c:v>
                </c:pt>
                <c:pt idx="27">
                  <c:v>5169.7</c:v>
                </c:pt>
                <c:pt idx="28">
                  <c:v>5344.8</c:v>
                </c:pt>
                <c:pt idx="29">
                  <c:v>5544.3</c:v>
                </c:pt>
                <c:pt idx="30">
                  <c:v>5740.2</c:v>
                </c:pt>
                <c:pt idx="31">
                  <c:v>6051.3</c:v>
                </c:pt>
                <c:pt idx="32">
                  <c:v>6255.6</c:v>
                </c:pt>
                <c:pt idx="33">
                  <c:v>6432.4</c:v>
                </c:pt>
                <c:pt idx="34">
                  <c:v>6606.4</c:v>
                </c:pt>
                <c:pt idx="35">
                  <c:v>6808.5</c:v>
                </c:pt>
                <c:pt idx="36">
                  <c:v>6971.4</c:v>
                </c:pt>
                <c:pt idx="37">
                  <c:v>7118.5</c:v>
                </c:pt>
              </c:numCache>
            </c:numRef>
          </c:xVal>
          <c:yVal>
            <c:numRef>
              <c:f>uc_94!$C$6:$C$43</c:f>
              <c:numCache>
                <c:formatCode>0.0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03-4A73-B5BF-34218333C135}"/>
            </c:ext>
          </c:extLst>
        </c:ser>
        <c:ser>
          <c:idx val="1"/>
          <c:order val="1"/>
          <c:tx>
            <c:strRef>
              <c:f>uc_94!$D$5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uc_94!$B$6:$B$43</c:f>
              <c:numCache>
                <c:formatCode>General</c:formatCode>
                <c:ptCount val="38"/>
                <c:pt idx="1">
                  <c:v>1850.28822875022</c:v>
                </c:pt>
                <c:pt idx="2">
                  <c:v>3492.8</c:v>
                </c:pt>
                <c:pt idx="3">
                  <c:v>5547.2</c:v>
                </c:pt>
                <c:pt idx="4">
                  <c:v>7154.9</c:v>
                </c:pt>
                <c:pt idx="5">
                  <c:v>1850.28822875022</c:v>
                </c:pt>
                <c:pt idx="6">
                  <c:v>3503.1</c:v>
                </c:pt>
                <c:pt idx="7">
                  <c:v>5452.3</c:v>
                </c:pt>
                <c:pt idx="8">
                  <c:v>7386.8</c:v>
                </c:pt>
                <c:pt idx="9">
                  <c:v>1850.28824210166</c:v>
                </c:pt>
                <c:pt idx="10">
                  <c:v>2191.9</c:v>
                </c:pt>
                <c:pt idx="11">
                  <c:v>2326.1999999999998</c:v>
                </c:pt>
                <c:pt idx="12">
                  <c:v>2468.9</c:v>
                </c:pt>
                <c:pt idx="13">
                  <c:v>2609.4</c:v>
                </c:pt>
                <c:pt idx="14">
                  <c:v>2755.9</c:v>
                </c:pt>
                <c:pt idx="15">
                  <c:v>2898.6</c:v>
                </c:pt>
                <c:pt idx="16">
                  <c:v>3071.1</c:v>
                </c:pt>
                <c:pt idx="17">
                  <c:v>3218.1</c:v>
                </c:pt>
                <c:pt idx="18">
                  <c:v>3363.5</c:v>
                </c:pt>
                <c:pt idx="19">
                  <c:v>3509.2</c:v>
                </c:pt>
                <c:pt idx="20">
                  <c:v>3666.7</c:v>
                </c:pt>
                <c:pt idx="21">
                  <c:v>3821.9</c:v>
                </c:pt>
                <c:pt idx="22">
                  <c:v>3997.7</c:v>
                </c:pt>
                <c:pt idx="23">
                  <c:v>4173.2</c:v>
                </c:pt>
                <c:pt idx="24">
                  <c:v>4418.6000000000004</c:v>
                </c:pt>
                <c:pt idx="25">
                  <c:v>4642.8999999999996</c:v>
                </c:pt>
                <c:pt idx="26">
                  <c:v>4874.8</c:v>
                </c:pt>
                <c:pt idx="27">
                  <c:v>5169.7</c:v>
                </c:pt>
                <c:pt idx="28">
                  <c:v>5344.8</c:v>
                </c:pt>
                <c:pt idx="29">
                  <c:v>5544.3</c:v>
                </c:pt>
                <c:pt idx="30">
                  <c:v>5740.2</c:v>
                </c:pt>
                <c:pt idx="31">
                  <c:v>6051.3</c:v>
                </c:pt>
                <c:pt idx="32">
                  <c:v>6255.6</c:v>
                </c:pt>
                <c:pt idx="33">
                  <c:v>6432.4</c:v>
                </c:pt>
                <c:pt idx="34">
                  <c:v>6606.4</c:v>
                </c:pt>
                <c:pt idx="35">
                  <c:v>6808.5</c:v>
                </c:pt>
                <c:pt idx="36">
                  <c:v>6971.4</c:v>
                </c:pt>
                <c:pt idx="37">
                  <c:v>7118.5</c:v>
                </c:pt>
              </c:numCache>
            </c:numRef>
          </c:xVal>
          <c:yVal>
            <c:numRef>
              <c:f>uc_94!$D$6:$D$43</c:f>
              <c:numCache>
                <c:formatCode>0.0</c:formatCode>
                <c:ptCount val="38"/>
                <c:pt idx="1">
                  <c:v>199069114.55985099</c:v>
                </c:pt>
                <c:pt idx="2">
                  <c:v>199068374.64348501</c:v>
                </c:pt>
                <c:pt idx="3">
                  <c:v>199067813.40508601</c:v>
                </c:pt>
                <c:pt idx="4">
                  <c:v>199067797.165084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03-4A73-B5BF-34218333C135}"/>
            </c:ext>
          </c:extLst>
        </c:ser>
        <c:ser>
          <c:idx val="2"/>
          <c:order val="2"/>
          <c:tx>
            <c:strRef>
              <c:f>uc_94!$E$5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uc_94!$B$6:$B$43</c:f>
              <c:numCache>
                <c:formatCode>General</c:formatCode>
                <c:ptCount val="38"/>
                <c:pt idx="1">
                  <c:v>1850.28822875022</c:v>
                </c:pt>
                <c:pt idx="2">
                  <c:v>3492.8</c:v>
                </c:pt>
                <c:pt idx="3">
                  <c:v>5547.2</c:v>
                </c:pt>
                <c:pt idx="4">
                  <c:v>7154.9</c:v>
                </c:pt>
                <c:pt idx="5">
                  <c:v>1850.28822875022</c:v>
                </c:pt>
                <c:pt idx="6">
                  <c:v>3503.1</c:v>
                </c:pt>
                <c:pt idx="7">
                  <c:v>5452.3</c:v>
                </c:pt>
                <c:pt idx="8">
                  <c:v>7386.8</c:v>
                </c:pt>
                <c:pt idx="9">
                  <c:v>1850.28824210166</c:v>
                </c:pt>
                <c:pt idx="10">
                  <c:v>2191.9</c:v>
                </c:pt>
                <c:pt idx="11">
                  <c:v>2326.1999999999998</c:v>
                </c:pt>
                <c:pt idx="12">
                  <c:v>2468.9</c:v>
                </c:pt>
                <c:pt idx="13">
                  <c:v>2609.4</c:v>
                </c:pt>
                <c:pt idx="14">
                  <c:v>2755.9</c:v>
                </c:pt>
                <c:pt idx="15">
                  <c:v>2898.6</c:v>
                </c:pt>
                <c:pt idx="16">
                  <c:v>3071.1</c:v>
                </c:pt>
                <c:pt idx="17">
                  <c:v>3218.1</c:v>
                </c:pt>
                <c:pt idx="18">
                  <c:v>3363.5</c:v>
                </c:pt>
                <c:pt idx="19">
                  <c:v>3509.2</c:v>
                </c:pt>
                <c:pt idx="20">
                  <c:v>3666.7</c:v>
                </c:pt>
                <c:pt idx="21">
                  <c:v>3821.9</c:v>
                </c:pt>
                <c:pt idx="22">
                  <c:v>3997.7</c:v>
                </c:pt>
                <c:pt idx="23">
                  <c:v>4173.2</c:v>
                </c:pt>
                <c:pt idx="24">
                  <c:v>4418.6000000000004</c:v>
                </c:pt>
                <c:pt idx="25">
                  <c:v>4642.8999999999996</c:v>
                </c:pt>
                <c:pt idx="26">
                  <c:v>4874.8</c:v>
                </c:pt>
                <c:pt idx="27">
                  <c:v>5169.7</c:v>
                </c:pt>
                <c:pt idx="28">
                  <c:v>5344.8</c:v>
                </c:pt>
                <c:pt idx="29">
                  <c:v>5544.3</c:v>
                </c:pt>
                <c:pt idx="30">
                  <c:v>5740.2</c:v>
                </c:pt>
                <c:pt idx="31">
                  <c:v>6051.3</c:v>
                </c:pt>
                <c:pt idx="32">
                  <c:v>6255.6</c:v>
                </c:pt>
                <c:pt idx="33">
                  <c:v>6432.4</c:v>
                </c:pt>
                <c:pt idx="34">
                  <c:v>6606.4</c:v>
                </c:pt>
                <c:pt idx="35">
                  <c:v>6808.5</c:v>
                </c:pt>
                <c:pt idx="36">
                  <c:v>6971.4</c:v>
                </c:pt>
                <c:pt idx="37">
                  <c:v>7118.5</c:v>
                </c:pt>
              </c:numCache>
            </c:numRef>
          </c:xVal>
          <c:yVal>
            <c:numRef>
              <c:f>uc_94!$E$6:$E$43</c:f>
              <c:numCache>
                <c:formatCode>0.0</c:formatCode>
                <c:ptCount val="38"/>
                <c:pt idx="5">
                  <c:v>199069114.55985099</c:v>
                </c:pt>
                <c:pt idx="6">
                  <c:v>199068110.76348501</c:v>
                </c:pt>
                <c:pt idx="7">
                  <c:v>199067963.663266</c:v>
                </c:pt>
                <c:pt idx="8">
                  <c:v>199067930.765084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03-4A73-B5BF-34218333C135}"/>
            </c:ext>
          </c:extLst>
        </c:ser>
        <c:ser>
          <c:idx val="3"/>
          <c:order val="3"/>
          <c:tx>
            <c:strRef>
              <c:f>uc_94!$F$5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uc_94!$B$6:$B$43</c:f>
              <c:numCache>
                <c:formatCode>General</c:formatCode>
                <c:ptCount val="38"/>
                <c:pt idx="1">
                  <c:v>1850.28822875022</c:v>
                </c:pt>
                <c:pt idx="2">
                  <c:v>3492.8</c:v>
                </c:pt>
                <c:pt idx="3">
                  <c:v>5547.2</c:v>
                </c:pt>
                <c:pt idx="4">
                  <c:v>7154.9</c:v>
                </c:pt>
                <c:pt idx="5">
                  <c:v>1850.28822875022</c:v>
                </c:pt>
                <c:pt idx="6">
                  <c:v>3503.1</c:v>
                </c:pt>
                <c:pt idx="7">
                  <c:v>5452.3</c:v>
                </c:pt>
                <c:pt idx="8">
                  <c:v>7386.8</c:v>
                </c:pt>
                <c:pt idx="9">
                  <c:v>1850.28824210166</c:v>
                </c:pt>
                <c:pt idx="10">
                  <c:v>2191.9</c:v>
                </c:pt>
                <c:pt idx="11">
                  <c:v>2326.1999999999998</c:v>
                </c:pt>
                <c:pt idx="12">
                  <c:v>2468.9</c:v>
                </c:pt>
                <c:pt idx="13">
                  <c:v>2609.4</c:v>
                </c:pt>
                <c:pt idx="14">
                  <c:v>2755.9</c:v>
                </c:pt>
                <c:pt idx="15">
                  <c:v>2898.6</c:v>
                </c:pt>
                <c:pt idx="16">
                  <c:v>3071.1</c:v>
                </c:pt>
                <c:pt idx="17">
                  <c:v>3218.1</c:v>
                </c:pt>
                <c:pt idx="18">
                  <c:v>3363.5</c:v>
                </c:pt>
                <c:pt idx="19">
                  <c:v>3509.2</c:v>
                </c:pt>
                <c:pt idx="20">
                  <c:v>3666.7</c:v>
                </c:pt>
                <c:pt idx="21">
                  <c:v>3821.9</c:v>
                </c:pt>
                <c:pt idx="22">
                  <c:v>3997.7</c:v>
                </c:pt>
                <c:pt idx="23">
                  <c:v>4173.2</c:v>
                </c:pt>
                <c:pt idx="24">
                  <c:v>4418.6000000000004</c:v>
                </c:pt>
                <c:pt idx="25">
                  <c:v>4642.8999999999996</c:v>
                </c:pt>
                <c:pt idx="26">
                  <c:v>4874.8</c:v>
                </c:pt>
                <c:pt idx="27">
                  <c:v>5169.7</c:v>
                </c:pt>
                <c:pt idx="28">
                  <c:v>5344.8</c:v>
                </c:pt>
                <c:pt idx="29">
                  <c:v>5544.3</c:v>
                </c:pt>
                <c:pt idx="30">
                  <c:v>5740.2</c:v>
                </c:pt>
                <c:pt idx="31">
                  <c:v>6051.3</c:v>
                </c:pt>
                <c:pt idx="32">
                  <c:v>6255.6</c:v>
                </c:pt>
                <c:pt idx="33">
                  <c:v>6432.4</c:v>
                </c:pt>
                <c:pt idx="34">
                  <c:v>6606.4</c:v>
                </c:pt>
                <c:pt idx="35">
                  <c:v>6808.5</c:v>
                </c:pt>
                <c:pt idx="36">
                  <c:v>6971.4</c:v>
                </c:pt>
                <c:pt idx="37">
                  <c:v>7118.5</c:v>
                </c:pt>
              </c:numCache>
            </c:numRef>
          </c:xVal>
          <c:yVal>
            <c:numRef>
              <c:f>uc_94!$F$6:$F$43</c:f>
              <c:numCache>
                <c:formatCode>0.0</c:formatCode>
                <c:ptCount val="38"/>
                <c:pt idx="9" formatCode="General">
                  <c:v>199069114.55985099</c:v>
                </c:pt>
                <c:pt idx="10">
                  <c:v>199068309.28493199</c:v>
                </c:pt>
                <c:pt idx="16" formatCode="General">
                  <c:v>199067846.30409101</c:v>
                </c:pt>
                <c:pt idx="22" formatCode="General">
                  <c:v>199067846.304084</c:v>
                </c:pt>
                <c:pt idx="23" formatCode="General">
                  <c:v>199067846.30408299</c:v>
                </c:pt>
                <c:pt idx="24" formatCode="General">
                  <c:v>199067476.224085</c:v>
                </c:pt>
                <c:pt idx="25" formatCode="General">
                  <c:v>199067395.379565</c:v>
                </c:pt>
                <c:pt idx="26" formatCode="General">
                  <c:v>199067395.38090801</c:v>
                </c:pt>
                <c:pt idx="27" formatCode="General">
                  <c:v>199067395.380907</c:v>
                </c:pt>
                <c:pt idx="28" formatCode="General">
                  <c:v>199067395.380907</c:v>
                </c:pt>
                <c:pt idx="29" formatCode="General">
                  <c:v>199067395.38088199</c:v>
                </c:pt>
                <c:pt idx="31" formatCode="General">
                  <c:v>199067360.784096</c:v>
                </c:pt>
                <c:pt idx="32" formatCode="General">
                  <c:v>199067360.78408301</c:v>
                </c:pt>
                <c:pt idx="34" formatCode="General">
                  <c:v>199067316.38408801</c:v>
                </c:pt>
                <c:pt idx="35" formatCode="General">
                  <c:v>199067316.38412601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03-4A73-B5BF-34218333C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91336"/>
        <c:axId val="553391664"/>
      </c:scatterChart>
      <c:valAx>
        <c:axId val="553391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91664"/>
        <c:crosses val="autoZero"/>
        <c:crossBetween val="midCat"/>
      </c:valAx>
      <c:valAx>
        <c:axId val="55339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91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uc_95!$C$5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uc_95!$B$6:$B$51</c:f>
              <c:numCache>
                <c:formatCode>General</c:formatCode>
                <c:ptCount val="46"/>
                <c:pt idx="1">
                  <c:v>797.34156823158196</c:v>
                </c:pt>
                <c:pt idx="2">
                  <c:v>2746.5</c:v>
                </c:pt>
                <c:pt idx="3">
                  <c:v>4574.1000000000004</c:v>
                </c:pt>
                <c:pt idx="4">
                  <c:v>6466.6</c:v>
                </c:pt>
                <c:pt idx="5">
                  <c:v>7158.8</c:v>
                </c:pt>
                <c:pt idx="6">
                  <c:v>797.34156823158196</c:v>
                </c:pt>
                <c:pt idx="7">
                  <c:v>2798.9</c:v>
                </c:pt>
                <c:pt idx="8">
                  <c:v>5029.8999999999996</c:v>
                </c:pt>
                <c:pt idx="9">
                  <c:v>6945.5</c:v>
                </c:pt>
                <c:pt idx="10">
                  <c:v>7163.7</c:v>
                </c:pt>
                <c:pt idx="11">
                  <c:v>797.34158301353398</c:v>
                </c:pt>
                <c:pt idx="12">
                  <c:v>1108.8</c:v>
                </c:pt>
                <c:pt idx="13">
                  <c:v>1242.5</c:v>
                </c:pt>
                <c:pt idx="14">
                  <c:v>1388.8</c:v>
                </c:pt>
                <c:pt idx="15">
                  <c:v>1532.2</c:v>
                </c:pt>
                <c:pt idx="16">
                  <c:v>1688.9</c:v>
                </c:pt>
                <c:pt idx="17">
                  <c:v>1857.1</c:v>
                </c:pt>
                <c:pt idx="18">
                  <c:v>2032.2</c:v>
                </c:pt>
                <c:pt idx="19">
                  <c:v>2178.6</c:v>
                </c:pt>
                <c:pt idx="20">
                  <c:v>2337.4</c:v>
                </c:pt>
                <c:pt idx="21">
                  <c:v>2494.6</c:v>
                </c:pt>
                <c:pt idx="22">
                  <c:v>2655</c:v>
                </c:pt>
                <c:pt idx="23">
                  <c:v>2804.9</c:v>
                </c:pt>
                <c:pt idx="24">
                  <c:v>2988.7</c:v>
                </c:pt>
                <c:pt idx="25">
                  <c:v>3324.9</c:v>
                </c:pt>
                <c:pt idx="26">
                  <c:v>3518.5</c:v>
                </c:pt>
                <c:pt idx="27">
                  <c:v>3855.5</c:v>
                </c:pt>
                <c:pt idx="28">
                  <c:v>4132.6000000000004</c:v>
                </c:pt>
                <c:pt idx="29">
                  <c:v>4322.8</c:v>
                </c:pt>
                <c:pt idx="30">
                  <c:v>4511.2</c:v>
                </c:pt>
                <c:pt idx="31">
                  <c:v>4697.2</c:v>
                </c:pt>
                <c:pt idx="32">
                  <c:v>4849</c:v>
                </c:pt>
                <c:pt idx="33">
                  <c:v>5106.1000000000004</c:v>
                </c:pt>
                <c:pt idx="34">
                  <c:v>5301.8</c:v>
                </c:pt>
                <c:pt idx="35">
                  <c:v>5485.3</c:v>
                </c:pt>
                <c:pt idx="36">
                  <c:v>5646.2</c:v>
                </c:pt>
                <c:pt idx="37">
                  <c:v>5812.7</c:v>
                </c:pt>
                <c:pt idx="38">
                  <c:v>5977</c:v>
                </c:pt>
                <c:pt idx="39">
                  <c:v>6139.5</c:v>
                </c:pt>
                <c:pt idx="40">
                  <c:v>6303</c:v>
                </c:pt>
                <c:pt idx="41">
                  <c:v>6469.3</c:v>
                </c:pt>
                <c:pt idx="42">
                  <c:v>6829</c:v>
                </c:pt>
                <c:pt idx="43">
                  <c:v>6973</c:v>
                </c:pt>
              </c:numCache>
            </c:numRef>
          </c:xVal>
          <c:yVal>
            <c:numRef>
              <c:f>uc_95!$C$6:$C$51</c:f>
              <c:numCache>
                <c:formatCode>0.0</c:formatCode>
                <c:ptCount val="4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8C-49E9-B7F9-E6B90AB74AD6}"/>
            </c:ext>
          </c:extLst>
        </c:ser>
        <c:ser>
          <c:idx val="1"/>
          <c:order val="1"/>
          <c:tx>
            <c:strRef>
              <c:f>uc_95!$D$5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uc_95!$B$6:$B$51</c:f>
              <c:numCache>
                <c:formatCode>General</c:formatCode>
                <c:ptCount val="46"/>
                <c:pt idx="1">
                  <c:v>797.34156823158196</c:v>
                </c:pt>
                <c:pt idx="2">
                  <c:v>2746.5</c:v>
                </c:pt>
                <c:pt idx="3">
                  <c:v>4574.1000000000004</c:v>
                </c:pt>
                <c:pt idx="4">
                  <c:v>6466.6</c:v>
                </c:pt>
                <c:pt idx="5">
                  <c:v>7158.8</c:v>
                </c:pt>
                <c:pt idx="6">
                  <c:v>797.34156823158196</c:v>
                </c:pt>
                <c:pt idx="7">
                  <c:v>2798.9</c:v>
                </c:pt>
                <c:pt idx="8">
                  <c:v>5029.8999999999996</c:v>
                </c:pt>
                <c:pt idx="9">
                  <c:v>6945.5</c:v>
                </c:pt>
                <c:pt idx="10">
                  <c:v>7163.7</c:v>
                </c:pt>
                <c:pt idx="11">
                  <c:v>797.34158301353398</c:v>
                </c:pt>
                <c:pt idx="12">
                  <c:v>1108.8</c:v>
                </c:pt>
                <c:pt idx="13">
                  <c:v>1242.5</c:v>
                </c:pt>
                <c:pt idx="14">
                  <c:v>1388.8</c:v>
                </c:pt>
                <c:pt idx="15">
                  <c:v>1532.2</c:v>
                </c:pt>
                <c:pt idx="16">
                  <c:v>1688.9</c:v>
                </c:pt>
                <c:pt idx="17">
                  <c:v>1857.1</c:v>
                </c:pt>
                <c:pt idx="18">
                  <c:v>2032.2</c:v>
                </c:pt>
                <c:pt idx="19">
                  <c:v>2178.6</c:v>
                </c:pt>
                <c:pt idx="20">
                  <c:v>2337.4</c:v>
                </c:pt>
                <c:pt idx="21">
                  <c:v>2494.6</c:v>
                </c:pt>
                <c:pt idx="22">
                  <c:v>2655</c:v>
                </c:pt>
                <c:pt idx="23">
                  <c:v>2804.9</c:v>
                </c:pt>
                <c:pt idx="24">
                  <c:v>2988.7</c:v>
                </c:pt>
                <c:pt idx="25">
                  <c:v>3324.9</c:v>
                </c:pt>
                <c:pt idx="26">
                  <c:v>3518.5</c:v>
                </c:pt>
                <c:pt idx="27">
                  <c:v>3855.5</c:v>
                </c:pt>
                <c:pt idx="28">
                  <c:v>4132.6000000000004</c:v>
                </c:pt>
                <c:pt idx="29">
                  <c:v>4322.8</c:v>
                </c:pt>
                <c:pt idx="30">
                  <c:v>4511.2</c:v>
                </c:pt>
                <c:pt idx="31">
                  <c:v>4697.2</c:v>
                </c:pt>
                <c:pt idx="32">
                  <c:v>4849</c:v>
                </c:pt>
                <c:pt idx="33">
                  <c:v>5106.1000000000004</c:v>
                </c:pt>
                <c:pt idx="34">
                  <c:v>5301.8</c:v>
                </c:pt>
                <c:pt idx="35">
                  <c:v>5485.3</c:v>
                </c:pt>
                <c:pt idx="36">
                  <c:v>5646.2</c:v>
                </c:pt>
                <c:pt idx="37">
                  <c:v>5812.7</c:v>
                </c:pt>
                <c:pt idx="38">
                  <c:v>5977</c:v>
                </c:pt>
                <c:pt idx="39">
                  <c:v>6139.5</c:v>
                </c:pt>
                <c:pt idx="40">
                  <c:v>6303</c:v>
                </c:pt>
                <c:pt idx="41">
                  <c:v>6469.3</c:v>
                </c:pt>
                <c:pt idx="42">
                  <c:v>6829</c:v>
                </c:pt>
                <c:pt idx="43">
                  <c:v>6973</c:v>
                </c:pt>
              </c:numCache>
            </c:numRef>
          </c:xVal>
          <c:yVal>
            <c:numRef>
              <c:f>uc_95!$D$6:$D$51</c:f>
              <c:numCache>
                <c:formatCode>0.0</c:formatCode>
                <c:ptCount val="46"/>
                <c:pt idx="1">
                  <c:v>171717829.327833</c:v>
                </c:pt>
                <c:pt idx="2">
                  <c:v>171717696.327851</c:v>
                </c:pt>
                <c:pt idx="3">
                  <c:v>171717626.72784999</c:v>
                </c:pt>
                <c:pt idx="4">
                  <c:v>171717614.52785099</c:v>
                </c:pt>
                <c:pt idx="5">
                  <c:v>171717620.12786201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8C-49E9-B7F9-E6B90AB74AD6}"/>
            </c:ext>
          </c:extLst>
        </c:ser>
        <c:ser>
          <c:idx val="2"/>
          <c:order val="2"/>
          <c:tx>
            <c:strRef>
              <c:f>uc_95!$E$5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uc_95!$B$6:$B$51</c:f>
              <c:numCache>
                <c:formatCode>General</c:formatCode>
                <c:ptCount val="46"/>
                <c:pt idx="1">
                  <c:v>797.34156823158196</c:v>
                </c:pt>
                <c:pt idx="2">
                  <c:v>2746.5</c:v>
                </c:pt>
                <c:pt idx="3">
                  <c:v>4574.1000000000004</c:v>
                </c:pt>
                <c:pt idx="4">
                  <c:v>6466.6</c:v>
                </c:pt>
                <c:pt idx="5">
                  <c:v>7158.8</c:v>
                </c:pt>
                <c:pt idx="6">
                  <c:v>797.34156823158196</c:v>
                </c:pt>
                <c:pt idx="7">
                  <c:v>2798.9</c:v>
                </c:pt>
                <c:pt idx="8">
                  <c:v>5029.8999999999996</c:v>
                </c:pt>
                <c:pt idx="9">
                  <c:v>6945.5</c:v>
                </c:pt>
                <c:pt idx="10">
                  <c:v>7163.7</c:v>
                </c:pt>
                <c:pt idx="11">
                  <c:v>797.34158301353398</c:v>
                </c:pt>
                <c:pt idx="12">
                  <c:v>1108.8</c:v>
                </c:pt>
                <c:pt idx="13">
                  <c:v>1242.5</c:v>
                </c:pt>
                <c:pt idx="14">
                  <c:v>1388.8</c:v>
                </c:pt>
                <c:pt idx="15">
                  <c:v>1532.2</c:v>
                </c:pt>
                <c:pt idx="16">
                  <c:v>1688.9</c:v>
                </c:pt>
                <c:pt idx="17">
                  <c:v>1857.1</c:v>
                </c:pt>
                <c:pt idx="18">
                  <c:v>2032.2</c:v>
                </c:pt>
                <c:pt idx="19">
                  <c:v>2178.6</c:v>
                </c:pt>
                <c:pt idx="20">
                  <c:v>2337.4</c:v>
                </c:pt>
                <c:pt idx="21">
                  <c:v>2494.6</c:v>
                </c:pt>
                <c:pt idx="22">
                  <c:v>2655</c:v>
                </c:pt>
                <c:pt idx="23">
                  <c:v>2804.9</c:v>
                </c:pt>
                <c:pt idx="24">
                  <c:v>2988.7</c:v>
                </c:pt>
                <c:pt idx="25">
                  <c:v>3324.9</c:v>
                </c:pt>
                <c:pt idx="26">
                  <c:v>3518.5</c:v>
                </c:pt>
                <c:pt idx="27">
                  <c:v>3855.5</c:v>
                </c:pt>
                <c:pt idx="28">
                  <c:v>4132.6000000000004</c:v>
                </c:pt>
                <c:pt idx="29">
                  <c:v>4322.8</c:v>
                </c:pt>
                <c:pt idx="30">
                  <c:v>4511.2</c:v>
                </c:pt>
                <c:pt idx="31">
                  <c:v>4697.2</c:v>
                </c:pt>
                <c:pt idx="32">
                  <c:v>4849</c:v>
                </c:pt>
                <c:pt idx="33">
                  <c:v>5106.1000000000004</c:v>
                </c:pt>
                <c:pt idx="34">
                  <c:v>5301.8</c:v>
                </c:pt>
                <c:pt idx="35">
                  <c:v>5485.3</c:v>
                </c:pt>
                <c:pt idx="36">
                  <c:v>5646.2</c:v>
                </c:pt>
                <c:pt idx="37">
                  <c:v>5812.7</c:v>
                </c:pt>
                <c:pt idx="38">
                  <c:v>5977</c:v>
                </c:pt>
                <c:pt idx="39">
                  <c:v>6139.5</c:v>
                </c:pt>
                <c:pt idx="40">
                  <c:v>6303</c:v>
                </c:pt>
                <c:pt idx="41">
                  <c:v>6469.3</c:v>
                </c:pt>
                <c:pt idx="42">
                  <c:v>6829</c:v>
                </c:pt>
                <c:pt idx="43">
                  <c:v>6973</c:v>
                </c:pt>
              </c:numCache>
            </c:numRef>
          </c:xVal>
          <c:yVal>
            <c:numRef>
              <c:f>uc_95!$E$6:$E$51</c:f>
              <c:numCache>
                <c:formatCode>0.0</c:formatCode>
                <c:ptCount val="46"/>
                <c:pt idx="6">
                  <c:v>171717829.327833</c:v>
                </c:pt>
                <c:pt idx="7">
                  <c:v>171717696.327851</c:v>
                </c:pt>
                <c:pt idx="8">
                  <c:v>171717620.12785101</c:v>
                </c:pt>
                <c:pt idx="9" formatCode="General">
                  <c:v>171717620.12786201</c:v>
                </c:pt>
                <c:pt idx="10">
                  <c:v>171717620.12786201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8C-49E9-B7F9-E6B90AB74AD6}"/>
            </c:ext>
          </c:extLst>
        </c:ser>
        <c:ser>
          <c:idx val="3"/>
          <c:order val="3"/>
          <c:tx>
            <c:strRef>
              <c:f>uc_95!$F$5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uc_95!$B$6:$B$51</c:f>
              <c:numCache>
                <c:formatCode>General</c:formatCode>
                <c:ptCount val="46"/>
                <c:pt idx="1">
                  <c:v>797.34156823158196</c:v>
                </c:pt>
                <c:pt idx="2">
                  <c:v>2746.5</c:v>
                </c:pt>
                <c:pt idx="3">
                  <c:v>4574.1000000000004</c:v>
                </c:pt>
                <c:pt idx="4">
                  <c:v>6466.6</c:v>
                </c:pt>
                <c:pt idx="5">
                  <c:v>7158.8</c:v>
                </c:pt>
                <c:pt idx="6">
                  <c:v>797.34156823158196</c:v>
                </c:pt>
                <c:pt idx="7">
                  <c:v>2798.9</c:v>
                </c:pt>
                <c:pt idx="8">
                  <c:v>5029.8999999999996</c:v>
                </c:pt>
                <c:pt idx="9">
                  <c:v>6945.5</c:v>
                </c:pt>
                <c:pt idx="10">
                  <c:v>7163.7</c:v>
                </c:pt>
                <c:pt idx="11">
                  <c:v>797.34158301353398</c:v>
                </c:pt>
                <c:pt idx="12">
                  <c:v>1108.8</c:v>
                </c:pt>
                <c:pt idx="13">
                  <c:v>1242.5</c:v>
                </c:pt>
                <c:pt idx="14">
                  <c:v>1388.8</c:v>
                </c:pt>
                <c:pt idx="15">
                  <c:v>1532.2</c:v>
                </c:pt>
                <c:pt idx="16">
                  <c:v>1688.9</c:v>
                </c:pt>
                <c:pt idx="17">
                  <c:v>1857.1</c:v>
                </c:pt>
                <c:pt idx="18">
                  <c:v>2032.2</c:v>
                </c:pt>
                <c:pt idx="19">
                  <c:v>2178.6</c:v>
                </c:pt>
                <c:pt idx="20">
                  <c:v>2337.4</c:v>
                </c:pt>
                <c:pt idx="21">
                  <c:v>2494.6</c:v>
                </c:pt>
                <c:pt idx="22">
                  <c:v>2655</c:v>
                </c:pt>
                <c:pt idx="23">
                  <c:v>2804.9</c:v>
                </c:pt>
                <c:pt idx="24">
                  <c:v>2988.7</c:v>
                </c:pt>
                <c:pt idx="25">
                  <c:v>3324.9</c:v>
                </c:pt>
                <c:pt idx="26">
                  <c:v>3518.5</c:v>
                </c:pt>
                <c:pt idx="27">
                  <c:v>3855.5</c:v>
                </c:pt>
                <c:pt idx="28">
                  <c:v>4132.6000000000004</c:v>
                </c:pt>
                <c:pt idx="29">
                  <c:v>4322.8</c:v>
                </c:pt>
                <c:pt idx="30">
                  <c:v>4511.2</c:v>
                </c:pt>
                <c:pt idx="31">
                  <c:v>4697.2</c:v>
                </c:pt>
                <c:pt idx="32">
                  <c:v>4849</c:v>
                </c:pt>
                <c:pt idx="33">
                  <c:v>5106.1000000000004</c:v>
                </c:pt>
                <c:pt idx="34">
                  <c:v>5301.8</c:v>
                </c:pt>
                <c:pt idx="35">
                  <c:v>5485.3</c:v>
                </c:pt>
                <c:pt idx="36">
                  <c:v>5646.2</c:v>
                </c:pt>
                <c:pt idx="37">
                  <c:v>5812.7</c:v>
                </c:pt>
                <c:pt idx="38">
                  <c:v>5977</c:v>
                </c:pt>
                <c:pt idx="39">
                  <c:v>6139.5</c:v>
                </c:pt>
                <c:pt idx="40">
                  <c:v>6303</c:v>
                </c:pt>
                <c:pt idx="41">
                  <c:v>6469.3</c:v>
                </c:pt>
                <c:pt idx="42">
                  <c:v>6829</c:v>
                </c:pt>
                <c:pt idx="43">
                  <c:v>6973</c:v>
                </c:pt>
              </c:numCache>
            </c:numRef>
          </c:xVal>
          <c:yVal>
            <c:numRef>
              <c:f>uc_95!$F$6:$F$51</c:f>
              <c:numCache>
                <c:formatCode>0.0</c:formatCode>
                <c:ptCount val="46"/>
                <c:pt idx="11">
                  <c:v>171717829.327833</c:v>
                </c:pt>
                <c:pt idx="17" formatCode="General">
                  <c:v>171717772.527697</c:v>
                </c:pt>
                <c:pt idx="18" formatCode="General">
                  <c:v>171717772.527697</c:v>
                </c:pt>
                <c:pt idx="26" formatCode="General">
                  <c:v>171717766.92768201</c:v>
                </c:pt>
                <c:pt idx="27" formatCode="General">
                  <c:v>171717723.127702</c:v>
                </c:pt>
                <c:pt idx="28" formatCode="General">
                  <c:v>171717672.12769601</c:v>
                </c:pt>
                <c:pt idx="30" formatCode="General">
                  <c:v>171717672.127682</c:v>
                </c:pt>
                <c:pt idx="31" formatCode="General">
                  <c:v>171717672.12768099</c:v>
                </c:pt>
                <c:pt idx="33" formatCode="General">
                  <c:v>171717666.52769601</c:v>
                </c:pt>
                <c:pt idx="34" formatCode="General">
                  <c:v>171717603.527702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C-4124-B67E-067B53E01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29392"/>
        <c:axId val="719230376"/>
      </c:scatterChart>
      <c:valAx>
        <c:axId val="71922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30376"/>
        <c:crosses val="autoZero"/>
        <c:crossBetween val="midCat"/>
      </c:valAx>
      <c:valAx>
        <c:axId val="71923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2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uc_96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20646327382022"/>
          <c:y val="0.11964532000039919"/>
          <c:w val="0.59371681762531692"/>
          <c:h val="0.71630709659391434"/>
        </c:manualLayout>
      </c:layout>
      <c:scatterChart>
        <c:scatterStyle val="lineMarker"/>
        <c:varyColors val="0"/>
        <c:ser>
          <c:idx val="0"/>
          <c:order val="0"/>
          <c:tx>
            <c:strRef>
              <c:f>uc_96!$C$5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3E0A-4471-AE1E-35623C8FDEC6}"/>
              </c:ext>
            </c:extLst>
          </c:dPt>
          <c:xVal>
            <c:numRef>
              <c:f>uc_96!$B$6:$B$46</c:f>
              <c:numCache>
                <c:formatCode>General</c:formatCode>
                <c:ptCount val="41"/>
                <c:pt idx="1">
                  <c:v>1889.06607222557</c:v>
                </c:pt>
                <c:pt idx="2">
                  <c:v>2357.1999999999998</c:v>
                </c:pt>
                <c:pt idx="3">
                  <c:v>2733.4</c:v>
                </c:pt>
                <c:pt idx="4">
                  <c:v>3178.9</c:v>
                </c:pt>
                <c:pt idx="5">
                  <c:v>5328.9</c:v>
                </c:pt>
                <c:pt idx="6">
                  <c:v>7174.7</c:v>
                </c:pt>
                <c:pt idx="7">
                  <c:v>1889.06607222557</c:v>
                </c:pt>
                <c:pt idx="8">
                  <c:v>2379</c:v>
                </c:pt>
                <c:pt idx="9">
                  <c:v>3144.1</c:v>
                </c:pt>
                <c:pt idx="10">
                  <c:v>3587.5</c:v>
                </c:pt>
                <c:pt idx="11">
                  <c:v>3929</c:v>
                </c:pt>
                <c:pt idx="12">
                  <c:v>5592.2</c:v>
                </c:pt>
                <c:pt idx="13">
                  <c:v>7164.4</c:v>
                </c:pt>
                <c:pt idx="14">
                  <c:v>1889.0660829543999</c:v>
                </c:pt>
                <c:pt idx="15">
                  <c:v>2210.1</c:v>
                </c:pt>
                <c:pt idx="16">
                  <c:v>2355</c:v>
                </c:pt>
                <c:pt idx="17">
                  <c:v>2507</c:v>
                </c:pt>
                <c:pt idx="18">
                  <c:v>2655.2</c:v>
                </c:pt>
                <c:pt idx="19">
                  <c:v>2807.9</c:v>
                </c:pt>
                <c:pt idx="20">
                  <c:v>3036.2</c:v>
                </c:pt>
                <c:pt idx="21" formatCode="0.0">
                  <c:v>3293.4</c:v>
                </c:pt>
                <c:pt idx="22" formatCode="0.0">
                  <c:v>3467</c:v>
                </c:pt>
                <c:pt idx="23" formatCode="0.0">
                  <c:v>3621.7</c:v>
                </c:pt>
                <c:pt idx="24" formatCode="0.0">
                  <c:v>3816.1</c:v>
                </c:pt>
                <c:pt idx="25">
                  <c:v>4023.2</c:v>
                </c:pt>
                <c:pt idx="26">
                  <c:v>4241.8999999999996</c:v>
                </c:pt>
                <c:pt idx="27">
                  <c:v>4549.3999999999996</c:v>
                </c:pt>
                <c:pt idx="28">
                  <c:v>4786.1000000000004</c:v>
                </c:pt>
                <c:pt idx="29">
                  <c:v>4999.8999999999996</c:v>
                </c:pt>
                <c:pt idx="30">
                  <c:v>5195.7</c:v>
                </c:pt>
                <c:pt idx="31">
                  <c:v>5362.1</c:v>
                </c:pt>
                <c:pt idx="32">
                  <c:v>5534.8</c:v>
                </c:pt>
                <c:pt idx="33">
                  <c:v>5790.2</c:v>
                </c:pt>
                <c:pt idx="34">
                  <c:v>5961.1</c:v>
                </c:pt>
                <c:pt idx="35">
                  <c:v>6135</c:v>
                </c:pt>
                <c:pt idx="36">
                  <c:v>6307.5</c:v>
                </c:pt>
                <c:pt idx="37">
                  <c:v>6476</c:v>
                </c:pt>
                <c:pt idx="38">
                  <c:v>6644.8</c:v>
                </c:pt>
                <c:pt idx="39">
                  <c:v>6816.1</c:v>
                </c:pt>
                <c:pt idx="40">
                  <c:v>6984.8</c:v>
                </c:pt>
              </c:numCache>
            </c:numRef>
          </c:xVal>
          <c:yVal>
            <c:numRef>
              <c:f>uc_96!$C$6:$C$46</c:f>
              <c:numCache>
                <c:formatCode>0.0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A-4471-AE1E-35623C8FDEC6}"/>
            </c:ext>
          </c:extLst>
        </c:ser>
        <c:ser>
          <c:idx val="1"/>
          <c:order val="1"/>
          <c:tx>
            <c:strRef>
              <c:f>uc_96!$D$5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uc_96!$B$6:$B$46</c:f>
              <c:numCache>
                <c:formatCode>General</c:formatCode>
                <c:ptCount val="41"/>
                <c:pt idx="1">
                  <c:v>1889.06607222557</c:v>
                </c:pt>
                <c:pt idx="2">
                  <c:v>2357.1999999999998</c:v>
                </c:pt>
                <c:pt idx="3">
                  <c:v>2733.4</c:v>
                </c:pt>
                <c:pt idx="4">
                  <c:v>3178.9</c:v>
                </c:pt>
                <c:pt idx="5">
                  <c:v>5328.9</c:v>
                </c:pt>
                <c:pt idx="6">
                  <c:v>7174.7</c:v>
                </c:pt>
                <c:pt idx="7">
                  <c:v>1889.06607222557</c:v>
                </c:pt>
                <c:pt idx="8">
                  <c:v>2379</c:v>
                </c:pt>
                <c:pt idx="9">
                  <c:v>3144.1</c:v>
                </c:pt>
                <c:pt idx="10">
                  <c:v>3587.5</c:v>
                </c:pt>
                <c:pt idx="11">
                  <c:v>3929</c:v>
                </c:pt>
                <c:pt idx="12">
                  <c:v>5592.2</c:v>
                </c:pt>
                <c:pt idx="13">
                  <c:v>7164.4</c:v>
                </c:pt>
                <c:pt idx="14">
                  <c:v>1889.0660829543999</c:v>
                </c:pt>
                <c:pt idx="15">
                  <c:v>2210.1</c:v>
                </c:pt>
                <c:pt idx="16">
                  <c:v>2355</c:v>
                </c:pt>
                <c:pt idx="17">
                  <c:v>2507</c:v>
                </c:pt>
                <c:pt idx="18">
                  <c:v>2655.2</c:v>
                </c:pt>
                <c:pt idx="19">
                  <c:v>2807.9</c:v>
                </c:pt>
                <c:pt idx="20">
                  <c:v>3036.2</c:v>
                </c:pt>
                <c:pt idx="21" formatCode="0.0">
                  <c:v>3293.4</c:v>
                </c:pt>
                <c:pt idx="22" formatCode="0.0">
                  <c:v>3467</c:v>
                </c:pt>
                <c:pt idx="23" formatCode="0.0">
                  <c:v>3621.7</c:v>
                </c:pt>
                <c:pt idx="24" formatCode="0.0">
                  <c:v>3816.1</c:v>
                </c:pt>
                <c:pt idx="25">
                  <c:v>4023.2</c:v>
                </c:pt>
                <c:pt idx="26">
                  <c:v>4241.8999999999996</c:v>
                </c:pt>
                <c:pt idx="27">
                  <c:v>4549.3999999999996</c:v>
                </c:pt>
                <c:pt idx="28">
                  <c:v>4786.1000000000004</c:v>
                </c:pt>
                <c:pt idx="29">
                  <c:v>4999.8999999999996</c:v>
                </c:pt>
                <c:pt idx="30">
                  <c:v>5195.7</c:v>
                </c:pt>
                <c:pt idx="31">
                  <c:v>5362.1</c:v>
                </c:pt>
                <c:pt idx="32">
                  <c:v>5534.8</c:v>
                </c:pt>
                <c:pt idx="33">
                  <c:v>5790.2</c:v>
                </c:pt>
                <c:pt idx="34">
                  <c:v>5961.1</c:v>
                </c:pt>
                <c:pt idx="35">
                  <c:v>6135</c:v>
                </c:pt>
                <c:pt idx="36">
                  <c:v>6307.5</c:v>
                </c:pt>
                <c:pt idx="37">
                  <c:v>6476</c:v>
                </c:pt>
                <c:pt idx="38">
                  <c:v>6644.8</c:v>
                </c:pt>
                <c:pt idx="39">
                  <c:v>6816.1</c:v>
                </c:pt>
                <c:pt idx="40">
                  <c:v>6984.8</c:v>
                </c:pt>
              </c:numCache>
            </c:numRef>
          </c:xVal>
          <c:yVal>
            <c:numRef>
              <c:f>uc_96!$D$6:$D$46</c:f>
              <c:numCache>
                <c:formatCode>0.0</c:formatCode>
                <c:ptCount val="41"/>
                <c:pt idx="1">
                  <c:v>192812021.382568</c:v>
                </c:pt>
                <c:pt idx="2">
                  <c:v>192807441.38267499</c:v>
                </c:pt>
                <c:pt idx="3">
                  <c:v>192803331.38267499</c:v>
                </c:pt>
                <c:pt idx="4">
                  <c:v>192798969.58267501</c:v>
                </c:pt>
                <c:pt idx="5">
                  <c:v>192797483.646676</c:v>
                </c:pt>
                <c:pt idx="6">
                  <c:v>192796868.646676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A-4471-AE1E-35623C8FDEC6}"/>
            </c:ext>
          </c:extLst>
        </c:ser>
        <c:ser>
          <c:idx val="2"/>
          <c:order val="2"/>
          <c:tx>
            <c:strRef>
              <c:f>uc_96!$E$5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uc_96!$B$6:$B$46</c:f>
              <c:numCache>
                <c:formatCode>General</c:formatCode>
                <c:ptCount val="41"/>
                <c:pt idx="1">
                  <c:v>1889.06607222557</c:v>
                </c:pt>
                <c:pt idx="2">
                  <c:v>2357.1999999999998</c:v>
                </c:pt>
                <c:pt idx="3">
                  <c:v>2733.4</c:v>
                </c:pt>
                <c:pt idx="4">
                  <c:v>3178.9</c:v>
                </c:pt>
                <c:pt idx="5">
                  <c:v>5328.9</c:v>
                </c:pt>
                <c:pt idx="6">
                  <c:v>7174.7</c:v>
                </c:pt>
                <c:pt idx="7">
                  <c:v>1889.06607222557</c:v>
                </c:pt>
                <c:pt idx="8">
                  <c:v>2379</c:v>
                </c:pt>
                <c:pt idx="9">
                  <c:v>3144.1</c:v>
                </c:pt>
                <c:pt idx="10">
                  <c:v>3587.5</c:v>
                </c:pt>
                <c:pt idx="11">
                  <c:v>3929</c:v>
                </c:pt>
                <c:pt idx="12">
                  <c:v>5592.2</c:v>
                </c:pt>
                <c:pt idx="13">
                  <c:v>7164.4</c:v>
                </c:pt>
                <c:pt idx="14">
                  <c:v>1889.0660829543999</c:v>
                </c:pt>
                <c:pt idx="15">
                  <c:v>2210.1</c:v>
                </c:pt>
                <c:pt idx="16">
                  <c:v>2355</c:v>
                </c:pt>
                <c:pt idx="17">
                  <c:v>2507</c:v>
                </c:pt>
                <c:pt idx="18">
                  <c:v>2655.2</c:v>
                </c:pt>
                <c:pt idx="19">
                  <c:v>2807.9</c:v>
                </c:pt>
                <c:pt idx="20">
                  <c:v>3036.2</c:v>
                </c:pt>
                <c:pt idx="21" formatCode="0.0">
                  <c:v>3293.4</c:v>
                </c:pt>
                <c:pt idx="22" formatCode="0.0">
                  <c:v>3467</c:v>
                </c:pt>
                <c:pt idx="23" formatCode="0.0">
                  <c:v>3621.7</c:v>
                </c:pt>
                <c:pt idx="24" formatCode="0.0">
                  <c:v>3816.1</c:v>
                </c:pt>
                <c:pt idx="25">
                  <c:v>4023.2</c:v>
                </c:pt>
                <c:pt idx="26">
                  <c:v>4241.8999999999996</c:v>
                </c:pt>
                <c:pt idx="27">
                  <c:v>4549.3999999999996</c:v>
                </c:pt>
                <c:pt idx="28">
                  <c:v>4786.1000000000004</c:v>
                </c:pt>
                <c:pt idx="29">
                  <c:v>4999.8999999999996</c:v>
                </c:pt>
                <c:pt idx="30">
                  <c:v>5195.7</c:v>
                </c:pt>
                <c:pt idx="31">
                  <c:v>5362.1</c:v>
                </c:pt>
                <c:pt idx="32">
                  <c:v>5534.8</c:v>
                </c:pt>
                <c:pt idx="33">
                  <c:v>5790.2</c:v>
                </c:pt>
                <c:pt idx="34">
                  <c:v>5961.1</c:v>
                </c:pt>
                <c:pt idx="35">
                  <c:v>6135</c:v>
                </c:pt>
                <c:pt idx="36">
                  <c:v>6307.5</c:v>
                </c:pt>
                <c:pt idx="37">
                  <c:v>6476</c:v>
                </c:pt>
                <c:pt idx="38">
                  <c:v>6644.8</c:v>
                </c:pt>
                <c:pt idx="39">
                  <c:v>6816.1</c:v>
                </c:pt>
                <c:pt idx="40">
                  <c:v>6984.8</c:v>
                </c:pt>
              </c:numCache>
            </c:numRef>
          </c:xVal>
          <c:yVal>
            <c:numRef>
              <c:f>uc_96!$E$6:$E$46</c:f>
              <c:numCache>
                <c:formatCode>0.0</c:formatCode>
                <c:ptCount val="41"/>
                <c:pt idx="7">
                  <c:v>192812021.382568</c:v>
                </c:pt>
                <c:pt idx="8">
                  <c:v>192807441.38267401</c:v>
                </c:pt>
                <c:pt idx="9">
                  <c:v>192803331.38267401</c:v>
                </c:pt>
                <c:pt idx="10">
                  <c:v>192798751.38267601</c:v>
                </c:pt>
                <c:pt idx="11">
                  <c:v>192796940.51307499</c:v>
                </c:pt>
                <c:pt idx="12">
                  <c:v>192796205.11308801</c:v>
                </c:pt>
                <c:pt idx="13">
                  <c:v>192796077.246676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0A-4471-AE1E-35623C8FDEC6}"/>
            </c:ext>
          </c:extLst>
        </c:ser>
        <c:ser>
          <c:idx val="3"/>
          <c:order val="3"/>
          <c:tx>
            <c:strRef>
              <c:f>uc_96!$F$5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uc_96!$B$6:$B$46</c:f>
              <c:numCache>
                <c:formatCode>General</c:formatCode>
                <c:ptCount val="41"/>
                <c:pt idx="1">
                  <c:v>1889.06607222557</c:v>
                </c:pt>
                <c:pt idx="2">
                  <c:v>2357.1999999999998</c:v>
                </c:pt>
                <c:pt idx="3">
                  <c:v>2733.4</c:v>
                </c:pt>
                <c:pt idx="4">
                  <c:v>3178.9</c:v>
                </c:pt>
                <c:pt idx="5">
                  <c:v>5328.9</c:v>
                </c:pt>
                <c:pt idx="6">
                  <c:v>7174.7</c:v>
                </c:pt>
                <c:pt idx="7">
                  <c:v>1889.06607222557</c:v>
                </c:pt>
                <c:pt idx="8">
                  <c:v>2379</c:v>
                </c:pt>
                <c:pt idx="9">
                  <c:v>3144.1</c:v>
                </c:pt>
                <c:pt idx="10">
                  <c:v>3587.5</c:v>
                </c:pt>
                <c:pt idx="11">
                  <c:v>3929</c:v>
                </c:pt>
                <c:pt idx="12">
                  <c:v>5592.2</c:v>
                </c:pt>
                <c:pt idx="13">
                  <c:v>7164.4</c:v>
                </c:pt>
                <c:pt idx="14">
                  <c:v>1889.0660829543999</c:v>
                </c:pt>
                <c:pt idx="15">
                  <c:v>2210.1</c:v>
                </c:pt>
                <c:pt idx="16">
                  <c:v>2355</c:v>
                </c:pt>
                <c:pt idx="17">
                  <c:v>2507</c:v>
                </c:pt>
                <c:pt idx="18">
                  <c:v>2655.2</c:v>
                </c:pt>
                <c:pt idx="19">
                  <c:v>2807.9</c:v>
                </c:pt>
                <c:pt idx="20">
                  <c:v>3036.2</c:v>
                </c:pt>
                <c:pt idx="21" formatCode="0.0">
                  <c:v>3293.4</c:v>
                </c:pt>
                <c:pt idx="22" formatCode="0.0">
                  <c:v>3467</c:v>
                </c:pt>
                <c:pt idx="23" formatCode="0.0">
                  <c:v>3621.7</c:v>
                </c:pt>
                <c:pt idx="24" formatCode="0.0">
                  <c:v>3816.1</c:v>
                </c:pt>
                <c:pt idx="25">
                  <c:v>4023.2</c:v>
                </c:pt>
                <c:pt idx="26">
                  <c:v>4241.8999999999996</c:v>
                </c:pt>
                <c:pt idx="27">
                  <c:v>4549.3999999999996</c:v>
                </c:pt>
                <c:pt idx="28">
                  <c:v>4786.1000000000004</c:v>
                </c:pt>
                <c:pt idx="29">
                  <c:v>4999.8999999999996</c:v>
                </c:pt>
                <c:pt idx="30">
                  <c:v>5195.7</c:v>
                </c:pt>
                <c:pt idx="31">
                  <c:v>5362.1</c:v>
                </c:pt>
                <c:pt idx="32">
                  <c:v>5534.8</c:v>
                </c:pt>
                <c:pt idx="33">
                  <c:v>5790.2</c:v>
                </c:pt>
                <c:pt idx="34">
                  <c:v>5961.1</c:v>
                </c:pt>
                <c:pt idx="35">
                  <c:v>6135</c:v>
                </c:pt>
                <c:pt idx="36">
                  <c:v>6307.5</c:v>
                </c:pt>
                <c:pt idx="37">
                  <c:v>6476</c:v>
                </c:pt>
                <c:pt idx="38">
                  <c:v>6644.8</c:v>
                </c:pt>
                <c:pt idx="39">
                  <c:v>6816.1</c:v>
                </c:pt>
                <c:pt idx="40">
                  <c:v>6984.8</c:v>
                </c:pt>
              </c:numCache>
            </c:numRef>
          </c:xVal>
          <c:yVal>
            <c:numRef>
              <c:f>uc_96!$F$6:$F$46</c:f>
              <c:numCache>
                <c:formatCode>0.0</c:formatCode>
                <c:ptCount val="41"/>
                <c:pt idx="14">
                  <c:v>192812021.382568</c:v>
                </c:pt>
                <c:pt idx="20">
                  <c:v>192805019.51298201</c:v>
                </c:pt>
                <c:pt idx="21" formatCode="General">
                  <c:v>192796685.51298201</c:v>
                </c:pt>
                <c:pt idx="22" formatCode="General">
                  <c:v>192796498.11288801</c:v>
                </c:pt>
                <c:pt idx="25">
                  <c:v>192796174.51288599</c:v>
                </c:pt>
                <c:pt idx="26">
                  <c:v>192796174.512885</c:v>
                </c:pt>
                <c:pt idx="28">
                  <c:v>192796174.512896</c:v>
                </c:pt>
                <c:pt idx="29">
                  <c:v>192796174.51295301</c:v>
                </c:pt>
                <c:pt idx="30">
                  <c:v>192796174.51290399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0A-4471-AE1E-35623C8FD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536680"/>
        <c:axId val="695537008"/>
      </c:scatterChart>
      <c:valAx>
        <c:axId val="6955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37008"/>
        <c:crosses val="autoZero"/>
        <c:crossBetween val="midCat"/>
      </c:valAx>
      <c:valAx>
        <c:axId val="6955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3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uc_97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uc_97!$C$6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uc_97!$B$7:$B$41</c:f>
              <c:numCache>
                <c:formatCode>General</c:formatCode>
                <c:ptCount val="35"/>
                <c:pt idx="1">
                  <c:v>1903.01899385452</c:v>
                </c:pt>
                <c:pt idx="2">
                  <c:v>3562.5</c:v>
                </c:pt>
                <c:pt idx="3">
                  <c:v>5226.5</c:v>
                </c:pt>
                <c:pt idx="4">
                  <c:v>6893.2</c:v>
                </c:pt>
                <c:pt idx="5">
                  <c:v>7172.7</c:v>
                </c:pt>
                <c:pt idx="6">
                  <c:v>1903.01899385452</c:v>
                </c:pt>
                <c:pt idx="7">
                  <c:v>3573.2</c:v>
                </c:pt>
                <c:pt idx="8">
                  <c:v>5245</c:v>
                </c:pt>
                <c:pt idx="9">
                  <c:v>6915.4</c:v>
                </c:pt>
                <c:pt idx="10">
                  <c:v>7171.5</c:v>
                </c:pt>
                <c:pt idx="11">
                  <c:v>1903.0190093517299</c:v>
                </c:pt>
                <c:pt idx="12">
                  <c:v>2238.6999999999998</c:v>
                </c:pt>
                <c:pt idx="13">
                  <c:v>2384.1999999999998</c:v>
                </c:pt>
                <c:pt idx="14">
                  <c:v>2544.9</c:v>
                </c:pt>
                <c:pt idx="15">
                  <c:v>2793.3</c:v>
                </c:pt>
                <c:pt idx="16">
                  <c:v>2983</c:v>
                </c:pt>
                <c:pt idx="17">
                  <c:v>3147.2</c:v>
                </c:pt>
                <c:pt idx="18">
                  <c:v>3355.6</c:v>
                </c:pt>
                <c:pt idx="19">
                  <c:v>3586.8</c:v>
                </c:pt>
                <c:pt idx="20">
                  <c:v>3902.3</c:v>
                </c:pt>
                <c:pt idx="21">
                  <c:v>4219</c:v>
                </c:pt>
                <c:pt idx="22">
                  <c:v>4426.2</c:v>
                </c:pt>
                <c:pt idx="23">
                  <c:v>4603.6000000000004</c:v>
                </c:pt>
                <c:pt idx="24">
                  <c:v>4778.5</c:v>
                </c:pt>
                <c:pt idx="25">
                  <c:v>4953.2</c:v>
                </c:pt>
                <c:pt idx="26">
                  <c:v>5223.3999999999996</c:v>
                </c:pt>
                <c:pt idx="27">
                  <c:v>5541.4</c:v>
                </c:pt>
                <c:pt idx="28">
                  <c:v>5709.8</c:v>
                </c:pt>
                <c:pt idx="29">
                  <c:v>6029.6</c:v>
                </c:pt>
                <c:pt idx="30">
                  <c:v>6244.5</c:v>
                </c:pt>
                <c:pt idx="31">
                  <c:v>6551.7</c:v>
                </c:pt>
                <c:pt idx="32">
                  <c:v>6728.2</c:v>
                </c:pt>
                <c:pt idx="33">
                  <c:v>6903.3</c:v>
                </c:pt>
                <c:pt idx="34">
                  <c:v>7081.2</c:v>
                </c:pt>
              </c:numCache>
            </c:numRef>
          </c:xVal>
          <c:yVal>
            <c:numRef>
              <c:f>uc_97!$C$7:$C$41</c:f>
              <c:numCache>
                <c:formatCode>0.0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3C-4C72-911D-18ECBC8959AF}"/>
            </c:ext>
          </c:extLst>
        </c:ser>
        <c:ser>
          <c:idx val="1"/>
          <c:order val="1"/>
          <c:tx>
            <c:strRef>
              <c:f>uc_97!$D$6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uc_97!$B$7:$B$41</c:f>
              <c:numCache>
                <c:formatCode>General</c:formatCode>
                <c:ptCount val="35"/>
                <c:pt idx="1">
                  <c:v>1903.01899385452</c:v>
                </c:pt>
                <c:pt idx="2">
                  <c:v>3562.5</c:v>
                </c:pt>
                <c:pt idx="3">
                  <c:v>5226.5</c:v>
                </c:pt>
                <c:pt idx="4">
                  <c:v>6893.2</c:v>
                </c:pt>
                <c:pt idx="5">
                  <c:v>7172.7</c:v>
                </c:pt>
                <c:pt idx="6">
                  <c:v>1903.01899385452</c:v>
                </c:pt>
                <c:pt idx="7">
                  <c:v>3573.2</c:v>
                </c:pt>
                <c:pt idx="8">
                  <c:v>5245</c:v>
                </c:pt>
                <c:pt idx="9">
                  <c:v>6915.4</c:v>
                </c:pt>
                <c:pt idx="10">
                  <c:v>7171.5</c:v>
                </c:pt>
                <c:pt idx="11">
                  <c:v>1903.0190093517299</c:v>
                </c:pt>
                <c:pt idx="12">
                  <c:v>2238.6999999999998</c:v>
                </c:pt>
                <c:pt idx="13">
                  <c:v>2384.1999999999998</c:v>
                </c:pt>
                <c:pt idx="14">
                  <c:v>2544.9</c:v>
                </c:pt>
                <c:pt idx="15">
                  <c:v>2793.3</c:v>
                </c:pt>
                <c:pt idx="16">
                  <c:v>2983</c:v>
                </c:pt>
                <c:pt idx="17">
                  <c:v>3147.2</c:v>
                </c:pt>
                <c:pt idx="18">
                  <c:v>3355.6</c:v>
                </c:pt>
                <c:pt idx="19">
                  <c:v>3586.8</c:v>
                </c:pt>
                <c:pt idx="20">
                  <c:v>3902.3</c:v>
                </c:pt>
                <c:pt idx="21">
                  <c:v>4219</c:v>
                </c:pt>
                <c:pt idx="22">
                  <c:v>4426.2</c:v>
                </c:pt>
                <c:pt idx="23">
                  <c:v>4603.6000000000004</c:v>
                </c:pt>
                <c:pt idx="24">
                  <c:v>4778.5</c:v>
                </c:pt>
                <c:pt idx="25">
                  <c:v>4953.2</c:v>
                </c:pt>
                <c:pt idx="26">
                  <c:v>5223.3999999999996</c:v>
                </c:pt>
                <c:pt idx="27">
                  <c:v>5541.4</c:v>
                </c:pt>
                <c:pt idx="28">
                  <c:v>5709.8</c:v>
                </c:pt>
                <c:pt idx="29">
                  <c:v>6029.6</c:v>
                </c:pt>
                <c:pt idx="30">
                  <c:v>6244.5</c:v>
                </c:pt>
                <c:pt idx="31">
                  <c:v>6551.7</c:v>
                </c:pt>
                <c:pt idx="32">
                  <c:v>6728.2</c:v>
                </c:pt>
                <c:pt idx="33">
                  <c:v>6903.3</c:v>
                </c:pt>
                <c:pt idx="34">
                  <c:v>7081.2</c:v>
                </c:pt>
              </c:numCache>
            </c:numRef>
          </c:xVal>
          <c:yVal>
            <c:numRef>
              <c:f>uc_97!$D$7:$D$41</c:f>
              <c:numCache>
                <c:formatCode>0.0</c:formatCode>
                <c:ptCount val="35"/>
                <c:pt idx="1">
                  <c:v>194623430.61623001</c:v>
                </c:pt>
                <c:pt idx="2">
                  <c:v>194623117.38137099</c:v>
                </c:pt>
                <c:pt idx="3">
                  <c:v>194623016.9923</c:v>
                </c:pt>
                <c:pt idx="4">
                  <c:v>194623016.9923</c:v>
                </c:pt>
                <c:pt idx="5">
                  <c:v>194623016.9923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03C-4C72-911D-18ECBC8959AF}"/>
            </c:ext>
          </c:extLst>
        </c:ser>
        <c:ser>
          <c:idx val="2"/>
          <c:order val="2"/>
          <c:tx>
            <c:strRef>
              <c:f>uc_97!$E$6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uc_97!$B$7:$B$41</c:f>
              <c:numCache>
                <c:formatCode>General</c:formatCode>
                <c:ptCount val="35"/>
                <c:pt idx="1">
                  <c:v>1903.01899385452</c:v>
                </c:pt>
                <c:pt idx="2">
                  <c:v>3562.5</c:v>
                </c:pt>
                <c:pt idx="3">
                  <c:v>5226.5</c:v>
                </c:pt>
                <c:pt idx="4">
                  <c:v>6893.2</c:v>
                </c:pt>
                <c:pt idx="5">
                  <c:v>7172.7</c:v>
                </c:pt>
                <c:pt idx="6">
                  <c:v>1903.01899385452</c:v>
                </c:pt>
                <c:pt idx="7">
                  <c:v>3573.2</c:v>
                </c:pt>
                <c:pt idx="8">
                  <c:v>5245</c:v>
                </c:pt>
                <c:pt idx="9">
                  <c:v>6915.4</c:v>
                </c:pt>
                <c:pt idx="10">
                  <c:v>7171.5</c:v>
                </c:pt>
                <c:pt idx="11">
                  <c:v>1903.0190093517299</c:v>
                </c:pt>
                <c:pt idx="12">
                  <c:v>2238.6999999999998</c:v>
                </c:pt>
                <c:pt idx="13">
                  <c:v>2384.1999999999998</c:v>
                </c:pt>
                <c:pt idx="14">
                  <c:v>2544.9</c:v>
                </c:pt>
                <c:pt idx="15">
                  <c:v>2793.3</c:v>
                </c:pt>
                <c:pt idx="16">
                  <c:v>2983</c:v>
                </c:pt>
                <c:pt idx="17">
                  <c:v>3147.2</c:v>
                </c:pt>
                <c:pt idx="18">
                  <c:v>3355.6</c:v>
                </c:pt>
                <c:pt idx="19">
                  <c:v>3586.8</c:v>
                </c:pt>
                <c:pt idx="20">
                  <c:v>3902.3</c:v>
                </c:pt>
                <c:pt idx="21">
                  <c:v>4219</c:v>
                </c:pt>
                <c:pt idx="22">
                  <c:v>4426.2</c:v>
                </c:pt>
                <c:pt idx="23">
                  <c:v>4603.6000000000004</c:v>
                </c:pt>
                <c:pt idx="24">
                  <c:v>4778.5</c:v>
                </c:pt>
                <c:pt idx="25">
                  <c:v>4953.2</c:v>
                </c:pt>
                <c:pt idx="26">
                  <c:v>5223.3999999999996</c:v>
                </c:pt>
                <c:pt idx="27">
                  <c:v>5541.4</c:v>
                </c:pt>
                <c:pt idx="28">
                  <c:v>5709.8</c:v>
                </c:pt>
                <c:pt idx="29">
                  <c:v>6029.6</c:v>
                </c:pt>
                <c:pt idx="30">
                  <c:v>6244.5</c:v>
                </c:pt>
                <c:pt idx="31">
                  <c:v>6551.7</c:v>
                </c:pt>
                <c:pt idx="32">
                  <c:v>6728.2</c:v>
                </c:pt>
                <c:pt idx="33">
                  <c:v>6903.3</c:v>
                </c:pt>
                <c:pt idx="34">
                  <c:v>7081.2</c:v>
                </c:pt>
              </c:numCache>
            </c:numRef>
          </c:xVal>
          <c:yVal>
            <c:numRef>
              <c:f>uc_97!$E$7:$E$41</c:f>
              <c:numCache>
                <c:formatCode>0.0</c:formatCode>
                <c:ptCount val="35"/>
                <c:pt idx="6" formatCode="General">
                  <c:v>194623430.61623001</c:v>
                </c:pt>
                <c:pt idx="7">
                  <c:v>194623331.27228001</c:v>
                </c:pt>
                <c:pt idx="8">
                  <c:v>194623289.792301</c:v>
                </c:pt>
                <c:pt idx="9">
                  <c:v>194623289.792301</c:v>
                </c:pt>
                <c:pt idx="10">
                  <c:v>194623289.792301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03C-4C72-911D-18ECBC8959AF}"/>
            </c:ext>
          </c:extLst>
        </c:ser>
        <c:ser>
          <c:idx val="3"/>
          <c:order val="3"/>
          <c:tx>
            <c:strRef>
              <c:f>uc_97!$F$6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uc_97!$B$7:$B$41</c:f>
              <c:numCache>
                <c:formatCode>General</c:formatCode>
                <c:ptCount val="35"/>
                <c:pt idx="1">
                  <c:v>1903.01899385452</c:v>
                </c:pt>
                <c:pt idx="2">
                  <c:v>3562.5</c:v>
                </c:pt>
                <c:pt idx="3">
                  <c:v>5226.5</c:v>
                </c:pt>
                <c:pt idx="4">
                  <c:v>6893.2</c:v>
                </c:pt>
                <c:pt idx="5">
                  <c:v>7172.7</c:v>
                </c:pt>
                <c:pt idx="6">
                  <c:v>1903.01899385452</c:v>
                </c:pt>
                <c:pt idx="7">
                  <c:v>3573.2</c:v>
                </c:pt>
                <c:pt idx="8">
                  <c:v>5245</c:v>
                </c:pt>
                <c:pt idx="9">
                  <c:v>6915.4</c:v>
                </c:pt>
                <c:pt idx="10">
                  <c:v>7171.5</c:v>
                </c:pt>
                <c:pt idx="11">
                  <c:v>1903.0190093517299</c:v>
                </c:pt>
                <c:pt idx="12">
                  <c:v>2238.6999999999998</c:v>
                </c:pt>
                <c:pt idx="13">
                  <c:v>2384.1999999999998</c:v>
                </c:pt>
                <c:pt idx="14">
                  <c:v>2544.9</c:v>
                </c:pt>
                <c:pt idx="15">
                  <c:v>2793.3</c:v>
                </c:pt>
                <c:pt idx="16">
                  <c:v>2983</c:v>
                </c:pt>
                <c:pt idx="17">
                  <c:v>3147.2</c:v>
                </c:pt>
                <c:pt idx="18">
                  <c:v>3355.6</c:v>
                </c:pt>
                <c:pt idx="19">
                  <c:v>3586.8</c:v>
                </c:pt>
                <c:pt idx="20">
                  <c:v>3902.3</c:v>
                </c:pt>
                <c:pt idx="21">
                  <c:v>4219</c:v>
                </c:pt>
                <c:pt idx="22">
                  <c:v>4426.2</c:v>
                </c:pt>
                <c:pt idx="23">
                  <c:v>4603.6000000000004</c:v>
                </c:pt>
                <c:pt idx="24">
                  <c:v>4778.5</c:v>
                </c:pt>
                <c:pt idx="25">
                  <c:v>4953.2</c:v>
                </c:pt>
                <c:pt idx="26">
                  <c:v>5223.3999999999996</c:v>
                </c:pt>
                <c:pt idx="27">
                  <c:v>5541.4</c:v>
                </c:pt>
                <c:pt idx="28">
                  <c:v>5709.8</c:v>
                </c:pt>
                <c:pt idx="29">
                  <c:v>6029.6</c:v>
                </c:pt>
                <c:pt idx="30">
                  <c:v>6244.5</c:v>
                </c:pt>
                <c:pt idx="31">
                  <c:v>6551.7</c:v>
                </c:pt>
                <c:pt idx="32">
                  <c:v>6728.2</c:v>
                </c:pt>
                <c:pt idx="33">
                  <c:v>6903.3</c:v>
                </c:pt>
                <c:pt idx="34">
                  <c:v>7081.2</c:v>
                </c:pt>
              </c:numCache>
            </c:numRef>
          </c:xVal>
          <c:yVal>
            <c:numRef>
              <c:f>uc_97!$F$7:$F$41</c:f>
              <c:numCache>
                <c:formatCode>0.0</c:formatCode>
                <c:ptCount val="35"/>
                <c:pt idx="11" formatCode="General">
                  <c:v>194623430.61623001</c:v>
                </c:pt>
                <c:pt idx="15" formatCode="General">
                  <c:v>194621950.19218799</c:v>
                </c:pt>
                <c:pt idx="16" formatCode="0.00">
                  <c:v>194621368.99210101</c:v>
                </c:pt>
                <c:pt idx="18" formatCode="General">
                  <c:v>194621019.992082</c:v>
                </c:pt>
                <c:pt idx="19" formatCode="General">
                  <c:v>194620959.192085</c:v>
                </c:pt>
                <c:pt idx="22" formatCode="General">
                  <c:v>194620959.192081</c:v>
                </c:pt>
                <c:pt idx="26" formatCode="General">
                  <c:v>194620959.192083</c:v>
                </c:pt>
                <c:pt idx="30" formatCode="General">
                  <c:v>194620959.19210199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5E-4111-81C4-8BDBD4AE8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62256"/>
        <c:axId val="409861272"/>
      </c:scatterChart>
      <c:valAx>
        <c:axId val="40986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61272"/>
        <c:crosses val="autoZero"/>
        <c:crossBetween val="midCat"/>
      </c:valAx>
      <c:valAx>
        <c:axId val="40986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6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uc_98!$C$4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uc_98!$B$5:$B$41</c:f>
              <c:numCache>
                <c:formatCode>General</c:formatCode>
                <c:ptCount val="37"/>
                <c:pt idx="0">
                  <c:v>1907.91555190086</c:v>
                </c:pt>
                <c:pt idx="1">
                  <c:v>3567.3</c:v>
                </c:pt>
                <c:pt idx="2">
                  <c:v>5233</c:v>
                </c:pt>
                <c:pt idx="3">
                  <c:v>6900.4</c:v>
                </c:pt>
                <c:pt idx="4">
                  <c:v>7169.8</c:v>
                </c:pt>
                <c:pt idx="5">
                  <c:v>1907.91555190086</c:v>
                </c:pt>
                <c:pt idx="6">
                  <c:v>3580.2</c:v>
                </c:pt>
                <c:pt idx="7">
                  <c:v>5253.3</c:v>
                </c:pt>
                <c:pt idx="8">
                  <c:v>7000</c:v>
                </c:pt>
                <c:pt idx="9">
                  <c:v>1907.91556406021</c:v>
                </c:pt>
                <c:pt idx="10">
                  <c:v>2244.5</c:v>
                </c:pt>
                <c:pt idx="11">
                  <c:v>2396.6</c:v>
                </c:pt>
                <c:pt idx="12">
                  <c:v>2554.4</c:v>
                </c:pt>
                <c:pt idx="13">
                  <c:v>2708.7</c:v>
                </c:pt>
                <c:pt idx="14">
                  <c:v>2868.2</c:v>
                </c:pt>
                <c:pt idx="15">
                  <c:v>3024</c:v>
                </c:pt>
                <c:pt idx="16">
                  <c:v>3335.7</c:v>
                </c:pt>
                <c:pt idx="17">
                  <c:v>3538.7</c:v>
                </c:pt>
                <c:pt idx="18">
                  <c:v>3700.7</c:v>
                </c:pt>
                <c:pt idx="19">
                  <c:v>3872.7</c:v>
                </c:pt>
                <c:pt idx="20">
                  <c:v>4050.5</c:v>
                </c:pt>
                <c:pt idx="21">
                  <c:v>4274.7</c:v>
                </c:pt>
                <c:pt idx="22">
                  <c:v>4491</c:v>
                </c:pt>
                <c:pt idx="23">
                  <c:v>4694.6000000000004</c:v>
                </c:pt>
                <c:pt idx="24">
                  <c:v>5008.6000000000004</c:v>
                </c:pt>
                <c:pt idx="25">
                  <c:v>5322.3</c:v>
                </c:pt>
                <c:pt idx="26">
                  <c:v>5623.9</c:v>
                </c:pt>
                <c:pt idx="27">
                  <c:v>5789.4</c:v>
                </c:pt>
                <c:pt idx="28">
                  <c:v>5957</c:v>
                </c:pt>
                <c:pt idx="29">
                  <c:v>6274.4</c:v>
                </c:pt>
                <c:pt idx="30">
                  <c:v>6593.5</c:v>
                </c:pt>
                <c:pt idx="31">
                  <c:v>6760.2</c:v>
                </c:pt>
                <c:pt idx="32">
                  <c:v>7079.9</c:v>
                </c:pt>
              </c:numCache>
            </c:numRef>
          </c:xVal>
          <c:yVal>
            <c:numRef>
              <c:f>uc_98!$C$5:$C$41</c:f>
              <c:numCache>
                <c:formatCode>General</c:formatCode>
                <c:ptCount val="37"/>
                <c:pt idx="0">
                  <c:v>193743433.83546799</c:v>
                </c:pt>
                <c:pt idx="1">
                  <c:v>193742597.64188099</c:v>
                </c:pt>
                <c:pt idx="2">
                  <c:v>193742335.36828101</c:v>
                </c:pt>
                <c:pt idx="3">
                  <c:v>193742270.968292</c:v>
                </c:pt>
                <c:pt idx="4">
                  <c:v>193742270.968292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FB-4339-82DD-67F6DED1D7C1}"/>
            </c:ext>
          </c:extLst>
        </c:ser>
        <c:ser>
          <c:idx val="1"/>
          <c:order val="1"/>
          <c:tx>
            <c:strRef>
              <c:f>uc_98!$D$4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uc_98!$B$5:$B$41</c:f>
              <c:numCache>
                <c:formatCode>General</c:formatCode>
                <c:ptCount val="37"/>
                <c:pt idx="0">
                  <c:v>1907.91555190086</c:v>
                </c:pt>
                <c:pt idx="1">
                  <c:v>3567.3</c:v>
                </c:pt>
                <c:pt idx="2">
                  <c:v>5233</c:v>
                </c:pt>
                <c:pt idx="3">
                  <c:v>6900.4</c:v>
                </c:pt>
                <c:pt idx="4">
                  <c:v>7169.8</c:v>
                </c:pt>
                <c:pt idx="5">
                  <c:v>1907.91555190086</c:v>
                </c:pt>
                <c:pt idx="6">
                  <c:v>3580.2</c:v>
                </c:pt>
                <c:pt idx="7">
                  <c:v>5253.3</c:v>
                </c:pt>
                <c:pt idx="8">
                  <c:v>7000</c:v>
                </c:pt>
                <c:pt idx="9">
                  <c:v>1907.91556406021</c:v>
                </c:pt>
                <c:pt idx="10">
                  <c:v>2244.5</c:v>
                </c:pt>
                <c:pt idx="11">
                  <c:v>2396.6</c:v>
                </c:pt>
                <c:pt idx="12">
                  <c:v>2554.4</c:v>
                </c:pt>
                <c:pt idx="13">
                  <c:v>2708.7</c:v>
                </c:pt>
                <c:pt idx="14">
                  <c:v>2868.2</c:v>
                </c:pt>
                <c:pt idx="15">
                  <c:v>3024</c:v>
                </c:pt>
                <c:pt idx="16">
                  <c:v>3335.7</c:v>
                </c:pt>
                <c:pt idx="17">
                  <c:v>3538.7</c:v>
                </c:pt>
                <c:pt idx="18">
                  <c:v>3700.7</c:v>
                </c:pt>
                <c:pt idx="19">
                  <c:v>3872.7</c:v>
                </c:pt>
                <c:pt idx="20">
                  <c:v>4050.5</c:v>
                </c:pt>
                <c:pt idx="21">
                  <c:v>4274.7</c:v>
                </c:pt>
                <c:pt idx="22">
                  <c:v>4491</c:v>
                </c:pt>
                <c:pt idx="23">
                  <c:v>4694.6000000000004</c:v>
                </c:pt>
                <c:pt idx="24">
                  <c:v>5008.6000000000004</c:v>
                </c:pt>
                <c:pt idx="25">
                  <c:v>5322.3</c:v>
                </c:pt>
                <c:pt idx="26">
                  <c:v>5623.9</c:v>
                </c:pt>
                <c:pt idx="27">
                  <c:v>5789.4</c:v>
                </c:pt>
                <c:pt idx="28">
                  <c:v>5957</c:v>
                </c:pt>
                <c:pt idx="29">
                  <c:v>6274.4</c:v>
                </c:pt>
                <c:pt idx="30">
                  <c:v>6593.5</c:v>
                </c:pt>
                <c:pt idx="31">
                  <c:v>6760.2</c:v>
                </c:pt>
                <c:pt idx="32">
                  <c:v>7079.9</c:v>
                </c:pt>
              </c:numCache>
            </c:numRef>
          </c:xVal>
          <c:yVal>
            <c:numRef>
              <c:f>uc_98!$D$5:$D$41</c:f>
              <c:numCache>
                <c:formatCode>General</c:formatCode>
                <c:ptCount val="37"/>
                <c:pt idx="5">
                  <c:v>193743433.83546799</c:v>
                </c:pt>
                <c:pt idx="6">
                  <c:v>193742837.635481</c:v>
                </c:pt>
                <c:pt idx="7">
                  <c:v>193742837.635492</c:v>
                </c:pt>
                <c:pt idx="8">
                  <c:v>193742837.635492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FB-4339-82DD-67F6DED1D7C1}"/>
            </c:ext>
          </c:extLst>
        </c:ser>
        <c:ser>
          <c:idx val="2"/>
          <c:order val="2"/>
          <c:tx>
            <c:strRef>
              <c:f>uc_98!$E$4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uc_98!$B$5:$B$41</c:f>
              <c:numCache>
                <c:formatCode>General</c:formatCode>
                <c:ptCount val="37"/>
                <c:pt idx="0">
                  <c:v>1907.91555190086</c:v>
                </c:pt>
                <c:pt idx="1">
                  <c:v>3567.3</c:v>
                </c:pt>
                <c:pt idx="2">
                  <c:v>5233</c:v>
                </c:pt>
                <c:pt idx="3">
                  <c:v>6900.4</c:v>
                </c:pt>
                <c:pt idx="4">
                  <c:v>7169.8</c:v>
                </c:pt>
                <c:pt idx="5">
                  <c:v>1907.91555190086</c:v>
                </c:pt>
                <c:pt idx="6">
                  <c:v>3580.2</c:v>
                </c:pt>
                <c:pt idx="7">
                  <c:v>5253.3</c:v>
                </c:pt>
                <c:pt idx="8">
                  <c:v>7000</c:v>
                </c:pt>
                <c:pt idx="9">
                  <c:v>1907.91556406021</c:v>
                </c:pt>
                <c:pt idx="10">
                  <c:v>2244.5</c:v>
                </c:pt>
                <c:pt idx="11">
                  <c:v>2396.6</c:v>
                </c:pt>
                <c:pt idx="12">
                  <c:v>2554.4</c:v>
                </c:pt>
                <c:pt idx="13">
                  <c:v>2708.7</c:v>
                </c:pt>
                <c:pt idx="14">
                  <c:v>2868.2</c:v>
                </c:pt>
                <c:pt idx="15">
                  <c:v>3024</c:v>
                </c:pt>
                <c:pt idx="16">
                  <c:v>3335.7</c:v>
                </c:pt>
                <c:pt idx="17">
                  <c:v>3538.7</c:v>
                </c:pt>
                <c:pt idx="18">
                  <c:v>3700.7</c:v>
                </c:pt>
                <c:pt idx="19">
                  <c:v>3872.7</c:v>
                </c:pt>
                <c:pt idx="20">
                  <c:v>4050.5</c:v>
                </c:pt>
                <c:pt idx="21">
                  <c:v>4274.7</c:v>
                </c:pt>
                <c:pt idx="22">
                  <c:v>4491</c:v>
                </c:pt>
                <c:pt idx="23">
                  <c:v>4694.6000000000004</c:v>
                </c:pt>
                <c:pt idx="24">
                  <c:v>5008.6000000000004</c:v>
                </c:pt>
                <c:pt idx="25">
                  <c:v>5322.3</c:v>
                </c:pt>
                <c:pt idx="26">
                  <c:v>5623.9</c:v>
                </c:pt>
                <c:pt idx="27">
                  <c:v>5789.4</c:v>
                </c:pt>
                <c:pt idx="28">
                  <c:v>5957</c:v>
                </c:pt>
                <c:pt idx="29">
                  <c:v>6274.4</c:v>
                </c:pt>
                <c:pt idx="30">
                  <c:v>6593.5</c:v>
                </c:pt>
                <c:pt idx="31">
                  <c:v>6760.2</c:v>
                </c:pt>
                <c:pt idx="32">
                  <c:v>7079.9</c:v>
                </c:pt>
              </c:numCache>
            </c:numRef>
          </c:xVal>
          <c:yVal>
            <c:numRef>
              <c:f>uc_98!$E$5:$E$41</c:f>
              <c:numCache>
                <c:formatCode>General</c:formatCode>
                <c:ptCount val="37"/>
                <c:pt idx="9">
                  <c:v>193743433.83546799</c:v>
                </c:pt>
                <c:pt idx="17">
                  <c:v>193743342.635315</c:v>
                </c:pt>
                <c:pt idx="21">
                  <c:v>193743197.835291</c:v>
                </c:pt>
                <c:pt idx="22">
                  <c:v>193742986.03528899</c:v>
                </c:pt>
                <c:pt idx="23">
                  <c:v>193742932.83528799</c:v>
                </c:pt>
                <c:pt idx="24">
                  <c:v>193742850.568113</c:v>
                </c:pt>
                <c:pt idx="26">
                  <c:v>193742801.76810601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FB-4339-82DD-67F6DED1D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153840"/>
        <c:axId val="624148592"/>
      </c:scatterChart>
      <c:valAx>
        <c:axId val="62415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48592"/>
        <c:crosses val="autoZero"/>
        <c:crossBetween val="midCat"/>
      </c:valAx>
      <c:valAx>
        <c:axId val="62414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5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test4!$O$1:$T$1</c:f>
              <c:strCache>
                <c:ptCount val="6"/>
                <c:pt idx="0">
                  <c:v>t_lp</c:v>
                </c:pt>
                <c:pt idx="1">
                  <c:v>t_hard</c:v>
                </c:pt>
                <c:pt idx="3">
                  <c:v>t_milp</c:v>
                </c:pt>
                <c:pt idx="4">
                  <c:v>t_soft</c:v>
                </c:pt>
                <c:pt idx="5">
                  <c:v>t_soft+cut</c:v>
                </c:pt>
              </c:strCache>
            </c:strRef>
          </c:cat>
          <c:val>
            <c:numRef>
              <c:f>test4!$O$16:$T$16</c:f>
              <c:numCache>
                <c:formatCode>0.0</c:formatCode>
                <c:ptCount val="6"/>
                <c:pt idx="0">
                  <c:v>241.2</c:v>
                </c:pt>
                <c:pt idx="1">
                  <c:v>558.9</c:v>
                </c:pt>
                <c:pt idx="3">
                  <c:v>3581.2</c:v>
                </c:pt>
                <c:pt idx="4">
                  <c:v>1337.2</c:v>
                </c:pt>
                <c:pt idx="5" formatCode="General">
                  <c:v>1045.5999999999999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3-4C2F-9AF2-8039307283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9904432"/>
        <c:axId val="509901480"/>
      </c:barChart>
      <c:catAx>
        <c:axId val="50990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1480"/>
        <c:crosses val="autoZero"/>
        <c:auto val="1"/>
        <c:lblAlgn val="ctr"/>
        <c:lblOffset val="100"/>
        <c:noMultiLvlLbl val="0"/>
      </c:catAx>
      <c:valAx>
        <c:axId val="50990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uc_99!$C$4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uc_99!$B$5:$B$41</c:f>
              <c:numCache>
                <c:formatCode>General</c:formatCode>
                <c:ptCount val="37"/>
                <c:pt idx="0">
                  <c:v>1285.3620128631501</c:v>
                </c:pt>
                <c:pt idx="1">
                  <c:v>2949.7</c:v>
                </c:pt>
                <c:pt idx="2">
                  <c:v>3546.8</c:v>
                </c:pt>
                <c:pt idx="3" formatCode="0.0">
                  <c:v>5894.1</c:v>
                </c:pt>
                <c:pt idx="4" formatCode="0.0">
                  <c:v>7184.7</c:v>
                </c:pt>
                <c:pt idx="5" formatCode="0.0">
                  <c:v>1285.3620128631501</c:v>
                </c:pt>
                <c:pt idx="6" formatCode="0.0">
                  <c:v>2960.9</c:v>
                </c:pt>
                <c:pt idx="7" formatCode="0.0">
                  <c:v>3577.6</c:v>
                </c:pt>
                <c:pt idx="8">
                  <c:v>5482.9</c:v>
                </c:pt>
                <c:pt idx="9">
                  <c:v>7163.7</c:v>
                </c:pt>
                <c:pt idx="10">
                  <c:v>1285.3620247840799</c:v>
                </c:pt>
                <c:pt idx="11">
                  <c:v>1631.8</c:v>
                </c:pt>
                <c:pt idx="12">
                  <c:v>1790.2</c:v>
                </c:pt>
                <c:pt idx="13">
                  <c:v>1956.3</c:v>
                </c:pt>
                <c:pt idx="14">
                  <c:v>2117.9</c:v>
                </c:pt>
                <c:pt idx="15">
                  <c:v>2284.1999999999998</c:v>
                </c:pt>
                <c:pt idx="16">
                  <c:v>2446.1</c:v>
                </c:pt>
                <c:pt idx="17">
                  <c:v>2647.7</c:v>
                </c:pt>
                <c:pt idx="18">
                  <c:v>2849.4</c:v>
                </c:pt>
                <c:pt idx="19">
                  <c:v>3015.6</c:v>
                </c:pt>
                <c:pt idx="20">
                  <c:v>3191.9</c:v>
                </c:pt>
                <c:pt idx="21">
                  <c:v>3373.4</c:v>
                </c:pt>
                <c:pt idx="22">
                  <c:v>3550.9</c:v>
                </c:pt>
                <c:pt idx="23">
                  <c:v>3772.1</c:v>
                </c:pt>
                <c:pt idx="24">
                  <c:v>3974.9</c:v>
                </c:pt>
                <c:pt idx="25">
                  <c:v>4202.2</c:v>
                </c:pt>
                <c:pt idx="26">
                  <c:v>4431.3</c:v>
                </c:pt>
                <c:pt idx="27">
                  <c:v>4772.5</c:v>
                </c:pt>
                <c:pt idx="28">
                  <c:v>5112.8999999999996</c:v>
                </c:pt>
                <c:pt idx="29">
                  <c:v>5458.3</c:v>
                </c:pt>
                <c:pt idx="30">
                  <c:v>5635.8</c:v>
                </c:pt>
                <c:pt idx="31">
                  <c:v>5979.8</c:v>
                </c:pt>
                <c:pt idx="32">
                  <c:v>6323.1</c:v>
                </c:pt>
                <c:pt idx="33">
                  <c:v>6505.8</c:v>
                </c:pt>
                <c:pt idx="34">
                  <c:v>6688.4</c:v>
                </c:pt>
                <c:pt idx="35">
                  <c:v>6870.9</c:v>
                </c:pt>
                <c:pt idx="36">
                  <c:v>7053.2</c:v>
                </c:pt>
              </c:numCache>
            </c:numRef>
          </c:xVal>
          <c:yVal>
            <c:numRef>
              <c:f>uc_99!$C$5:$C$41</c:f>
              <c:numCache>
                <c:formatCode>0.0000000</c:formatCode>
                <c:ptCount val="37"/>
                <c:pt idx="0">
                  <c:v>198774067.28622201</c:v>
                </c:pt>
                <c:pt idx="1">
                  <c:v>198774067.28631201</c:v>
                </c:pt>
                <c:pt idx="2">
                  <c:v>198774067.28631201</c:v>
                </c:pt>
                <c:pt idx="3">
                  <c:v>198774823.72988501</c:v>
                </c:pt>
                <c:pt idx="4">
                  <c:v>198794926.809885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EE-4586-AD00-DEE4940A23F1}"/>
            </c:ext>
          </c:extLst>
        </c:ser>
        <c:ser>
          <c:idx val="1"/>
          <c:order val="1"/>
          <c:tx>
            <c:strRef>
              <c:f>uc_99!$D$4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uc_99!$B$5:$B$41</c:f>
              <c:numCache>
                <c:formatCode>General</c:formatCode>
                <c:ptCount val="37"/>
                <c:pt idx="0">
                  <c:v>1285.3620128631501</c:v>
                </c:pt>
                <c:pt idx="1">
                  <c:v>2949.7</c:v>
                </c:pt>
                <c:pt idx="2">
                  <c:v>3546.8</c:v>
                </c:pt>
                <c:pt idx="3" formatCode="0.0">
                  <c:v>5894.1</c:v>
                </c:pt>
                <c:pt idx="4" formatCode="0.0">
                  <c:v>7184.7</c:v>
                </c:pt>
                <c:pt idx="5" formatCode="0.0">
                  <c:v>1285.3620128631501</c:v>
                </c:pt>
                <c:pt idx="6" formatCode="0.0">
                  <c:v>2960.9</c:v>
                </c:pt>
                <c:pt idx="7" formatCode="0.0">
                  <c:v>3577.6</c:v>
                </c:pt>
                <c:pt idx="8">
                  <c:v>5482.9</c:v>
                </c:pt>
                <c:pt idx="9">
                  <c:v>7163.7</c:v>
                </c:pt>
                <c:pt idx="10">
                  <c:v>1285.3620247840799</c:v>
                </c:pt>
                <c:pt idx="11">
                  <c:v>1631.8</c:v>
                </c:pt>
                <c:pt idx="12">
                  <c:v>1790.2</c:v>
                </c:pt>
                <c:pt idx="13">
                  <c:v>1956.3</c:v>
                </c:pt>
                <c:pt idx="14">
                  <c:v>2117.9</c:v>
                </c:pt>
                <c:pt idx="15">
                  <c:v>2284.1999999999998</c:v>
                </c:pt>
                <c:pt idx="16">
                  <c:v>2446.1</c:v>
                </c:pt>
                <c:pt idx="17">
                  <c:v>2647.7</c:v>
                </c:pt>
                <c:pt idx="18">
                  <c:v>2849.4</c:v>
                </c:pt>
                <c:pt idx="19">
                  <c:v>3015.6</c:v>
                </c:pt>
                <c:pt idx="20">
                  <c:v>3191.9</c:v>
                </c:pt>
                <c:pt idx="21">
                  <c:v>3373.4</c:v>
                </c:pt>
                <c:pt idx="22">
                  <c:v>3550.9</c:v>
                </c:pt>
                <c:pt idx="23">
                  <c:v>3772.1</c:v>
                </c:pt>
                <c:pt idx="24">
                  <c:v>3974.9</c:v>
                </c:pt>
                <c:pt idx="25">
                  <c:v>4202.2</c:v>
                </c:pt>
                <c:pt idx="26">
                  <c:v>4431.3</c:v>
                </c:pt>
                <c:pt idx="27">
                  <c:v>4772.5</c:v>
                </c:pt>
                <c:pt idx="28">
                  <c:v>5112.8999999999996</c:v>
                </c:pt>
                <c:pt idx="29">
                  <c:v>5458.3</c:v>
                </c:pt>
                <c:pt idx="30">
                  <c:v>5635.8</c:v>
                </c:pt>
                <c:pt idx="31">
                  <c:v>5979.8</c:v>
                </c:pt>
                <c:pt idx="32">
                  <c:v>6323.1</c:v>
                </c:pt>
                <c:pt idx="33">
                  <c:v>6505.8</c:v>
                </c:pt>
                <c:pt idx="34">
                  <c:v>6688.4</c:v>
                </c:pt>
                <c:pt idx="35">
                  <c:v>6870.9</c:v>
                </c:pt>
                <c:pt idx="36">
                  <c:v>7053.2</c:v>
                </c:pt>
              </c:numCache>
            </c:numRef>
          </c:xVal>
          <c:yVal>
            <c:numRef>
              <c:f>uc_99!$D$5:$D$41</c:f>
              <c:numCache>
                <c:formatCode>0.0000000</c:formatCode>
                <c:ptCount val="37"/>
                <c:pt idx="5">
                  <c:v>198774067.28622201</c:v>
                </c:pt>
                <c:pt idx="6">
                  <c:v>198774067.28631201</c:v>
                </c:pt>
                <c:pt idx="7">
                  <c:v>198774067.28631201</c:v>
                </c:pt>
                <c:pt idx="8" formatCode="General">
                  <c:v>198774006.88628501</c:v>
                </c:pt>
                <c:pt idx="9" formatCode="General">
                  <c:v>198774006.88631201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EE-4586-AD00-DEE4940A23F1}"/>
            </c:ext>
          </c:extLst>
        </c:ser>
        <c:ser>
          <c:idx val="2"/>
          <c:order val="2"/>
          <c:tx>
            <c:strRef>
              <c:f>uc_99!$E$4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uc_99!$B$5:$B$41</c:f>
              <c:numCache>
                <c:formatCode>General</c:formatCode>
                <c:ptCount val="37"/>
                <c:pt idx="0">
                  <c:v>1285.3620128631501</c:v>
                </c:pt>
                <c:pt idx="1">
                  <c:v>2949.7</c:v>
                </c:pt>
                <c:pt idx="2">
                  <c:v>3546.8</c:v>
                </c:pt>
                <c:pt idx="3" formatCode="0.0">
                  <c:v>5894.1</c:v>
                </c:pt>
                <c:pt idx="4" formatCode="0.0">
                  <c:v>7184.7</c:v>
                </c:pt>
                <c:pt idx="5" formatCode="0.0">
                  <c:v>1285.3620128631501</c:v>
                </c:pt>
                <c:pt idx="6" formatCode="0.0">
                  <c:v>2960.9</c:v>
                </c:pt>
                <c:pt idx="7" formatCode="0.0">
                  <c:v>3577.6</c:v>
                </c:pt>
                <c:pt idx="8">
                  <c:v>5482.9</c:v>
                </c:pt>
                <c:pt idx="9">
                  <c:v>7163.7</c:v>
                </c:pt>
                <c:pt idx="10">
                  <c:v>1285.3620247840799</c:v>
                </c:pt>
                <c:pt idx="11">
                  <c:v>1631.8</c:v>
                </c:pt>
                <c:pt idx="12">
                  <c:v>1790.2</c:v>
                </c:pt>
                <c:pt idx="13">
                  <c:v>1956.3</c:v>
                </c:pt>
                <c:pt idx="14">
                  <c:v>2117.9</c:v>
                </c:pt>
                <c:pt idx="15">
                  <c:v>2284.1999999999998</c:v>
                </c:pt>
                <c:pt idx="16">
                  <c:v>2446.1</c:v>
                </c:pt>
                <c:pt idx="17">
                  <c:v>2647.7</c:v>
                </c:pt>
                <c:pt idx="18">
                  <c:v>2849.4</c:v>
                </c:pt>
                <c:pt idx="19">
                  <c:v>3015.6</c:v>
                </c:pt>
                <c:pt idx="20">
                  <c:v>3191.9</c:v>
                </c:pt>
                <c:pt idx="21">
                  <c:v>3373.4</c:v>
                </c:pt>
                <c:pt idx="22">
                  <c:v>3550.9</c:v>
                </c:pt>
                <c:pt idx="23">
                  <c:v>3772.1</c:v>
                </c:pt>
                <c:pt idx="24">
                  <c:v>3974.9</c:v>
                </c:pt>
                <c:pt idx="25">
                  <c:v>4202.2</c:v>
                </c:pt>
                <c:pt idx="26">
                  <c:v>4431.3</c:v>
                </c:pt>
                <c:pt idx="27">
                  <c:v>4772.5</c:v>
                </c:pt>
                <c:pt idx="28">
                  <c:v>5112.8999999999996</c:v>
                </c:pt>
                <c:pt idx="29">
                  <c:v>5458.3</c:v>
                </c:pt>
                <c:pt idx="30">
                  <c:v>5635.8</c:v>
                </c:pt>
                <c:pt idx="31">
                  <c:v>5979.8</c:v>
                </c:pt>
                <c:pt idx="32">
                  <c:v>6323.1</c:v>
                </c:pt>
                <c:pt idx="33">
                  <c:v>6505.8</c:v>
                </c:pt>
                <c:pt idx="34">
                  <c:v>6688.4</c:v>
                </c:pt>
                <c:pt idx="35">
                  <c:v>6870.9</c:v>
                </c:pt>
                <c:pt idx="36">
                  <c:v>7053.2</c:v>
                </c:pt>
              </c:numCache>
            </c:numRef>
          </c:xVal>
          <c:yVal>
            <c:numRef>
              <c:f>uc_99!$E$5:$E$41</c:f>
              <c:numCache>
                <c:formatCode>General</c:formatCode>
                <c:ptCount val="37"/>
                <c:pt idx="10">
                  <c:v>198774067.28622201</c:v>
                </c:pt>
                <c:pt idx="17">
                  <c:v>198774067.286098</c:v>
                </c:pt>
                <c:pt idx="18">
                  <c:v>198773920.886134</c:v>
                </c:pt>
                <c:pt idx="24">
                  <c:v>198773920.886134</c:v>
                </c:pt>
                <c:pt idx="25">
                  <c:v>198773920.88613299</c:v>
                </c:pt>
                <c:pt idx="26">
                  <c:v>198773920.886134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EE-4586-AD00-DEE4940A2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176256"/>
        <c:axId val="613179864"/>
      </c:scatterChart>
      <c:valAx>
        <c:axId val="61317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79864"/>
        <c:crosses val="autoZero"/>
        <c:crossBetween val="midCat"/>
      </c:valAx>
      <c:valAx>
        <c:axId val="61317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7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uc_61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84903275979393"/>
          <c:y val="9.786735085080657E-2"/>
          <c:w val="0.66023375126889627"/>
          <c:h val="0.77025627161411692"/>
        </c:manualLayout>
      </c:layout>
      <c:scatterChart>
        <c:scatterStyle val="lineMarker"/>
        <c:varyColors val="0"/>
        <c:ser>
          <c:idx val="0"/>
          <c:order val="0"/>
          <c:tx>
            <c:strRef>
              <c:f>MI_PC_61!$I$5</c:f>
              <c:strCache>
                <c:ptCount val="1"/>
                <c:pt idx="0">
                  <c:v>Harjk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MI_PC_61!$B$6:$B$74</c:f>
              <c:numCache>
                <c:formatCode>General</c:formatCode>
                <c:ptCount val="69"/>
                <c:pt idx="0">
                  <c:v>701</c:v>
                </c:pt>
                <c:pt idx="1">
                  <c:v>704</c:v>
                </c:pt>
                <c:pt idx="2">
                  <c:v>1065.4000000000001</c:v>
                </c:pt>
                <c:pt idx="3">
                  <c:v>704.64738655090298</c:v>
                </c:pt>
                <c:pt idx="4">
                  <c:v>1066.5</c:v>
                </c:pt>
                <c:pt idx="5">
                  <c:v>704.64738655090298</c:v>
                </c:pt>
                <c:pt idx="6">
                  <c:v>1073.8</c:v>
                </c:pt>
                <c:pt idx="7">
                  <c:v>704.64738655090298</c:v>
                </c:pt>
                <c:pt idx="8">
                  <c:v>858.6</c:v>
                </c:pt>
                <c:pt idx="9">
                  <c:v>936.5</c:v>
                </c:pt>
                <c:pt idx="10">
                  <c:v>1012.8</c:v>
                </c:pt>
                <c:pt idx="13">
                  <c:v>248.10576367378201</c:v>
                </c:pt>
                <c:pt idx="14">
                  <c:v>324</c:v>
                </c:pt>
                <c:pt idx="15">
                  <c:v>360.1</c:v>
                </c:pt>
                <c:pt idx="16">
                  <c:v>398.2</c:v>
                </c:pt>
                <c:pt idx="17">
                  <c:v>437.1</c:v>
                </c:pt>
                <c:pt idx="18">
                  <c:v>477.5</c:v>
                </c:pt>
                <c:pt idx="19">
                  <c:v>560.29999999999995</c:v>
                </c:pt>
                <c:pt idx="20">
                  <c:v>597.6</c:v>
                </c:pt>
                <c:pt idx="21">
                  <c:v>248.10576367378201</c:v>
                </c:pt>
                <c:pt idx="22">
                  <c:v>304.39999999999998</c:v>
                </c:pt>
                <c:pt idx="23">
                  <c:v>588.9</c:v>
                </c:pt>
                <c:pt idx="24">
                  <c:v>884</c:v>
                </c:pt>
                <c:pt idx="25">
                  <c:v>1070.5999999999999</c:v>
                </c:pt>
                <c:pt idx="26">
                  <c:v>248.10576367378201</c:v>
                </c:pt>
                <c:pt idx="27">
                  <c:v>304.8</c:v>
                </c:pt>
                <c:pt idx="28">
                  <c:v>596.29999999999995</c:v>
                </c:pt>
                <c:pt idx="29">
                  <c:v>917.1</c:v>
                </c:pt>
                <c:pt idx="30">
                  <c:v>1069.5</c:v>
                </c:pt>
                <c:pt idx="31">
                  <c:v>100</c:v>
                </c:pt>
                <c:pt idx="32">
                  <c:v>200</c:v>
                </c:pt>
                <c:pt idx="33">
                  <c:v>300</c:v>
                </c:pt>
                <c:pt idx="34">
                  <c:v>643</c:v>
                </c:pt>
                <c:pt idx="35">
                  <c:v>1000</c:v>
                </c:pt>
                <c:pt idx="36">
                  <c:v>248.10576367378201</c:v>
                </c:pt>
                <c:pt idx="37">
                  <c:v>326.60000000000002</c:v>
                </c:pt>
                <c:pt idx="38">
                  <c:v>364</c:v>
                </c:pt>
                <c:pt idx="39">
                  <c:v>402.5</c:v>
                </c:pt>
                <c:pt idx="40">
                  <c:v>442.3</c:v>
                </c:pt>
                <c:pt idx="41">
                  <c:v>484.6</c:v>
                </c:pt>
                <c:pt idx="42">
                  <c:v>526</c:v>
                </c:pt>
                <c:pt idx="43">
                  <c:v>561.4</c:v>
                </c:pt>
                <c:pt idx="44">
                  <c:v>601.1</c:v>
                </c:pt>
                <c:pt idx="45">
                  <c:v>636</c:v>
                </c:pt>
                <c:pt idx="46">
                  <c:v>670.5</c:v>
                </c:pt>
                <c:pt idx="47">
                  <c:v>714.4</c:v>
                </c:pt>
                <c:pt idx="48">
                  <c:v>756.9</c:v>
                </c:pt>
                <c:pt idx="49">
                  <c:v>796.6</c:v>
                </c:pt>
                <c:pt idx="50">
                  <c:v>836.2</c:v>
                </c:pt>
                <c:pt idx="51">
                  <c:v>871.4</c:v>
                </c:pt>
                <c:pt idx="52">
                  <c:v>906.7</c:v>
                </c:pt>
                <c:pt idx="53">
                  <c:v>942.3</c:v>
                </c:pt>
                <c:pt idx="54">
                  <c:v>977.7</c:v>
                </c:pt>
                <c:pt idx="55">
                  <c:v>1013.1</c:v>
                </c:pt>
                <c:pt idx="56">
                  <c:v>248.10576367378201</c:v>
                </c:pt>
                <c:pt idx="57">
                  <c:v>343.4</c:v>
                </c:pt>
                <c:pt idx="58">
                  <c:v>382.6</c:v>
                </c:pt>
                <c:pt idx="59">
                  <c:v>423.7</c:v>
                </c:pt>
                <c:pt idx="60">
                  <c:v>508.1</c:v>
                </c:pt>
                <c:pt idx="61">
                  <c:v>547.70000000000005</c:v>
                </c:pt>
                <c:pt idx="62">
                  <c:v>587</c:v>
                </c:pt>
                <c:pt idx="63">
                  <c:v>671.9</c:v>
                </c:pt>
                <c:pt idx="64">
                  <c:v>710.7</c:v>
                </c:pt>
                <c:pt idx="65">
                  <c:v>750.2</c:v>
                </c:pt>
                <c:pt idx="66">
                  <c:v>834.6</c:v>
                </c:pt>
                <c:pt idx="67">
                  <c:v>872.6</c:v>
                </c:pt>
                <c:pt idx="68">
                  <c:v>913.6</c:v>
                </c:pt>
              </c:numCache>
            </c:numRef>
          </c:xVal>
          <c:yVal>
            <c:numRef>
              <c:f>MI_PC_61!$I$6:$I$74</c:f>
              <c:numCache>
                <c:formatCode>General</c:formatCode>
                <c:ptCount val="69"/>
                <c:pt idx="0">
                  <c:v>22405421.300000001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D-4BE8-A803-378363CD5C05}"/>
            </c:ext>
          </c:extLst>
        </c:ser>
        <c:ser>
          <c:idx val="1"/>
          <c:order val="1"/>
          <c:tx>
            <c:strRef>
              <c:f>MI_PC_61!$J$5</c:f>
              <c:strCache>
                <c:ptCount val="1"/>
                <c:pt idx="0">
                  <c:v>Hard3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MI_PC_61!$B$6:$B$74</c:f>
              <c:numCache>
                <c:formatCode>General</c:formatCode>
                <c:ptCount val="69"/>
                <c:pt idx="0">
                  <c:v>701</c:v>
                </c:pt>
                <c:pt idx="1">
                  <c:v>704</c:v>
                </c:pt>
                <c:pt idx="2">
                  <c:v>1065.4000000000001</c:v>
                </c:pt>
                <c:pt idx="3">
                  <c:v>704.64738655090298</c:v>
                </c:pt>
                <c:pt idx="4">
                  <c:v>1066.5</c:v>
                </c:pt>
                <c:pt idx="5">
                  <c:v>704.64738655090298</c:v>
                </c:pt>
                <c:pt idx="6">
                  <c:v>1073.8</c:v>
                </c:pt>
                <c:pt idx="7">
                  <c:v>704.64738655090298</c:v>
                </c:pt>
                <c:pt idx="8">
                  <c:v>858.6</c:v>
                </c:pt>
                <c:pt idx="9">
                  <c:v>936.5</c:v>
                </c:pt>
                <c:pt idx="10">
                  <c:v>1012.8</c:v>
                </c:pt>
                <c:pt idx="13">
                  <c:v>248.10576367378201</c:v>
                </c:pt>
                <c:pt idx="14">
                  <c:v>324</c:v>
                </c:pt>
                <c:pt idx="15">
                  <c:v>360.1</c:v>
                </c:pt>
                <c:pt idx="16">
                  <c:v>398.2</c:v>
                </c:pt>
                <c:pt idx="17">
                  <c:v>437.1</c:v>
                </c:pt>
                <c:pt idx="18">
                  <c:v>477.5</c:v>
                </c:pt>
                <c:pt idx="19">
                  <c:v>560.29999999999995</c:v>
                </c:pt>
                <c:pt idx="20">
                  <c:v>597.6</c:v>
                </c:pt>
                <c:pt idx="21">
                  <c:v>248.10576367378201</c:v>
                </c:pt>
                <c:pt idx="22">
                  <c:v>304.39999999999998</c:v>
                </c:pt>
                <c:pt idx="23">
                  <c:v>588.9</c:v>
                </c:pt>
                <c:pt idx="24">
                  <c:v>884</c:v>
                </c:pt>
                <c:pt idx="25">
                  <c:v>1070.5999999999999</c:v>
                </c:pt>
                <c:pt idx="26">
                  <c:v>248.10576367378201</c:v>
                </c:pt>
                <c:pt idx="27">
                  <c:v>304.8</c:v>
                </c:pt>
                <c:pt idx="28">
                  <c:v>596.29999999999995</c:v>
                </c:pt>
                <c:pt idx="29">
                  <c:v>917.1</c:v>
                </c:pt>
                <c:pt idx="30">
                  <c:v>1069.5</c:v>
                </c:pt>
                <c:pt idx="31">
                  <c:v>100</c:v>
                </c:pt>
                <c:pt idx="32">
                  <c:v>200</c:v>
                </c:pt>
                <c:pt idx="33">
                  <c:v>300</c:v>
                </c:pt>
                <c:pt idx="34">
                  <c:v>643</c:v>
                </c:pt>
                <c:pt idx="35">
                  <c:v>1000</c:v>
                </c:pt>
                <c:pt idx="36">
                  <c:v>248.10576367378201</c:v>
                </c:pt>
                <c:pt idx="37">
                  <c:v>326.60000000000002</c:v>
                </c:pt>
                <c:pt idx="38">
                  <c:v>364</c:v>
                </c:pt>
                <c:pt idx="39">
                  <c:v>402.5</c:v>
                </c:pt>
                <c:pt idx="40">
                  <c:v>442.3</c:v>
                </c:pt>
                <c:pt idx="41">
                  <c:v>484.6</c:v>
                </c:pt>
                <c:pt idx="42">
                  <c:v>526</c:v>
                </c:pt>
                <c:pt idx="43">
                  <c:v>561.4</c:v>
                </c:pt>
                <c:pt idx="44">
                  <c:v>601.1</c:v>
                </c:pt>
                <c:pt idx="45">
                  <c:v>636</c:v>
                </c:pt>
                <c:pt idx="46">
                  <c:v>670.5</c:v>
                </c:pt>
                <c:pt idx="47">
                  <c:v>714.4</c:v>
                </c:pt>
                <c:pt idx="48">
                  <c:v>756.9</c:v>
                </c:pt>
                <c:pt idx="49">
                  <c:v>796.6</c:v>
                </c:pt>
                <c:pt idx="50">
                  <c:v>836.2</c:v>
                </c:pt>
                <c:pt idx="51">
                  <c:v>871.4</c:v>
                </c:pt>
                <c:pt idx="52">
                  <c:v>906.7</c:v>
                </c:pt>
                <c:pt idx="53">
                  <c:v>942.3</c:v>
                </c:pt>
                <c:pt idx="54">
                  <c:v>977.7</c:v>
                </c:pt>
                <c:pt idx="55">
                  <c:v>1013.1</c:v>
                </c:pt>
                <c:pt idx="56">
                  <c:v>248.10576367378201</c:v>
                </c:pt>
                <c:pt idx="57">
                  <c:v>343.4</c:v>
                </c:pt>
                <c:pt idx="58">
                  <c:v>382.6</c:v>
                </c:pt>
                <c:pt idx="59">
                  <c:v>423.7</c:v>
                </c:pt>
                <c:pt idx="60">
                  <c:v>508.1</c:v>
                </c:pt>
                <c:pt idx="61">
                  <c:v>547.70000000000005</c:v>
                </c:pt>
                <c:pt idx="62">
                  <c:v>587</c:v>
                </c:pt>
                <c:pt idx="63">
                  <c:v>671.9</c:v>
                </c:pt>
                <c:pt idx="64">
                  <c:v>710.7</c:v>
                </c:pt>
                <c:pt idx="65">
                  <c:v>750.2</c:v>
                </c:pt>
                <c:pt idx="66">
                  <c:v>834.6</c:v>
                </c:pt>
                <c:pt idx="67">
                  <c:v>872.6</c:v>
                </c:pt>
                <c:pt idx="68">
                  <c:v>913.6</c:v>
                </c:pt>
              </c:numCache>
            </c:numRef>
          </c:xVal>
          <c:yVal>
            <c:numRef>
              <c:f>MI_PC_61!$J$6:$J$74</c:f>
              <c:numCache>
                <c:formatCode>General</c:formatCode>
                <c:ptCount val="69"/>
                <c:pt idx="1">
                  <c:v>22399368.899999999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D-4BE8-A803-378363CD5C05}"/>
            </c:ext>
          </c:extLst>
        </c:ser>
        <c:ser>
          <c:idx val="2"/>
          <c:order val="2"/>
          <c:tx>
            <c:strRef>
              <c:f>MI_PC_61!$K$5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MI_PC_61!$B$6:$B$74</c:f>
              <c:numCache>
                <c:formatCode>General</c:formatCode>
                <c:ptCount val="69"/>
                <c:pt idx="0">
                  <c:v>701</c:v>
                </c:pt>
                <c:pt idx="1">
                  <c:v>704</c:v>
                </c:pt>
                <c:pt idx="2">
                  <c:v>1065.4000000000001</c:v>
                </c:pt>
                <c:pt idx="3">
                  <c:v>704.64738655090298</c:v>
                </c:pt>
                <c:pt idx="4">
                  <c:v>1066.5</c:v>
                </c:pt>
                <c:pt idx="5">
                  <c:v>704.64738655090298</c:v>
                </c:pt>
                <c:pt idx="6">
                  <c:v>1073.8</c:v>
                </c:pt>
                <c:pt idx="7">
                  <c:v>704.64738655090298</c:v>
                </c:pt>
                <c:pt idx="8">
                  <c:v>858.6</c:v>
                </c:pt>
                <c:pt idx="9">
                  <c:v>936.5</c:v>
                </c:pt>
                <c:pt idx="10">
                  <c:v>1012.8</c:v>
                </c:pt>
                <c:pt idx="13">
                  <c:v>248.10576367378201</c:v>
                </c:pt>
                <c:pt idx="14">
                  <c:v>324</c:v>
                </c:pt>
                <c:pt idx="15">
                  <c:v>360.1</c:v>
                </c:pt>
                <c:pt idx="16">
                  <c:v>398.2</c:v>
                </c:pt>
                <c:pt idx="17">
                  <c:v>437.1</c:v>
                </c:pt>
                <c:pt idx="18">
                  <c:v>477.5</c:v>
                </c:pt>
                <c:pt idx="19">
                  <c:v>560.29999999999995</c:v>
                </c:pt>
                <c:pt idx="20">
                  <c:v>597.6</c:v>
                </c:pt>
                <c:pt idx="21">
                  <c:v>248.10576367378201</c:v>
                </c:pt>
                <c:pt idx="22">
                  <c:v>304.39999999999998</c:v>
                </c:pt>
                <c:pt idx="23">
                  <c:v>588.9</c:v>
                </c:pt>
                <c:pt idx="24">
                  <c:v>884</c:v>
                </c:pt>
                <c:pt idx="25">
                  <c:v>1070.5999999999999</c:v>
                </c:pt>
                <c:pt idx="26">
                  <c:v>248.10576367378201</c:v>
                </c:pt>
                <c:pt idx="27">
                  <c:v>304.8</c:v>
                </c:pt>
                <c:pt idx="28">
                  <c:v>596.29999999999995</c:v>
                </c:pt>
                <c:pt idx="29">
                  <c:v>917.1</c:v>
                </c:pt>
                <c:pt idx="30">
                  <c:v>1069.5</c:v>
                </c:pt>
                <c:pt idx="31">
                  <c:v>100</c:v>
                </c:pt>
                <c:pt idx="32">
                  <c:v>200</c:v>
                </c:pt>
                <c:pt idx="33">
                  <c:v>300</c:v>
                </c:pt>
                <c:pt idx="34">
                  <c:v>643</c:v>
                </c:pt>
                <c:pt idx="35">
                  <c:v>1000</c:v>
                </c:pt>
                <c:pt idx="36">
                  <c:v>248.10576367378201</c:v>
                </c:pt>
                <c:pt idx="37">
                  <c:v>326.60000000000002</c:v>
                </c:pt>
                <c:pt idx="38">
                  <c:v>364</c:v>
                </c:pt>
                <c:pt idx="39">
                  <c:v>402.5</c:v>
                </c:pt>
                <c:pt idx="40">
                  <c:v>442.3</c:v>
                </c:pt>
                <c:pt idx="41">
                  <c:v>484.6</c:v>
                </c:pt>
                <c:pt idx="42">
                  <c:v>526</c:v>
                </c:pt>
                <c:pt idx="43">
                  <c:v>561.4</c:v>
                </c:pt>
                <c:pt idx="44">
                  <c:v>601.1</c:v>
                </c:pt>
                <c:pt idx="45">
                  <c:v>636</c:v>
                </c:pt>
                <c:pt idx="46">
                  <c:v>670.5</c:v>
                </c:pt>
                <c:pt idx="47">
                  <c:v>714.4</c:v>
                </c:pt>
                <c:pt idx="48">
                  <c:v>756.9</c:v>
                </c:pt>
                <c:pt idx="49">
                  <c:v>796.6</c:v>
                </c:pt>
                <c:pt idx="50">
                  <c:v>836.2</c:v>
                </c:pt>
                <c:pt idx="51">
                  <c:v>871.4</c:v>
                </c:pt>
                <c:pt idx="52">
                  <c:v>906.7</c:v>
                </c:pt>
                <c:pt idx="53">
                  <c:v>942.3</c:v>
                </c:pt>
                <c:pt idx="54">
                  <c:v>977.7</c:v>
                </c:pt>
                <c:pt idx="55">
                  <c:v>1013.1</c:v>
                </c:pt>
                <c:pt idx="56">
                  <c:v>248.10576367378201</c:v>
                </c:pt>
                <c:pt idx="57">
                  <c:v>343.4</c:v>
                </c:pt>
                <c:pt idx="58">
                  <c:v>382.6</c:v>
                </c:pt>
                <c:pt idx="59">
                  <c:v>423.7</c:v>
                </c:pt>
                <c:pt idx="60">
                  <c:v>508.1</c:v>
                </c:pt>
                <c:pt idx="61">
                  <c:v>547.70000000000005</c:v>
                </c:pt>
                <c:pt idx="62">
                  <c:v>587</c:v>
                </c:pt>
                <c:pt idx="63">
                  <c:v>671.9</c:v>
                </c:pt>
                <c:pt idx="64">
                  <c:v>710.7</c:v>
                </c:pt>
                <c:pt idx="65">
                  <c:v>750.2</c:v>
                </c:pt>
                <c:pt idx="66">
                  <c:v>834.6</c:v>
                </c:pt>
                <c:pt idx="67">
                  <c:v>872.6</c:v>
                </c:pt>
                <c:pt idx="68">
                  <c:v>913.6</c:v>
                </c:pt>
              </c:numCache>
            </c:numRef>
          </c:xVal>
          <c:yVal>
            <c:numRef>
              <c:f>MI_PC_61!$K$6:$K$74</c:f>
              <c:numCache>
                <c:formatCode>General</c:formatCode>
                <c:ptCount val="69"/>
                <c:pt idx="2">
                  <c:v>22419899.600000001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CB-4A3E-999A-91EA39F825B9}"/>
            </c:ext>
          </c:extLst>
        </c:ser>
        <c:ser>
          <c:idx val="3"/>
          <c:order val="3"/>
          <c:tx>
            <c:strRef>
              <c:f>MI_PC_61!$L$5</c:f>
              <c:strCache>
                <c:ptCount val="1"/>
                <c:pt idx="0">
                  <c:v>LB1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MI_PC_61!$B$6:$B$74</c:f>
              <c:numCache>
                <c:formatCode>General</c:formatCode>
                <c:ptCount val="69"/>
                <c:pt idx="0">
                  <c:v>701</c:v>
                </c:pt>
                <c:pt idx="1">
                  <c:v>704</c:v>
                </c:pt>
                <c:pt idx="2">
                  <c:v>1065.4000000000001</c:v>
                </c:pt>
                <c:pt idx="3">
                  <c:v>704.64738655090298</c:v>
                </c:pt>
                <c:pt idx="4">
                  <c:v>1066.5</c:v>
                </c:pt>
                <c:pt idx="5">
                  <c:v>704.64738655090298</c:v>
                </c:pt>
                <c:pt idx="6">
                  <c:v>1073.8</c:v>
                </c:pt>
                <c:pt idx="7">
                  <c:v>704.64738655090298</c:v>
                </c:pt>
                <c:pt idx="8">
                  <c:v>858.6</c:v>
                </c:pt>
                <c:pt idx="9">
                  <c:v>936.5</c:v>
                </c:pt>
                <c:pt idx="10">
                  <c:v>1012.8</c:v>
                </c:pt>
                <c:pt idx="13">
                  <c:v>248.10576367378201</c:v>
                </c:pt>
                <c:pt idx="14">
                  <c:v>324</c:v>
                </c:pt>
                <c:pt idx="15">
                  <c:v>360.1</c:v>
                </c:pt>
                <c:pt idx="16">
                  <c:v>398.2</c:v>
                </c:pt>
                <c:pt idx="17">
                  <c:v>437.1</c:v>
                </c:pt>
                <c:pt idx="18">
                  <c:v>477.5</c:v>
                </c:pt>
                <c:pt idx="19">
                  <c:v>560.29999999999995</c:v>
                </c:pt>
                <c:pt idx="20">
                  <c:v>597.6</c:v>
                </c:pt>
                <c:pt idx="21">
                  <c:v>248.10576367378201</c:v>
                </c:pt>
                <c:pt idx="22">
                  <c:v>304.39999999999998</c:v>
                </c:pt>
                <c:pt idx="23">
                  <c:v>588.9</c:v>
                </c:pt>
                <c:pt idx="24">
                  <c:v>884</c:v>
                </c:pt>
                <c:pt idx="25">
                  <c:v>1070.5999999999999</c:v>
                </c:pt>
                <c:pt idx="26">
                  <c:v>248.10576367378201</c:v>
                </c:pt>
                <c:pt idx="27">
                  <c:v>304.8</c:v>
                </c:pt>
                <c:pt idx="28">
                  <c:v>596.29999999999995</c:v>
                </c:pt>
                <c:pt idx="29">
                  <c:v>917.1</c:v>
                </c:pt>
                <c:pt idx="30">
                  <c:v>1069.5</c:v>
                </c:pt>
                <c:pt idx="31">
                  <c:v>100</c:v>
                </c:pt>
                <c:pt idx="32">
                  <c:v>200</c:v>
                </c:pt>
                <c:pt idx="33">
                  <c:v>300</c:v>
                </c:pt>
                <c:pt idx="34">
                  <c:v>643</c:v>
                </c:pt>
                <c:pt idx="35">
                  <c:v>1000</c:v>
                </c:pt>
                <c:pt idx="36">
                  <c:v>248.10576367378201</c:v>
                </c:pt>
                <c:pt idx="37">
                  <c:v>326.60000000000002</c:v>
                </c:pt>
                <c:pt idx="38">
                  <c:v>364</c:v>
                </c:pt>
                <c:pt idx="39">
                  <c:v>402.5</c:v>
                </c:pt>
                <c:pt idx="40">
                  <c:v>442.3</c:v>
                </c:pt>
                <c:pt idx="41">
                  <c:v>484.6</c:v>
                </c:pt>
                <c:pt idx="42">
                  <c:v>526</c:v>
                </c:pt>
                <c:pt idx="43">
                  <c:v>561.4</c:v>
                </c:pt>
                <c:pt idx="44">
                  <c:v>601.1</c:v>
                </c:pt>
                <c:pt idx="45">
                  <c:v>636</c:v>
                </c:pt>
                <c:pt idx="46">
                  <c:v>670.5</c:v>
                </c:pt>
                <c:pt idx="47">
                  <c:v>714.4</c:v>
                </c:pt>
                <c:pt idx="48">
                  <c:v>756.9</c:v>
                </c:pt>
                <c:pt idx="49">
                  <c:v>796.6</c:v>
                </c:pt>
                <c:pt idx="50">
                  <c:v>836.2</c:v>
                </c:pt>
                <c:pt idx="51">
                  <c:v>871.4</c:v>
                </c:pt>
                <c:pt idx="52">
                  <c:v>906.7</c:v>
                </c:pt>
                <c:pt idx="53">
                  <c:v>942.3</c:v>
                </c:pt>
                <c:pt idx="54">
                  <c:v>977.7</c:v>
                </c:pt>
                <c:pt idx="55">
                  <c:v>1013.1</c:v>
                </c:pt>
                <c:pt idx="56">
                  <c:v>248.10576367378201</c:v>
                </c:pt>
                <c:pt idx="57">
                  <c:v>343.4</c:v>
                </c:pt>
                <c:pt idx="58">
                  <c:v>382.6</c:v>
                </c:pt>
                <c:pt idx="59">
                  <c:v>423.7</c:v>
                </c:pt>
                <c:pt idx="60">
                  <c:v>508.1</c:v>
                </c:pt>
                <c:pt idx="61">
                  <c:v>547.70000000000005</c:v>
                </c:pt>
                <c:pt idx="62">
                  <c:v>587</c:v>
                </c:pt>
                <c:pt idx="63">
                  <c:v>671.9</c:v>
                </c:pt>
                <c:pt idx="64">
                  <c:v>710.7</c:v>
                </c:pt>
                <c:pt idx="65">
                  <c:v>750.2</c:v>
                </c:pt>
                <c:pt idx="66">
                  <c:v>834.6</c:v>
                </c:pt>
                <c:pt idx="67">
                  <c:v>872.6</c:v>
                </c:pt>
                <c:pt idx="68">
                  <c:v>913.6</c:v>
                </c:pt>
              </c:numCache>
            </c:numRef>
          </c:xVal>
          <c:yVal>
            <c:numRef>
              <c:f>MI_PC_61!$L$6:$L$74</c:f>
              <c:numCache>
                <c:formatCode>General</c:formatCode>
                <c:ptCount val="69"/>
                <c:pt idx="3">
                  <c:v>22399368.885482401</c:v>
                </c:pt>
                <c:pt idx="4">
                  <c:v>22397369.6882261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9CB-4A3E-999A-91EA39F825B9}"/>
            </c:ext>
          </c:extLst>
        </c:ser>
        <c:ser>
          <c:idx val="4"/>
          <c:order val="4"/>
          <c:tx>
            <c:strRef>
              <c:f>MI_PC_61!$M$5</c:f>
              <c:strCache>
                <c:ptCount val="1"/>
                <c:pt idx="0">
                  <c:v>LB2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MI_PC_61!$B$6:$B$74</c:f>
              <c:numCache>
                <c:formatCode>General</c:formatCode>
                <c:ptCount val="69"/>
                <c:pt idx="0">
                  <c:v>701</c:v>
                </c:pt>
                <c:pt idx="1">
                  <c:v>704</c:v>
                </c:pt>
                <c:pt idx="2">
                  <c:v>1065.4000000000001</c:v>
                </c:pt>
                <c:pt idx="3">
                  <c:v>704.64738655090298</c:v>
                </c:pt>
                <c:pt idx="4">
                  <c:v>1066.5</c:v>
                </c:pt>
                <c:pt idx="5">
                  <c:v>704.64738655090298</c:v>
                </c:pt>
                <c:pt idx="6">
                  <c:v>1073.8</c:v>
                </c:pt>
                <c:pt idx="7">
                  <c:v>704.64738655090298</c:v>
                </c:pt>
                <c:pt idx="8">
                  <c:v>858.6</c:v>
                </c:pt>
                <c:pt idx="9">
                  <c:v>936.5</c:v>
                </c:pt>
                <c:pt idx="10">
                  <c:v>1012.8</c:v>
                </c:pt>
                <c:pt idx="13">
                  <c:v>248.10576367378201</c:v>
                </c:pt>
                <c:pt idx="14">
                  <c:v>324</c:v>
                </c:pt>
                <c:pt idx="15">
                  <c:v>360.1</c:v>
                </c:pt>
                <c:pt idx="16">
                  <c:v>398.2</c:v>
                </c:pt>
                <c:pt idx="17">
                  <c:v>437.1</c:v>
                </c:pt>
                <c:pt idx="18">
                  <c:v>477.5</c:v>
                </c:pt>
                <c:pt idx="19">
                  <c:v>560.29999999999995</c:v>
                </c:pt>
                <c:pt idx="20">
                  <c:v>597.6</c:v>
                </c:pt>
                <c:pt idx="21">
                  <c:v>248.10576367378201</c:v>
                </c:pt>
                <c:pt idx="22">
                  <c:v>304.39999999999998</c:v>
                </c:pt>
                <c:pt idx="23">
                  <c:v>588.9</c:v>
                </c:pt>
                <c:pt idx="24">
                  <c:v>884</c:v>
                </c:pt>
                <c:pt idx="25">
                  <c:v>1070.5999999999999</c:v>
                </c:pt>
                <c:pt idx="26">
                  <c:v>248.10576367378201</c:v>
                </c:pt>
                <c:pt idx="27">
                  <c:v>304.8</c:v>
                </c:pt>
                <c:pt idx="28">
                  <c:v>596.29999999999995</c:v>
                </c:pt>
                <c:pt idx="29">
                  <c:v>917.1</c:v>
                </c:pt>
                <c:pt idx="30">
                  <c:v>1069.5</c:v>
                </c:pt>
                <c:pt idx="31">
                  <c:v>100</c:v>
                </c:pt>
                <c:pt idx="32">
                  <c:v>200</c:v>
                </c:pt>
                <c:pt idx="33">
                  <c:v>300</c:v>
                </c:pt>
                <c:pt idx="34">
                  <c:v>643</c:v>
                </c:pt>
                <c:pt idx="35">
                  <c:v>1000</c:v>
                </c:pt>
                <c:pt idx="36">
                  <c:v>248.10576367378201</c:v>
                </c:pt>
                <c:pt idx="37">
                  <c:v>326.60000000000002</c:v>
                </c:pt>
                <c:pt idx="38">
                  <c:v>364</c:v>
                </c:pt>
                <c:pt idx="39">
                  <c:v>402.5</c:v>
                </c:pt>
                <c:pt idx="40">
                  <c:v>442.3</c:v>
                </c:pt>
                <c:pt idx="41">
                  <c:v>484.6</c:v>
                </c:pt>
                <c:pt idx="42">
                  <c:v>526</c:v>
                </c:pt>
                <c:pt idx="43">
                  <c:v>561.4</c:v>
                </c:pt>
                <c:pt idx="44">
                  <c:v>601.1</c:v>
                </c:pt>
                <c:pt idx="45">
                  <c:v>636</c:v>
                </c:pt>
                <c:pt idx="46">
                  <c:v>670.5</c:v>
                </c:pt>
                <c:pt idx="47">
                  <c:v>714.4</c:v>
                </c:pt>
                <c:pt idx="48">
                  <c:v>756.9</c:v>
                </c:pt>
                <c:pt idx="49">
                  <c:v>796.6</c:v>
                </c:pt>
                <c:pt idx="50">
                  <c:v>836.2</c:v>
                </c:pt>
                <c:pt idx="51">
                  <c:v>871.4</c:v>
                </c:pt>
                <c:pt idx="52">
                  <c:v>906.7</c:v>
                </c:pt>
                <c:pt idx="53">
                  <c:v>942.3</c:v>
                </c:pt>
                <c:pt idx="54">
                  <c:v>977.7</c:v>
                </c:pt>
                <c:pt idx="55">
                  <c:v>1013.1</c:v>
                </c:pt>
                <c:pt idx="56">
                  <c:v>248.10576367378201</c:v>
                </c:pt>
                <c:pt idx="57">
                  <c:v>343.4</c:v>
                </c:pt>
                <c:pt idx="58">
                  <c:v>382.6</c:v>
                </c:pt>
                <c:pt idx="59">
                  <c:v>423.7</c:v>
                </c:pt>
                <c:pt idx="60">
                  <c:v>508.1</c:v>
                </c:pt>
                <c:pt idx="61">
                  <c:v>547.70000000000005</c:v>
                </c:pt>
                <c:pt idx="62">
                  <c:v>587</c:v>
                </c:pt>
                <c:pt idx="63">
                  <c:v>671.9</c:v>
                </c:pt>
                <c:pt idx="64">
                  <c:v>710.7</c:v>
                </c:pt>
                <c:pt idx="65">
                  <c:v>750.2</c:v>
                </c:pt>
                <c:pt idx="66">
                  <c:v>834.6</c:v>
                </c:pt>
                <c:pt idx="67">
                  <c:v>872.6</c:v>
                </c:pt>
                <c:pt idx="68">
                  <c:v>913.6</c:v>
                </c:pt>
              </c:numCache>
            </c:numRef>
          </c:xVal>
          <c:yVal>
            <c:numRef>
              <c:f>MI_PC_61!$M$6:$M$74</c:f>
              <c:numCache>
                <c:formatCode>General</c:formatCode>
                <c:ptCount val="69"/>
                <c:pt idx="5">
                  <c:v>22399368.885482401</c:v>
                </c:pt>
                <c:pt idx="6">
                  <c:v>22397254.880199701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9CB-4A3E-999A-91EA39F825B9}"/>
            </c:ext>
          </c:extLst>
        </c:ser>
        <c:ser>
          <c:idx val="5"/>
          <c:order val="5"/>
          <c:tx>
            <c:strRef>
              <c:f>MI_PC_61!$N$5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MI_PC_61!$B$6:$B$74</c:f>
              <c:numCache>
                <c:formatCode>General</c:formatCode>
                <c:ptCount val="69"/>
                <c:pt idx="0">
                  <c:v>701</c:v>
                </c:pt>
                <c:pt idx="1">
                  <c:v>704</c:v>
                </c:pt>
                <c:pt idx="2">
                  <c:v>1065.4000000000001</c:v>
                </c:pt>
                <c:pt idx="3">
                  <c:v>704.64738655090298</c:v>
                </c:pt>
                <c:pt idx="4">
                  <c:v>1066.5</c:v>
                </c:pt>
                <c:pt idx="5">
                  <c:v>704.64738655090298</c:v>
                </c:pt>
                <c:pt idx="6">
                  <c:v>1073.8</c:v>
                </c:pt>
                <c:pt idx="7">
                  <c:v>704.64738655090298</c:v>
                </c:pt>
                <c:pt idx="8">
                  <c:v>858.6</c:v>
                </c:pt>
                <c:pt idx="9">
                  <c:v>936.5</c:v>
                </c:pt>
                <c:pt idx="10">
                  <c:v>1012.8</c:v>
                </c:pt>
                <c:pt idx="13">
                  <c:v>248.10576367378201</c:v>
                </c:pt>
                <c:pt idx="14">
                  <c:v>324</c:v>
                </c:pt>
                <c:pt idx="15">
                  <c:v>360.1</c:v>
                </c:pt>
                <c:pt idx="16">
                  <c:v>398.2</c:v>
                </c:pt>
                <c:pt idx="17">
                  <c:v>437.1</c:v>
                </c:pt>
                <c:pt idx="18">
                  <c:v>477.5</c:v>
                </c:pt>
                <c:pt idx="19">
                  <c:v>560.29999999999995</c:v>
                </c:pt>
                <c:pt idx="20">
                  <c:v>597.6</c:v>
                </c:pt>
                <c:pt idx="21">
                  <c:v>248.10576367378201</c:v>
                </c:pt>
                <c:pt idx="22">
                  <c:v>304.39999999999998</c:v>
                </c:pt>
                <c:pt idx="23">
                  <c:v>588.9</c:v>
                </c:pt>
                <c:pt idx="24">
                  <c:v>884</c:v>
                </c:pt>
                <c:pt idx="25">
                  <c:v>1070.5999999999999</c:v>
                </c:pt>
                <c:pt idx="26">
                  <c:v>248.10576367378201</c:v>
                </c:pt>
                <c:pt idx="27">
                  <c:v>304.8</c:v>
                </c:pt>
                <c:pt idx="28">
                  <c:v>596.29999999999995</c:v>
                </c:pt>
                <c:pt idx="29">
                  <c:v>917.1</c:v>
                </c:pt>
                <c:pt idx="30">
                  <c:v>1069.5</c:v>
                </c:pt>
                <c:pt idx="31">
                  <c:v>100</c:v>
                </c:pt>
                <c:pt idx="32">
                  <c:v>200</c:v>
                </c:pt>
                <c:pt idx="33">
                  <c:v>300</c:v>
                </c:pt>
                <c:pt idx="34">
                  <c:v>643</c:v>
                </c:pt>
                <c:pt idx="35">
                  <c:v>1000</c:v>
                </c:pt>
                <c:pt idx="36">
                  <c:v>248.10576367378201</c:v>
                </c:pt>
                <c:pt idx="37">
                  <c:v>326.60000000000002</c:v>
                </c:pt>
                <c:pt idx="38">
                  <c:v>364</c:v>
                </c:pt>
                <c:pt idx="39">
                  <c:v>402.5</c:v>
                </c:pt>
                <c:pt idx="40">
                  <c:v>442.3</c:v>
                </c:pt>
                <c:pt idx="41">
                  <c:v>484.6</c:v>
                </c:pt>
                <c:pt idx="42">
                  <c:v>526</c:v>
                </c:pt>
                <c:pt idx="43">
                  <c:v>561.4</c:v>
                </c:pt>
                <c:pt idx="44">
                  <c:v>601.1</c:v>
                </c:pt>
                <c:pt idx="45">
                  <c:v>636</c:v>
                </c:pt>
                <c:pt idx="46">
                  <c:v>670.5</c:v>
                </c:pt>
                <c:pt idx="47">
                  <c:v>714.4</c:v>
                </c:pt>
                <c:pt idx="48">
                  <c:v>756.9</c:v>
                </c:pt>
                <c:pt idx="49">
                  <c:v>796.6</c:v>
                </c:pt>
                <c:pt idx="50">
                  <c:v>836.2</c:v>
                </c:pt>
                <c:pt idx="51">
                  <c:v>871.4</c:v>
                </c:pt>
                <c:pt idx="52">
                  <c:v>906.7</c:v>
                </c:pt>
                <c:pt idx="53">
                  <c:v>942.3</c:v>
                </c:pt>
                <c:pt idx="54">
                  <c:v>977.7</c:v>
                </c:pt>
                <c:pt idx="55">
                  <c:v>1013.1</c:v>
                </c:pt>
                <c:pt idx="56">
                  <c:v>248.10576367378201</c:v>
                </c:pt>
                <c:pt idx="57">
                  <c:v>343.4</c:v>
                </c:pt>
                <c:pt idx="58">
                  <c:v>382.6</c:v>
                </c:pt>
                <c:pt idx="59">
                  <c:v>423.7</c:v>
                </c:pt>
                <c:pt idx="60">
                  <c:v>508.1</c:v>
                </c:pt>
                <c:pt idx="61">
                  <c:v>547.70000000000005</c:v>
                </c:pt>
                <c:pt idx="62">
                  <c:v>587</c:v>
                </c:pt>
                <c:pt idx="63">
                  <c:v>671.9</c:v>
                </c:pt>
                <c:pt idx="64">
                  <c:v>710.7</c:v>
                </c:pt>
                <c:pt idx="65">
                  <c:v>750.2</c:v>
                </c:pt>
                <c:pt idx="66">
                  <c:v>834.6</c:v>
                </c:pt>
                <c:pt idx="67">
                  <c:v>872.6</c:v>
                </c:pt>
                <c:pt idx="68">
                  <c:v>913.6</c:v>
                </c:pt>
              </c:numCache>
            </c:numRef>
          </c:xVal>
          <c:yVal>
            <c:numRef>
              <c:f>MI_PC_61!$N$6:$N$74</c:f>
              <c:numCache>
                <c:formatCode>General</c:formatCode>
                <c:ptCount val="69"/>
                <c:pt idx="7">
                  <c:v>22399368.885482401</c:v>
                </c:pt>
                <c:pt idx="8">
                  <c:v>22397936.906504199</c:v>
                </c:pt>
                <c:pt idx="9">
                  <c:v>22397936.906502899</c:v>
                </c:pt>
                <c:pt idx="10">
                  <c:v>22397936.906502899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9CB-4A3E-999A-91EA39F82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922304"/>
        <c:axId val="631919352"/>
      </c:scatterChart>
      <c:valAx>
        <c:axId val="63192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layout>
            <c:manualLayout>
              <c:xMode val="edge"/>
              <c:yMode val="edge"/>
              <c:x val="0.45766285311896998"/>
              <c:y val="0.942517882689556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19352"/>
        <c:crosses val="autoZero"/>
        <c:crossBetween val="midCat"/>
      </c:valAx>
      <c:valAx>
        <c:axId val="63191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2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07396636396057"/>
          <c:y val="0.32522050623500387"/>
          <c:w val="0.12642295262140549"/>
          <c:h val="0.31721760851200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uc_061!$C$4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uc_061!$B$6:$B$314</c:f>
              <c:numCache>
                <c:formatCode>General</c:formatCode>
                <c:ptCount val="309"/>
                <c:pt idx="0">
                  <c:v>7215.7</c:v>
                </c:pt>
                <c:pt idx="1">
                  <c:v>1037.1075983047399</c:v>
                </c:pt>
                <c:pt idx="2">
                  <c:v>2430.6</c:v>
                </c:pt>
                <c:pt idx="3">
                  <c:v>7221.5</c:v>
                </c:pt>
                <c:pt idx="4">
                  <c:v>1037.1075983047399</c:v>
                </c:pt>
                <c:pt idx="5">
                  <c:v>3586</c:v>
                </c:pt>
                <c:pt idx="6">
                  <c:v>7219.3</c:v>
                </c:pt>
                <c:pt idx="7">
                  <c:v>1037.1076076030699</c:v>
                </c:pt>
                <c:pt idx="8">
                  <c:v>1078.8</c:v>
                </c:pt>
                <c:pt idx="9">
                  <c:v>1099.5999999999999</c:v>
                </c:pt>
                <c:pt idx="10">
                  <c:v>1120.5</c:v>
                </c:pt>
                <c:pt idx="11">
                  <c:v>1135.9000000000001</c:v>
                </c:pt>
                <c:pt idx="12">
                  <c:v>1159</c:v>
                </c:pt>
                <c:pt idx="13">
                  <c:v>1174.5</c:v>
                </c:pt>
                <c:pt idx="14">
                  <c:v>1191.5999999999999</c:v>
                </c:pt>
                <c:pt idx="15">
                  <c:v>1209.2</c:v>
                </c:pt>
                <c:pt idx="16">
                  <c:v>1226.5999999999999</c:v>
                </c:pt>
                <c:pt idx="17">
                  <c:v>1243.7</c:v>
                </c:pt>
                <c:pt idx="18">
                  <c:v>1261.2</c:v>
                </c:pt>
                <c:pt idx="19">
                  <c:v>1278.8</c:v>
                </c:pt>
                <c:pt idx="20">
                  <c:v>1296.4000000000001</c:v>
                </c:pt>
                <c:pt idx="21">
                  <c:v>1313.6</c:v>
                </c:pt>
                <c:pt idx="22">
                  <c:v>1337.1</c:v>
                </c:pt>
                <c:pt idx="23">
                  <c:v>1352.8</c:v>
                </c:pt>
                <c:pt idx="24">
                  <c:v>1370.3</c:v>
                </c:pt>
                <c:pt idx="25">
                  <c:v>1394</c:v>
                </c:pt>
                <c:pt idx="26">
                  <c:v>1415.6</c:v>
                </c:pt>
                <c:pt idx="27">
                  <c:v>1437.2</c:v>
                </c:pt>
                <c:pt idx="28">
                  <c:v>1459</c:v>
                </c:pt>
                <c:pt idx="29">
                  <c:v>1474.7</c:v>
                </c:pt>
                <c:pt idx="30">
                  <c:v>1498.5</c:v>
                </c:pt>
                <c:pt idx="31">
                  <c:v>1542.8</c:v>
                </c:pt>
                <c:pt idx="32">
                  <c:v>1563.9</c:v>
                </c:pt>
                <c:pt idx="33">
                  <c:v>1579.6</c:v>
                </c:pt>
                <c:pt idx="34">
                  <c:v>1596.8</c:v>
                </c:pt>
                <c:pt idx="35">
                  <c:v>1620.6</c:v>
                </c:pt>
                <c:pt idx="36">
                  <c:v>1642.3</c:v>
                </c:pt>
                <c:pt idx="37">
                  <c:v>1658</c:v>
                </c:pt>
                <c:pt idx="38">
                  <c:v>1675.6</c:v>
                </c:pt>
                <c:pt idx="39">
                  <c:v>1693.4</c:v>
                </c:pt>
                <c:pt idx="40">
                  <c:v>1710.9</c:v>
                </c:pt>
                <c:pt idx="41">
                  <c:v>1728.4</c:v>
                </c:pt>
                <c:pt idx="42">
                  <c:v>1745.9</c:v>
                </c:pt>
                <c:pt idx="43">
                  <c:v>1763.8</c:v>
                </c:pt>
                <c:pt idx="44">
                  <c:v>1781.6</c:v>
                </c:pt>
                <c:pt idx="45">
                  <c:v>1799.4</c:v>
                </c:pt>
                <c:pt idx="46">
                  <c:v>1823.4</c:v>
                </c:pt>
                <c:pt idx="47">
                  <c:v>1839.2</c:v>
                </c:pt>
                <c:pt idx="48">
                  <c:v>1862.9</c:v>
                </c:pt>
                <c:pt idx="49">
                  <c:v>1884.7</c:v>
                </c:pt>
                <c:pt idx="50">
                  <c:v>1900.6</c:v>
                </c:pt>
                <c:pt idx="51">
                  <c:v>1924.5</c:v>
                </c:pt>
                <c:pt idx="52">
                  <c:v>1946.5</c:v>
                </c:pt>
                <c:pt idx="53">
                  <c:v>1968.5</c:v>
                </c:pt>
                <c:pt idx="54">
                  <c:v>2012.9</c:v>
                </c:pt>
                <c:pt idx="55">
                  <c:v>2034.2</c:v>
                </c:pt>
                <c:pt idx="56">
                  <c:v>2055.8000000000002</c:v>
                </c:pt>
                <c:pt idx="57">
                  <c:v>2071.6999999999998</c:v>
                </c:pt>
                <c:pt idx="58">
                  <c:v>2095.5</c:v>
                </c:pt>
                <c:pt idx="59">
                  <c:v>2111.1999999999998</c:v>
                </c:pt>
                <c:pt idx="60">
                  <c:v>2128.5</c:v>
                </c:pt>
                <c:pt idx="61">
                  <c:v>2146.3000000000002</c:v>
                </c:pt>
                <c:pt idx="62">
                  <c:v>2163.9</c:v>
                </c:pt>
                <c:pt idx="63">
                  <c:v>2181.9</c:v>
                </c:pt>
                <c:pt idx="64">
                  <c:v>2199.6</c:v>
                </c:pt>
                <c:pt idx="65">
                  <c:v>2217.5</c:v>
                </c:pt>
                <c:pt idx="66">
                  <c:v>2235.4</c:v>
                </c:pt>
                <c:pt idx="67">
                  <c:v>2253.1</c:v>
                </c:pt>
                <c:pt idx="68">
                  <c:v>2271</c:v>
                </c:pt>
                <c:pt idx="69">
                  <c:v>2295.3000000000002</c:v>
                </c:pt>
                <c:pt idx="70">
                  <c:v>2311.1999999999998</c:v>
                </c:pt>
                <c:pt idx="71">
                  <c:v>2335.1</c:v>
                </c:pt>
                <c:pt idx="72">
                  <c:v>2357.1</c:v>
                </c:pt>
                <c:pt idx="73">
                  <c:v>2379.1</c:v>
                </c:pt>
                <c:pt idx="74">
                  <c:v>2395</c:v>
                </c:pt>
                <c:pt idx="75">
                  <c:v>2419.1</c:v>
                </c:pt>
                <c:pt idx="76">
                  <c:v>2441.3000000000002</c:v>
                </c:pt>
                <c:pt idx="77">
                  <c:v>2485.9</c:v>
                </c:pt>
                <c:pt idx="78">
                  <c:v>2507.1</c:v>
                </c:pt>
                <c:pt idx="79">
                  <c:v>2522.8000000000002</c:v>
                </c:pt>
                <c:pt idx="80">
                  <c:v>2540.3000000000002</c:v>
                </c:pt>
                <c:pt idx="81">
                  <c:v>2564.1999999999998</c:v>
                </c:pt>
                <c:pt idx="82">
                  <c:v>2579.9</c:v>
                </c:pt>
                <c:pt idx="83">
                  <c:v>2597.4</c:v>
                </c:pt>
                <c:pt idx="84">
                  <c:v>2621.1999999999998</c:v>
                </c:pt>
                <c:pt idx="85">
                  <c:v>2636.8</c:v>
                </c:pt>
                <c:pt idx="86">
                  <c:v>2654.3</c:v>
                </c:pt>
                <c:pt idx="87">
                  <c:v>2672</c:v>
                </c:pt>
                <c:pt idx="88">
                  <c:v>2689.7</c:v>
                </c:pt>
                <c:pt idx="89">
                  <c:v>2707.7</c:v>
                </c:pt>
                <c:pt idx="90">
                  <c:v>2725.5</c:v>
                </c:pt>
                <c:pt idx="91">
                  <c:v>2749.8</c:v>
                </c:pt>
                <c:pt idx="92">
                  <c:v>2771.8</c:v>
                </c:pt>
                <c:pt idx="93">
                  <c:v>2787.6</c:v>
                </c:pt>
                <c:pt idx="94">
                  <c:v>2811.7</c:v>
                </c:pt>
                <c:pt idx="95">
                  <c:v>2833.8</c:v>
                </c:pt>
                <c:pt idx="96">
                  <c:v>2849.7</c:v>
                </c:pt>
                <c:pt idx="97">
                  <c:v>2874</c:v>
                </c:pt>
                <c:pt idx="98">
                  <c:v>2896.3</c:v>
                </c:pt>
                <c:pt idx="99">
                  <c:v>2918.6</c:v>
                </c:pt>
                <c:pt idx="100">
                  <c:v>2963.4</c:v>
                </c:pt>
                <c:pt idx="101">
                  <c:v>2985</c:v>
                </c:pt>
                <c:pt idx="102">
                  <c:v>3000.7</c:v>
                </c:pt>
                <c:pt idx="103">
                  <c:v>3024.5</c:v>
                </c:pt>
                <c:pt idx="104">
                  <c:v>3040.3</c:v>
                </c:pt>
                <c:pt idx="105">
                  <c:v>3058</c:v>
                </c:pt>
                <c:pt idx="106">
                  <c:v>3075.9</c:v>
                </c:pt>
                <c:pt idx="107">
                  <c:v>3093.7</c:v>
                </c:pt>
                <c:pt idx="108">
                  <c:v>3117.9</c:v>
                </c:pt>
                <c:pt idx="109">
                  <c:v>3140.1</c:v>
                </c:pt>
                <c:pt idx="110">
                  <c:v>3156</c:v>
                </c:pt>
                <c:pt idx="111">
                  <c:v>3173.8</c:v>
                </c:pt>
                <c:pt idx="112">
                  <c:v>3191.9</c:v>
                </c:pt>
                <c:pt idx="113">
                  <c:v>3209.9</c:v>
                </c:pt>
                <c:pt idx="114">
                  <c:v>3234.3</c:v>
                </c:pt>
                <c:pt idx="115">
                  <c:v>3256.5</c:v>
                </c:pt>
                <c:pt idx="116">
                  <c:v>3272.5</c:v>
                </c:pt>
                <c:pt idx="117">
                  <c:v>3296.9</c:v>
                </c:pt>
                <c:pt idx="118">
                  <c:v>3312.6</c:v>
                </c:pt>
                <c:pt idx="119">
                  <c:v>3337</c:v>
                </c:pt>
                <c:pt idx="120">
                  <c:v>3353</c:v>
                </c:pt>
                <c:pt idx="121">
                  <c:v>3377.4</c:v>
                </c:pt>
                <c:pt idx="122">
                  <c:v>3399.9</c:v>
                </c:pt>
                <c:pt idx="123">
                  <c:v>3445.1</c:v>
                </c:pt>
                <c:pt idx="124">
                  <c:v>3466.4</c:v>
                </c:pt>
                <c:pt idx="125">
                  <c:v>3488.1</c:v>
                </c:pt>
                <c:pt idx="126">
                  <c:v>3504</c:v>
                </c:pt>
                <c:pt idx="127">
                  <c:v>3521.9</c:v>
                </c:pt>
                <c:pt idx="128">
                  <c:v>3539.8</c:v>
                </c:pt>
                <c:pt idx="129">
                  <c:v>3557.7</c:v>
                </c:pt>
                <c:pt idx="130">
                  <c:v>3575.7</c:v>
                </c:pt>
                <c:pt idx="131">
                  <c:v>3593.7</c:v>
                </c:pt>
                <c:pt idx="132">
                  <c:v>3611.5</c:v>
                </c:pt>
                <c:pt idx="133">
                  <c:v>3629.2</c:v>
                </c:pt>
                <c:pt idx="134">
                  <c:v>3647.2</c:v>
                </c:pt>
                <c:pt idx="135">
                  <c:v>3665.2</c:v>
                </c:pt>
                <c:pt idx="136">
                  <c:v>3683.2</c:v>
                </c:pt>
                <c:pt idx="137">
                  <c:v>3701.3</c:v>
                </c:pt>
                <c:pt idx="138">
                  <c:v>3719.4</c:v>
                </c:pt>
                <c:pt idx="139">
                  <c:v>3737.5</c:v>
                </c:pt>
                <c:pt idx="140">
                  <c:v>3762</c:v>
                </c:pt>
                <c:pt idx="141">
                  <c:v>3784</c:v>
                </c:pt>
                <c:pt idx="142">
                  <c:v>3806.2</c:v>
                </c:pt>
                <c:pt idx="143">
                  <c:v>3828.6</c:v>
                </c:pt>
                <c:pt idx="144">
                  <c:v>3850.9</c:v>
                </c:pt>
                <c:pt idx="145">
                  <c:v>3873.3</c:v>
                </c:pt>
                <c:pt idx="146">
                  <c:v>3918.5</c:v>
                </c:pt>
                <c:pt idx="147">
                  <c:v>3940</c:v>
                </c:pt>
                <c:pt idx="148">
                  <c:v>3961.8</c:v>
                </c:pt>
                <c:pt idx="149">
                  <c:v>3977.7</c:v>
                </c:pt>
                <c:pt idx="150">
                  <c:v>3995.4</c:v>
                </c:pt>
                <c:pt idx="151">
                  <c:v>4013.3</c:v>
                </c:pt>
                <c:pt idx="152">
                  <c:v>4031.1</c:v>
                </c:pt>
                <c:pt idx="153">
                  <c:v>4049.1</c:v>
                </c:pt>
                <c:pt idx="154">
                  <c:v>4067</c:v>
                </c:pt>
                <c:pt idx="155">
                  <c:v>4085</c:v>
                </c:pt>
                <c:pt idx="156">
                  <c:v>4102.6000000000004</c:v>
                </c:pt>
                <c:pt idx="157">
                  <c:v>4120.7</c:v>
                </c:pt>
                <c:pt idx="158">
                  <c:v>4138.7</c:v>
                </c:pt>
                <c:pt idx="159">
                  <c:v>4156.3999999999996</c:v>
                </c:pt>
                <c:pt idx="160">
                  <c:v>4174.3999999999996</c:v>
                </c:pt>
                <c:pt idx="161">
                  <c:v>4199.1000000000004</c:v>
                </c:pt>
                <c:pt idx="162">
                  <c:v>4215</c:v>
                </c:pt>
                <c:pt idx="163">
                  <c:v>4239.3999999999996</c:v>
                </c:pt>
                <c:pt idx="164">
                  <c:v>4261.7</c:v>
                </c:pt>
                <c:pt idx="165">
                  <c:v>4277.7</c:v>
                </c:pt>
                <c:pt idx="166">
                  <c:v>4295.5</c:v>
                </c:pt>
                <c:pt idx="167">
                  <c:v>4320</c:v>
                </c:pt>
                <c:pt idx="168">
                  <c:v>4342.1000000000004</c:v>
                </c:pt>
                <c:pt idx="169">
                  <c:v>4387.3999999999996</c:v>
                </c:pt>
                <c:pt idx="170">
                  <c:v>4409</c:v>
                </c:pt>
                <c:pt idx="171">
                  <c:v>4424.8</c:v>
                </c:pt>
                <c:pt idx="172">
                  <c:v>4442.2</c:v>
                </c:pt>
                <c:pt idx="173">
                  <c:v>4466.3999999999996</c:v>
                </c:pt>
                <c:pt idx="174">
                  <c:v>4482.3</c:v>
                </c:pt>
                <c:pt idx="175">
                  <c:v>4500</c:v>
                </c:pt>
                <c:pt idx="176">
                  <c:v>4517.7</c:v>
                </c:pt>
                <c:pt idx="177">
                  <c:v>4535.5</c:v>
                </c:pt>
                <c:pt idx="178">
                  <c:v>4553.1000000000004</c:v>
                </c:pt>
                <c:pt idx="179">
                  <c:v>4571.1000000000004</c:v>
                </c:pt>
                <c:pt idx="180">
                  <c:v>4589</c:v>
                </c:pt>
                <c:pt idx="181">
                  <c:v>4606.8999999999996</c:v>
                </c:pt>
                <c:pt idx="182">
                  <c:v>4625.1000000000004</c:v>
                </c:pt>
                <c:pt idx="183">
                  <c:v>4649.3999999999996</c:v>
                </c:pt>
                <c:pt idx="184">
                  <c:v>4665.3999999999996</c:v>
                </c:pt>
                <c:pt idx="185">
                  <c:v>4683.1000000000004</c:v>
                </c:pt>
                <c:pt idx="186">
                  <c:v>4707.5</c:v>
                </c:pt>
                <c:pt idx="187">
                  <c:v>4729.7</c:v>
                </c:pt>
                <c:pt idx="188">
                  <c:v>4751.8999999999996</c:v>
                </c:pt>
                <c:pt idx="189">
                  <c:v>4767.8</c:v>
                </c:pt>
                <c:pt idx="190">
                  <c:v>4792.2</c:v>
                </c:pt>
                <c:pt idx="191">
                  <c:v>4814.5</c:v>
                </c:pt>
                <c:pt idx="192">
                  <c:v>4859.3999999999996</c:v>
                </c:pt>
                <c:pt idx="193">
                  <c:v>4880.8</c:v>
                </c:pt>
                <c:pt idx="194">
                  <c:v>4896.7</c:v>
                </c:pt>
                <c:pt idx="195">
                  <c:v>4914.1000000000004</c:v>
                </c:pt>
                <c:pt idx="196">
                  <c:v>4932</c:v>
                </c:pt>
                <c:pt idx="197">
                  <c:v>4949.8</c:v>
                </c:pt>
                <c:pt idx="198">
                  <c:v>4967.7</c:v>
                </c:pt>
                <c:pt idx="199">
                  <c:v>4985.5</c:v>
                </c:pt>
                <c:pt idx="200">
                  <c:v>5003.5</c:v>
                </c:pt>
                <c:pt idx="201">
                  <c:v>5021.1000000000004</c:v>
                </c:pt>
                <c:pt idx="202">
                  <c:v>5038.8999999999996</c:v>
                </c:pt>
                <c:pt idx="203">
                  <c:v>5056.6000000000004</c:v>
                </c:pt>
                <c:pt idx="204">
                  <c:v>5074.5</c:v>
                </c:pt>
                <c:pt idx="205">
                  <c:v>5092.1000000000004</c:v>
                </c:pt>
                <c:pt idx="206">
                  <c:v>5116.3</c:v>
                </c:pt>
                <c:pt idx="207">
                  <c:v>5138.6000000000004</c:v>
                </c:pt>
                <c:pt idx="208">
                  <c:v>5154.5</c:v>
                </c:pt>
                <c:pt idx="209">
                  <c:v>5172.3</c:v>
                </c:pt>
                <c:pt idx="210">
                  <c:v>5196.7</c:v>
                </c:pt>
                <c:pt idx="211">
                  <c:v>5212.7</c:v>
                </c:pt>
                <c:pt idx="212">
                  <c:v>5237.1000000000004</c:v>
                </c:pt>
                <c:pt idx="213">
                  <c:v>5259.4</c:v>
                </c:pt>
                <c:pt idx="214">
                  <c:v>5281.8</c:v>
                </c:pt>
                <c:pt idx="215">
                  <c:v>5327</c:v>
                </c:pt>
                <c:pt idx="216">
                  <c:v>5348.6</c:v>
                </c:pt>
                <c:pt idx="217">
                  <c:v>5364.4</c:v>
                </c:pt>
                <c:pt idx="218">
                  <c:v>5382</c:v>
                </c:pt>
                <c:pt idx="219">
                  <c:v>5406.1</c:v>
                </c:pt>
                <c:pt idx="220">
                  <c:v>5422</c:v>
                </c:pt>
                <c:pt idx="221">
                  <c:v>5439.8</c:v>
                </c:pt>
                <c:pt idx="222">
                  <c:v>5457.7</c:v>
                </c:pt>
                <c:pt idx="223">
                  <c:v>5475.6</c:v>
                </c:pt>
                <c:pt idx="224">
                  <c:v>5493.6</c:v>
                </c:pt>
                <c:pt idx="225">
                  <c:v>5511.4</c:v>
                </c:pt>
                <c:pt idx="226">
                  <c:v>5529.3</c:v>
                </c:pt>
                <c:pt idx="227">
                  <c:v>5547.3</c:v>
                </c:pt>
                <c:pt idx="228">
                  <c:v>5565.3</c:v>
                </c:pt>
                <c:pt idx="229">
                  <c:v>5589.5</c:v>
                </c:pt>
                <c:pt idx="230">
                  <c:v>5605.6</c:v>
                </c:pt>
                <c:pt idx="231">
                  <c:v>5623.3</c:v>
                </c:pt>
                <c:pt idx="232">
                  <c:v>5641.4</c:v>
                </c:pt>
                <c:pt idx="233">
                  <c:v>5666</c:v>
                </c:pt>
                <c:pt idx="234">
                  <c:v>5682</c:v>
                </c:pt>
                <c:pt idx="235">
                  <c:v>5706.3</c:v>
                </c:pt>
                <c:pt idx="236">
                  <c:v>5728.6</c:v>
                </c:pt>
                <c:pt idx="237">
                  <c:v>5750.7</c:v>
                </c:pt>
                <c:pt idx="238">
                  <c:v>5795.4</c:v>
                </c:pt>
                <c:pt idx="239">
                  <c:v>5816.7</c:v>
                </c:pt>
                <c:pt idx="240">
                  <c:v>5832.5</c:v>
                </c:pt>
                <c:pt idx="241">
                  <c:v>5849.9</c:v>
                </c:pt>
                <c:pt idx="242">
                  <c:v>5874.2</c:v>
                </c:pt>
                <c:pt idx="243">
                  <c:v>5890.1</c:v>
                </c:pt>
                <c:pt idx="244">
                  <c:v>5907.9</c:v>
                </c:pt>
                <c:pt idx="245">
                  <c:v>5925.7</c:v>
                </c:pt>
                <c:pt idx="246">
                  <c:v>5943.5</c:v>
                </c:pt>
                <c:pt idx="247">
                  <c:v>5961.4</c:v>
                </c:pt>
                <c:pt idx="248">
                  <c:v>5979.3</c:v>
                </c:pt>
                <c:pt idx="249">
                  <c:v>5997.1</c:v>
                </c:pt>
                <c:pt idx="250">
                  <c:v>6014.9</c:v>
                </c:pt>
                <c:pt idx="251">
                  <c:v>6032.5</c:v>
                </c:pt>
                <c:pt idx="252">
                  <c:v>6056.9</c:v>
                </c:pt>
                <c:pt idx="253">
                  <c:v>6079.1</c:v>
                </c:pt>
                <c:pt idx="254">
                  <c:v>6094.9</c:v>
                </c:pt>
                <c:pt idx="255">
                  <c:v>6118.9</c:v>
                </c:pt>
                <c:pt idx="256">
                  <c:v>6141.1</c:v>
                </c:pt>
                <c:pt idx="257">
                  <c:v>6157</c:v>
                </c:pt>
                <c:pt idx="258">
                  <c:v>6181.2</c:v>
                </c:pt>
                <c:pt idx="259">
                  <c:v>6203.4</c:v>
                </c:pt>
                <c:pt idx="260">
                  <c:v>6225.7</c:v>
                </c:pt>
                <c:pt idx="261">
                  <c:v>6270.8</c:v>
                </c:pt>
                <c:pt idx="262">
                  <c:v>6292.2</c:v>
                </c:pt>
                <c:pt idx="263">
                  <c:v>6307.9</c:v>
                </c:pt>
                <c:pt idx="264">
                  <c:v>6325.4</c:v>
                </c:pt>
                <c:pt idx="265">
                  <c:v>6349.4</c:v>
                </c:pt>
                <c:pt idx="266">
                  <c:v>6365.2</c:v>
                </c:pt>
                <c:pt idx="267">
                  <c:v>6382.8</c:v>
                </c:pt>
                <c:pt idx="268">
                  <c:v>6400.7</c:v>
                </c:pt>
                <c:pt idx="269">
                  <c:v>6418.7</c:v>
                </c:pt>
                <c:pt idx="270">
                  <c:v>6436.6</c:v>
                </c:pt>
                <c:pt idx="271">
                  <c:v>6454.2</c:v>
                </c:pt>
                <c:pt idx="272">
                  <c:v>6472.2</c:v>
                </c:pt>
                <c:pt idx="273">
                  <c:v>6490.1</c:v>
                </c:pt>
                <c:pt idx="274">
                  <c:v>6508</c:v>
                </c:pt>
                <c:pt idx="275">
                  <c:v>6532.1</c:v>
                </c:pt>
                <c:pt idx="276">
                  <c:v>6548.1</c:v>
                </c:pt>
                <c:pt idx="277">
                  <c:v>6565.9</c:v>
                </c:pt>
                <c:pt idx="278">
                  <c:v>6583.9</c:v>
                </c:pt>
                <c:pt idx="279">
                  <c:v>6608.3</c:v>
                </c:pt>
                <c:pt idx="280">
                  <c:v>6630.5</c:v>
                </c:pt>
                <c:pt idx="281">
                  <c:v>6652.9</c:v>
                </c:pt>
                <c:pt idx="282">
                  <c:v>6675.2</c:v>
                </c:pt>
                <c:pt idx="283">
                  <c:v>6690.9</c:v>
                </c:pt>
                <c:pt idx="284">
                  <c:v>6737.6</c:v>
                </c:pt>
                <c:pt idx="285">
                  <c:v>6758.8</c:v>
                </c:pt>
                <c:pt idx="286">
                  <c:v>6774.6</c:v>
                </c:pt>
                <c:pt idx="287">
                  <c:v>6792.1</c:v>
                </c:pt>
                <c:pt idx="288">
                  <c:v>6809.9</c:v>
                </c:pt>
                <c:pt idx="289">
                  <c:v>6834</c:v>
                </c:pt>
                <c:pt idx="290">
                  <c:v>6849.8</c:v>
                </c:pt>
                <c:pt idx="291">
                  <c:v>6862.9</c:v>
                </c:pt>
                <c:pt idx="292">
                  <c:v>6880.4</c:v>
                </c:pt>
                <c:pt idx="293">
                  <c:v>6897.5</c:v>
                </c:pt>
                <c:pt idx="294">
                  <c:v>6915.4</c:v>
                </c:pt>
                <c:pt idx="295">
                  <c:v>6933.1</c:v>
                </c:pt>
                <c:pt idx="296">
                  <c:v>6950.9</c:v>
                </c:pt>
                <c:pt idx="297">
                  <c:v>6968.6</c:v>
                </c:pt>
                <c:pt idx="298">
                  <c:v>6992.6</c:v>
                </c:pt>
                <c:pt idx="299">
                  <c:v>7008.4</c:v>
                </c:pt>
                <c:pt idx="300">
                  <c:v>7026</c:v>
                </c:pt>
                <c:pt idx="301">
                  <c:v>7043.8</c:v>
                </c:pt>
                <c:pt idx="302">
                  <c:v>7067.8</c:v>
                </c:pt>
                <c:pt idx="303">
                  <c:v>7083.6</c:v>
                </c:pt>
                <c:pt idx="304">
                  <c:v>7101.2</c:v>
                </c:pt>
                <c:pt idx="305">
                  <c:v>7125.3</c:v>
                </c:pt>
                <c:pt idx="306">
                  <c:v>7147.3</c:v>
                </c:pt>
                <c:pt idx="307">
                  <c:v>7193</c:v>
                </c:pt>
                <c:pt idx="308">
                  <c:v>7214.3</c:v>
                </c:pt>
              </c:numCache>
            </c:numRef>
          </c:xVal>
          <c:yVal>
            <c:numRef>
              <c:f>uc_061!$C$6:$C$314</c:f>
              <c:numCache>
                <c:formatCode>General</c:formatCode>
                <c:ptCount val="30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E-4968-884D-71C2172578CC}"/>
            </c:ext>
          </c:extLst>
        </c:ser>
        <c:ser>
          <c:idx val="1"/>
          <c:order val="1"/>
          <c:tx>
            <c:strRef>
              <c:f>uc_061!$D$4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uc_061!$B$6:$B$314</c:f>
              <c:numCache>
                <c:formatCode>General</c:formatCode>
                <c:ptCount val="309"/>
                <c:pt idx="0">
                  <c:v>7215.7</c:v>
                </c:pt>
                <c:pt idx="1">
                  <c:v>1037.1075983047399</c:v>
                </c:pt>
                <c:pt idx="2">
                  <c:v>2430.6</c:v>
                </c:pt>
                <c:pt idx="3">
                  <c:v>7221.5</c:v>
                </c:pt>
                <c:pt idx="4">
                  <c:v>1037.1075983047399</c:v>
                </c:pt>
                <c:pt idx="5">
                  <c:v>3586</c:v>
                </c:pt>
                <c:pt idx="6">
                  <c:v>7219.3</c:v>
                </c:pt>
                <c:pt idx="7">
                  <c:v>1037.1076076030699</c:v>
                </c:pt>
                <c:pt idx="8">
                  <c:v>1078.8</c:v>
                </c:pt>
                <c:pt idx="9">
                  <c:v>1099.5999999999999</c:v>
                </c:pt>
                <c:pt idx="10">
                  <c:v>1120.5</c:v>
                </c:pt>
                <c:pt idx="11">
                  <c:v>1135.9000000000001</c:v>
                </c:pt>
                <c:pt idx="12">
                  <c:v>1159</c:v>
                </c:pt>
                <c:pt idx="13">
                  <c:v>1174.5</c:v>
                </c:pt>
                <c:pt idx="14">
                  <c:v>1191.5999999999999</c:v>
                </c:pt>
                <c:pt idx="15">
                  <c:v>1209.2</c:v>
                </c:pt>
                <c:pt idx="16">
                  <c:v>1226.5999999999999</c:v>
                </c:pt>
                <c:pt idx="17">
                  <c:v>1243.7</c:v>
                </c:pt>
                <c:pt idx="18">
                  <c:v>1261.2</c:v>
                </c:pt>
                <c:pt idx="19">
                  <c:v>1278.8</c:v>
                </c:pt>
                <c:pt idx="20">
                  <c:v>1296.4000000000001</c:v>
                </c:pt>
                <c:pt idx="21">
                  <c:v>1313.6</c:v>
                </c:pt>
                <c:pt idx="22">
                  <c:v>1337.1</c:v>
                </c:pt>
                <c:pt idx="23">
                  <c:v>1352.8</c:v>
                </c:pt>
                <c:pt idx="24">
                  <c:v>1370.3</c:v>
                </c:pt>
                <c:pt idx="25">
                  <c:v>1394</c:v>
                </c:pt>
                <c:pt idx="26">
                  <c:v>1415.6</c:v>
                </c:pt>
                <c:pt idx="27">
                  <c:v>1437.2</c:v>
                </c:pt>
                <c:pt idx="28">
                  <c:v>1459</c:v>
                </c:pt>
                <c:pt idx="29">
                  <c:v>1474.7</c:v>
                </c:pt>
                <c:pt idx="30">
                  <c:v>1498.5</c:v>
                </c:pt>
                <c:pt idx="31">
                  <c:v>1542.8</c:v>
                </c:pt>
                <c:pt idx="32">
                  <c:v>1563.9</c:v>
                </c:pt>
                <c:pt idx="33">
                  <c:v>1579.6</c:v>
                </c:pt>
                <c:pt idx="34">
                  <c:v>1596.8</c:v>
                </c:pt>
                <c:pt idx="35">
                  <c:v>1620.6</c:v>
                </c:pt>
                <c:pt idx="36">
                  <c:v>1642.3</c:v>
                </c:pt>
                <c:pt idx="37">
                  <c:v>1658</c:v>
                </c:pt>
                <c:pt idx="38">
                  <c:v>1675.6</c:v>
                </c:pt>
                <c:pt idx="39">
                  <c:v>1693.4</c:v>
                </c:pt>
                <c:pt idx="40">
                  <c:v>1710.9</c:v>
                </c:pt>
                <c:pt idx="41">
                  <c:v>1728.4</c:v>
                </c:pt>
                <c:pt idx="42">
                  <c:v>1745.9</c:v>
                </c:pt>
                <c:pt idx="43">
                  <c:v>1763.8</c:v>
                </c:pt>
                <c:pt idx="44">
                  <c:v>1781.6</c:v>
                </c:pt>
                <c:pt idx="45">
                  <c:v>1799.4</c:v>
                </c:pt>
                <c:pt idx="46">
                  <c:v>1823.4</c:v>
                </c:pt>
                <c:pt idx="47">
                  <c:v>1839.2</c:v>
                </c:pt>
                <c:pt idx="48">
                  <c:v>1862.9</c:v>
                </c:pt>
                <c:pt idx="49">
                  <c:v>1884.7</c:v>
                </c:pt>
                <c:pt idx="50">
                  <c:v>1900.6</c:v>
                </c:pt>
                <c:pt idx="51">
                  <c:v>1924.5</c:v>
                </c:pt>
                <c:pt idx="52">
                  <c:v>1946.5</c:v>
                </c:pt>
                <c:pt idx="53">
                  <c:v>1968.5</c:v>
                </c:pt>
                <c:pt idx="54">
                  <c:v>2012.9</c:v>
                </c:pt>
                <c:pt idx="55">
                  <c:v>2034.2</c:v>
                </c:pt>
                <c:pt idx="56">
                  <c:v>2055.8000000000002</c:v>
                </c:pt>
                <c:pt idx="57">
                  <c:v>2071.6999999999998</c:v>
                </c:pt>
                <c:pt idx="58">
                  <c:v>2095.5</c:v>
                </c:pt>
                <c:pt idx="59">
                  <c:v>2111.1999999999998</c:v>
                </c:pt>
                <c:pt idx="60">
                  <c:v>2128.5</c:v>
                </c:pt>
                <c:pt idx="61">
                  <c:v>2146.3000000000002</c:v>
                </c:pt>
                <c:pt idx="62">
                  <c:v>2163.9</c:v>
                </c:pt>
                <c:pt idx="63">
                  <c:v>2181.9</c:v>
                </c:pt>
                <c:pt idx="64">
                  <c:v>2199.6</c:v>
                </c:pt>
                <c:pt idx="65">
                  <c:v>2217.5</c:v>
                </c:pt>
                <c:pt idx="66">
                  <c:v>2235.4</c:v>
                </c:pt>
                <c:pt idx="67">
                  <c:v>2253.1</c:v>
                </c:pt>
                <c:pt idx="68">
                  <c:v>2271</c:v>
                </c:pt>
                <c:pt idx="69">
                  <c:v>2295.3000000000002</c:v>
                </c:pt>
                <c:pt idx="70">
                  <c:v>2311.1999999999998</c:v>
                </c:pt>
                <c:pt idx="71">
                  <c:v>2335.1</c:v>
                </c:pt>
                <c:pt idx="72">
                  <c:v>2357.1</c:v>
                </c:pt>
                <c:pt idx="73">
                  <c:v>2379.1</c:v>
                </c:pt>
                <c:pt idx="74">
                  <c:v>2395</c:v>
                </c:pt>
                <c:pt idx="75">
                  <c:v>2419.1</c:v>
                </c:pt>
                <c:pt idx="76">
                  <c:v>2441.3000000000002</c:v>
                </c:pt>
                <c:pt idx="77">
                  <c:v>2485.9</c:v>
                </c:pt>
                <c:pt idx="78">
                  <c:v>2507.1</c:v>
                </c:pt>
                <c:pt idx="79">
                  <c:v>2522.8000000000002</c:v>
                </c:pt>
                <c:pt idx="80">
                  <c:v>2540.3000000000002</c:v>
                </c:pt>
                <c:pt idx="81">
                  <c:v>2564.1999999999998</c:v>
                </c:pt>
                <c:pt idx="82">
                  <c:v>2579.9</c:v>
                </c:pt>
                <c:pt idx="83">
                  <c:v>2597.4</c:v>
                </c:pt>
                <c:pt idx="84">
                  <c:v>2621.1999999999998</c:v>
                </c:pt>
                <c:pt idx="85">
                  <c:v>2636.8</c:v>
                </c:pt>
                <c:pt idx="86">
                  <c:v>2654.3</c:v>
                </c:pt>
                <c:pt idx="87">
                  <c:v>2672</c:v>
                </c:pt>
                <c:pt idx="88">
                  <c:v>2689.7</c:v>
                </c:pt>
                <c:pt idx="89">
                  <c:v>2707.7</c:v>
                </c:pt>
                <c:pt idx="90">
                  <c:v>2725.5</c:v>
                </c:pt>
                <c:pt idx="91">
                  <c:v>2749.8</c:v>
                </c:pt>
                <c:pt idx="92">
                  <c:v>2771.8</c:v>
                </c:pt>
                <c:pt idx="93">
                  <c:v>2787.6</c:v>
                </c:pt>
                <c:pt idx="94">
                  <c:v>2811.7</c:v>
                </c:pt>
                <c:pt idx="95">
                  <c:v>2833.8</c:v>
                </c:pt>
                <c:pt idx="96">
                  <c:v>2849.7</c:v>
                </c:pt>
                <c:pt idx="97">
                  <c:v>2874</c:v>
                </c:pt>
                <c:pt idx="98">
                  <c:v>2896.3</c:v>
                </c:pt>
                <c:pt idx="99">
                  <c:v>2918.6</c:v>
                </c:pt>
                <c:pt idx="100">
                  <c:v>2963.4</c:v>
                </c:pt>
                <c:pt idx="101">
                  <c:v>2985</c:v>
                </c:pt>
                <c:pt idx="102">
                  <c:v>3000.7</c:v>
                </c:pt>
                <c:pt idx="103">
                  <c:v>3024.5</c:v>
                </c:pt>
                <c:pt idx="104">
                  <c:v>3040.3</c:v>
                </c:pt>
                <c:pt idx="105">
                  <c:v>3058</c:v>
                </c:pt>
                <c:pt idx="106">
                  <c:v>3075.9</c:v>
                </c:pt>
                <c:pt idx="107">
                  <c:v>3093.7</c:v>
                </c:pt>
                <c:pt idx="108">
                  <c:v>3117.9</c:v>
                </c:pt>
                <c:pt idx="109">
                  <c:v>3140.1</c:v>
                </c:pt>
                <c:pt idx="110">
                  <c:v>3156</c:v>
                </c:pt>
                <c:pt idx="111">
                  <c:v>3173.8</c:v>
                </c:pt>
                <c:pt idx="112">
                  <c:v>3191.9</c:v>
                </c:pt>
                <c:pt idx="113">
                  <c:v>3209.9</c:v>
                </c:pt>
                <c:pt idx="114">
                  <c:v>3234.3</c:v>
                </c:pt>
                <c:pt idx="115">
                  <c:v>3256.5</c:v>
                </c:pt>
                <c:pt idx="116">
                  <c:v>3272.5</c:v>
                </c:pt>
                <c:pt idx="117">
                  <c:v>3296.9</c:v>
                </c:pt>
                <c:pt idx="118">
                  <c:v>3312.6</c:v>
                </c:pt>
                <c:pt idx="119">
                  <c:v>3337</c:v>
                </c:pt>
                <c:pt idx="120">
                  <c:v>3353</c:v>
                </c:pt>
                <c:pt idx="121">
                  <c:v>3377.4</c:v>
                </c:pt>
                <c:pt idx="122">
                  <c:v>3399.9</c:v>
                </c:pt>
                <c:pt idx="123">
                  <c:v>3445.1</c:v>
                </c:pt>
                <c:pt idx="124">
                  <c:v>3466.4</c:v>
                </c:pt>
                <c:pt idx="125">
                  <c:v>3488.1</c:v>
                </c:pt>
                <c:pt idx="126">
                  <c:v>3504</c:v>
                </c:pt>
                <c:pt idx="127">
                  <c:v>3521.9</c:v>
                </c:pt>
                <c:pt idx="128">
                  <c:v>3539.8</c:v>
                </c:pt>
                <c:pt idx="129">
                  <c:v>3557.7</c:v>
                </c:pt>
                <c:pt idx="130">
                  <c:v>3575.7</c:v>
                </c:pt>
                <c:pt idx="131">
                  <c:v>3593.7</c:v>
                </c:pt>
                <c:pt idx="132">
                  <c:v>3611.5</c:v>
                </c:pt>
                <c:pt idx="133">
                  <c:v>3629.2</c:v>
                </c:pt>
                <c:pt idx="134">
                  <c:v>3647.2</c:v>
                </c:pt>
                <c:pt idx="135">
                  <c:v>3665.2</c:v>
                </c:pt>
                <c:pt idx="136">
                  <c:v>3683.2</c:v>
                </c:pt>
                <c:pt idx="137">
                  <c:v>3701.3</c:v>
                </c:pt>
                <c:pt idx="138">
                  <c:v>3719.4</c:v>
                </c:pt>
                <c:pt idx="139">
                  <c:v>3737.5</c:v>
                </c:pt>
                <c:pt idx="140">
                  <c:v>3762</c:v>
                </c:pt>
                <c:pt idx="141">
                  <c:v>3784</c:v>
                </c:pt>
                <c:pt idx="142">
                  <c:v>3806.2</c:v>
                </c:pt>
                <c:pt idx="143">
                  <c:v>3828.6</c:v>
                </c:pt>
                <c:pt idx="144">
                  <c:v>3850.9</c:v>
                </c:pt>
                <c:pt idx="145">
                  <c:v>3873.3</c:v>
                </c:pt>
                <c:pt idx="146">
                  <c:v>3918.5</c:v>
                </c:pt>
                <c:pt idx="147">
                  <c:v>3940</c:v>
                </c:pt>
                <c:pt idx="148">
                  <c:v>3961.8</c:v>
                </c:pt>
                <c:pt idx="149">
                  <c:v>3977.7</c:v>
                </c:pt>
                <c:pt idx="150">
                  <c:v>3995.4</c:v>
                </c:pt>
                <c:pt idx="151">
                  <c:v>4013.3</c:v>
                </c:pt>
                <c:pt idx="152">
                  <c:v>4031.1</c:v>
                </c:pt>
                <c:pt idx="153">
                  <c:v>4049.1</c:v>
                </c:pt>
                <c:pt idx="154">
                  <c:v>4067</c:v>
                </c:pt>
                <c:pt idx="155">
                  <c:v>4085</c:v>
                </c:pt>
                <c:pt idx="156">
                  <c:v>4102.6000000000004</c:v>
                </c:pt>
                <c:pt idx="157">
                  <c:v>4120.7</c:v>
                </c:pt>
                <c:pt idx="158">
                  <c:v>4138.7</c:v>
                </c:pt>
                <c:pt idx="159">
                  <c:v>4156.3999999999996</c:v>
                </c:pt>
                <c:pt idx="160">
                  <c:v>4174.3999999999996</c:v>
                </c:pt>
                <c:pt idx="161">
                  <c:v>4199.1000000000004</c:v>
                </c:pt>
                <c:pt idx="162">
                  <c:v>4215</c:v>
                </c:pt>
                <c:pt idx="163">
                  <c:v>4239.3999999999996</c:v>
                </c:pt>
                <c:pt idx="164">
                  <c:v>4261.7</c:v>
                </c:pt>
                <c:pt idx="165">
                  <c:v>4277.7</c:v>
                </c:pt>
                <c:pt idx="166">
                  <c:v>4295.5</c:v>
                </c:pt>
                <c:pt idx="167">
                  <c:v>4320</c:v>
                </c:pt>
                <c:pt idx="168">
                  <c:v>4342.1000000000004</c:v>
                </c:pt>
                <c:pt idx="169">
                  <c:v>4387.3999999999996</c:v>
                </c:pt>
                <c:pt idx="170">
                  <c:v>4409</c:v>
                </c:pt>
                <c:pt idx="171">
                  <c:v>4424.8</c:v>
                </c:pt>
                <c:pt idx="172">
                  <c:v>4442.2</c:v>
                </c:pt>
                <c:pt idx="173">
                  <c:v>4466.3999999999996</c:v>
                </c:pt>
                <c:pt idx="174">
                  <c:v>4482.3</c:v>
                </c:pt>
                <c:pt idx="175">
                  <c:v>4500</c:v>
                </c:pt>
                <c:pt idx="176">
                  <c:v>4517.7</c:v>
                </c:pt>
                <c:pt idx="177">
                  <c:v>4535.5</c:v>
                </c:pt>
                <c:pt idx="178">
                  <c:v>4553.1000000000004</c:v>
                </c:pt>
                <c:pt idx="179">
                  <c:v>4571.1000000000004</c:v>
                </c:pt>
                <c:pt idx="180">
                  <c:v>4589</c:v>
                </c:pt>
                <c:pt idx="181">
                  <c:v>4606.8999999999996</c:v>
                </c:pt>
                <c:pt idx="182">
                  <c:v>4625.1000000000004</c:v>
                </c:pt>
                <c:pt idx="183">
                  <c:v>4649.3999999999996</c:v>
                </c:pt>
                <c:pt idx="184">
                  <c:v>4665.3999999999996</c:v>
                </c:pt>
                <c:pt idx="185">
                  <c:v>4683.1000000000004</c:v>
                </c:pt>
                <c:pt idx="186">
                  <c:v>4707.5</c:v>
                </c:pt>
                <c:pt idx="187">
                  <c:v>4729.7</c:v>
                </c:pt>
                <c:pt idx="188">
                  <c:v>4751.8999999999996</c:v>
                </c:pt>
                <c:pt idx="189">
                  <c:v>4767.8</c:v>
                </c:pt>
                <c:pt idx="190">
                  <c:v>4792.2</c:v>
                </c:pt>
                <c:pt idx="191">
                  <c:v>4814.5</c:v>
                </c:pt>
                <c:pt idx="192">
                  <c:v>4859.3999999999996</c:v>
                </c:pt>
                <c:pt idx="193">
                  <c:v>4880.8</c:v>
                </c:pt>
                <c:pt idx="194">
                  <c:v>4896.7</c:v>
                </c:pt>
                <c:pt idx="195">
                  <c:v>4914.1000000000004</c:v>
                </c:pt>
                <c:pt idx="196">
                  <c:v>4932</c:v>
                </c:pt>
                <c:pt idx="197">
                  <c:v>4949.8</c:v>
                </c:pt>
                <c:pt idx="198">
                  <c:v>4967.7</c:v>
                </c:pt>
                <c:pt idx="199">
                  <c:v>4985.5</c:v>
                </c:pt>
                <c:pt idx="200">
                  <c:v>5003.5</c:v>
                </c:pt>
                <c:pt idx="201">
                  <c:v>5021.1000000000004</c:v>
                </c:pt>
                <c:pt idx="202">
                  <c:v>5038.8999999999996</c:v>
                </c:pt>
                <c:pt idx="203">
                  <c:v>5056.6000000000004</c:v>
                </c:pt>
                <c:pt idx="204">
                  <c:v>5074.5</c:v>
                </c:pt>
                <c:pt idx="205">
                  <c:v>5092.1000000000004</c:v>
                </c:pt>
                <c:pt idx="206">
                  <c:v>5116.3</c:v>
                </c:pt>
                <c:pt idx="207">
                  <c:v>5138.6000000000004</c:v>
                </c:pt>
                <c:pt idx="208">
                  <c:v>5154.5</c:v>
                </c:pt>
                <c:pt idx="209">
                  <c:v>5172.3</c:v>
                </c:pt>
                <c:pt idx="210">
                  <c:v>5196.7</c:v>
                </c:pt>
                <c:pt idx="211">
                  <c:v>5212.7</c:v>
                </c:pt>
                <c:pt idx="212">
                  <c:v>5237.1000000000004</c:v>
                </c:pt>
                <c:pt idx="213">
                  <c:v>5259.4</c:v>
                </c:pt>
                <c:pt idx="214">
                  <c:v>5281.8</c:v>
                </c:pt>
                <c:pt idx="215">
                  <c:v>5327</c:v>
                </c:pt>
                <c:pt idx="216">
                  <c:v>5348.6</c:v>
                </c:pt>
                <c:pt idx="217">
                  <c:v>5364.4</c:v>
                </c:pt>
                <c:pt idx="218">
                  <c:v>5382</c:v>
                </c:pt>
                <c:pt idx="219">
                  <c:v>5406.1</c:v>
                </c:pt>
                <c:pt idx="220">
                  <c:v>5422</c:v>
                </c:pt>
                <c:pt idx="221">
                  <c:v>5439.8</c:v>
                </c:pt>
                <c:pt idx="222">
                  <c:v>5457.7</c:v>
                </c:pt>
                <c:pt idx="223">
                  <c:v>5475.6</c:v>
                </c:pt>
                <c:pt idx="224">
                  <c:v>5493.6</c:v>
                </c:pt>
                <c:pt idx="225">
                  <c:v>5511.4</c:v>
                </c:pt>
                <c:pt idx="226">
                  <c:v>5529.3</c:v>
                </c:pt>
                <c:pt idx="227">
                  <c:v>5547.3</c:v>
                </c:pt>
                <c:pt idx="228">
                  <c:v>5565.3</c:v>
                </c:pt>
                <c:pt idx="229">
                  <c:v>5589.5</c:v>
                </c:pt>
                <c:pt idx="230">
                  <c:v>5605.6</c:v>
                </c:pt>
                <c:pt idx="231">
                  <c:v>5623.3</c:v>
                </c:pt>
                <c:pt idx="232">
                  <c:v>5641.4</c:v>
                </c:pt>
                <c:pt idx="233">
                  <c:v>5666</c:v>
                </c:pt>
                <c:pt idx="234">
                  <c:v>5682</c:v>
                </c:pt>
                <c:pt idx="235">
                  <c:v>5706.3</c:v>
                </c:pt>
                <c:pt idx="236">
                  <c:v>5728.6</c:v>
                </c:pt>
                <c:pt idx="237">
                  <c:v>5750.7</c:v>
                </c:pt>
                <c:pt idx="238">
                  <c:v>5795.4</c:v>
                </c:pt>
                <c:pt idx="239">
                  <c:v>5816.7</c:v>
                </c:pt>
                <c:pt idx="240">
                  <c:v>5832.5</c:v>
                </c:pt>
                <c:pt idx="241">
                  <c:v>5849.9</c:v>
                </c:pt>
                <c:pt idx="242">
                  <c:v>5874.2</c:v>
                </c:pt>
                <c:pt idx="243">
                  <c:v>5890.1</c:v>
                </c:pt>
                <c:pt idx="244">
                  <c:v>5907.9</c:v>
                </c:pt>
                <c:pt idx="245">
                  <c:v>5925.7</c:v>
                </c:pt>
                <c:pt idx="246">
                  <c:v>5943.5</c:v>
                </c:pt>
                <c:pt idx="247">
                  <c:v>5961.4</c:v>
                </c:pt>
                <c:pt idx="248">
                  <c:v>5979.3</c:v>
                </c:pt>
                <c:pt idx="249">
                  <c:v>5997.1</c:v>
                </c:pt>
                <c:pt idx="250">
                  <c:v>6014.9</c:v>
                </c:pt>
                <c:pt idx="251">
                  <c:v>6032.5</c:v>
                </c:pt>
                <c:pt idx="252">
                  <c:v>6056.9</c:v>
                </c:pt>
                <c:pt idx="253">
                  <c:v>6079.1</c:v>
                </c:pt>
                <c:pt idx="254">
                  <c:v>6094.9</c:v>
                </c:pt>
                <c:pt idx="255">
                  <c:v>6118.9</c:v>
                </c:pt>
                <c:pt idx="256">
                  <c:v>6141.1</c:v>
                </c:pt>
                <c:pt idx="257">
                  <c:v>6157</c:v>
                </c:pt>
                <c:pt idx="258">
                  <c:v>6181.2</c:v>
                </c:pt>
                <c:pt idx="259">
                  <c:v>6203.4</c:v>
                </c:pt>
                <c:pt idx="260">
                  <c:v>6225.7</c:v>
                </c:pt>
                <c:pt idx="261">
                  <c:v>6270.8</c:v>
                </c:pt>
                <c:pt idx="262">
                  <c:v>6292.2</c:v>
                </c:pt>
                <c:pt idx="263">
                  <c:v>6307.9</c:v>
                </c:pt>
                <c:pt idx="264">
                  <c:v>6325.4</c:v>
                </c:pt>
                <c:pt idx="265">
                  <c:v>6349.4</c:v>
                </c:pt>
                <c:pt idx="266">
                  <c:v>6365.2</c:v>
                </c:pt>
                <c:pt idx="267">
                  <c:v>6382.8</c:v>
                </c:pt>
                <c:pt idx="268">
                  <c:v>6400.7</c:v>
                </c:pt>
                <c:pt idx="269">
                  <c:v>6418.7</c:v>
                </c:pt>
                <c:pt idx="270">
                  <c:v>6436.6</c:v>
                </c:pt>
                <c:pt idx="271">
                  <c:v>6454.2</c:v>
                </c:pt>
                <c:pt idx="272">
                  <c:v>6472.2</c:v>
                </c:pt>
                <c:pt idx="273">
                  <c:v>6490.1</c:v>
                </c:pt>
                <c:pt idx="274">
                  <c:v>6508</c:v>
                </c:pt>
                <c:pt idx="275">
                  <c:v>6532.1</c:v>
                </c:pt>
                <c:pt idx="276">
                  <c:v>6548.1</c:v>
                </c:pt>
                <c:pt idx="277">
                  <c:v>6565.9</c:v>
                </c:pt>
                <c:pt idx="278">
                  <c:v>6583.9</c:v>
                </c:pt>
                <c:pt idx="279">
                  <c:v>6608.3</c:v>
                </c:pt>
                <c:pt idx="280">
                  <c:v>6630.5</c:v>
                </c:pt>
                <c:pt idx="281">
                  <c:v>6652.9</c:v>
                </c:pt>
                <c:pt idx="282">
                  <c:v>6675.2</c:v>
                </c:pt>
                <c:pt idx="283">
                  <c:v>6690.9</c:v>
                </c:pt>
                <c:pt idx="284">
                  <c:v>6737.6</c:v>
                </c:pt>
                <c:pt idx="285">
                  <c:v>6758.8</c:v>
                </c:pt>
                <c:pt idx="286">
                  <c:v>6774.6</c:v>
                </c:pt>
                <c:pt idx="287">
                  <c:v>6792.1</c:v>
                </c:pt>
                <c:pt idx="288">
                  <c:v>6809.9</c:v>
                </c:pt>
                <c:pt idx="289">
                  <c:v>6834</c:v>
                </c:pt>
                <c:pt idx="290">
                  <c:v>6849.8</c:v>
                </c:pt>
                <c:pt idx="291">
                  <c:v>6862.9</c:v>
                </c:pt>
                <c:pt idx="292">
                  <c:v>6880.4</c:v>
                </c:pt>
                <c:pt idx="293">
                  <c:v>6897.5</c:v>
                </c:pt>
                <c:pt idx="294">
                  <c:v>6915.4</c:v>
                </c:pt>
                <c:pt idx="295">
                  <c:v>6933.1</c:v>
                </c:pt>
                <c:pt idx="296">
                  <c:v>6950.9</c:v>
                </c:pt>
                <c:pt idx="297">
                  <c:v>6968.6</c:v>
                </c:pt>
                <c:pt idx="298">
                  <c:v>6992.6</c:v>
                </c:pt>
                <c:pt idx="299">
                  <c:v>7008.4</c:v>
                </c:pt>
                <c:pt idx="300">
                  <c:v>7026</c:v>
                </c:pt>
                <c:pt idx="301">
                  <c:v>7043.8</c:v>
                </c:pt>
                <c:pt idx="302">
                  <c:v>7067.8</c:v>
                </c:pt>
                <c:pt idx="303">
                  <c:v>7083.6</c:v>
                </c:pt>
                <c:pt idx="304">
                  <c:v>7101.2</c:v>
                </c:pt>
                <c:pt idx="305">
                  <c:v>7125.3</c:v>
                </c:pt>
                <c:pt idx="306">
                  <c:v>7147.3</c:v>
                </c:pt>
                <c:pt idx="307">
                  <c:v>7193</c:v>
                </c:pt>
                <c:pt idx="308">
                  <c:v>7214.3</c:v>
                </c:pt>
              </c:numCache>
            </c:numRef>
          </c:xVal>
          <c:yVal>
            <c:numRef>
              <c:f>uc_061!$D$6:$D$314</c:f>
              <c:numCache>
                <c:formatCode>General</c:formatCode>
                <c:ptCount val="309"/>
                <c:pt idx="0">
                  <c:v>22390532.399999999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CE-4968-884D-71C2172578CC}"/>
            </c:ext>
          </c:extLst>
        </c:ser>
        <c:ser>
          <c:idx val="2"/>
          <c:order val="2"/>
          <c:tx>
            <c:strRef>
              <c:f>uc_061!$E$4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uc_061!$B$6:$B$314</c:f>
              <c:numCache>
                <c:formatCode>General</c:formatCode>
                <c:ptCount val="309"/>
                <c:pt idx="0">
                  <c:v>7215.7</c:v>
                </c:pt>
                <c:pt idx="1">
                  <c:v>1037.1075983047399</c:v>
                </c:pt>
                <c:pt idx="2">
                  <c:v>2430.6</c:v>
                </c:pt>
                <c:pt idx="3">
                  <c:v>7221.5</c:v>
                </c:pt>
                <c:pt idx="4">
                  <c:v>1037.1075983047399</c:v>
                </c:pt>
                <c:pt idx="5">
                  <c:v>3586</c:v>
                </c:pt>
                <c:pt idx="6">
                  <c:v>7219.3</c:v>
                </c:pt>
                <c:pt idx="7">
                  <c:v>1037.1076076030699</c:v>
                </c:pt>
                <c:pt idx="8">
                  <c:v>1078.8</c:v>
                </c:pt>
                <c:pt idx="9">
                  <c:v>1099.5999999999999</c:v>
                </c:pt>
                <c:pt idx="10">
                  <c:v>1120.5</c:v>
                </c:pt>
                <c:pt idx="11">
                  <c:v>1135.9000000000001</c:v>
                </c:pt>
                <c:pt idx="12">
                  <c:v>1159</c:v>
                </c:pt>
                <c:pt idx="13">
                  <c:v>1174.5</c:v>
                </c:pt>
                <c:pt idx="14">
                  <c:v>1191.5999999999999</c:v>
                </c:pt>
                <c:pt idx="15">
                  <c:v>1209.2</c:v>
                </c:pt>
                <c:pt idx="16">
                  <c:v>1226.5999999999999</c:v>
                </c:pt>
                <c:pt idx="17">
                  <c:v>1243.7</c:v>
                </c:pt>
                <c:pt idx="18">
                  <c:v>1261.2</c:v>
                </c:pt>
                <c:pt idx="19">
                  <c:v>1278.8</c:v>
                </c:pt>
                <c:pt idx="20">
                  <c:v>1296.4000000000001</c:v>
                </c:pt>
                <c:pt idx="21">
                  <c:v>1313.6</c:v>
                </c:pt>
                <c:pt idx="22">
                  <c:v>1337.1</c:v>
                </c:pt>
                <c:pt idx="23">
                  <c:v>1352.8</c:v>
                </c:pt>
                <c:pt idx="24">
                  <c:v>1370.3</c:v>
                </c:pt>
                <c:pt idx="25">
                  <c:v>1394</c:v>
                </c:pt>
                <c:pt idx="26">
                  <c:v>1415.6</c:v>
                </c:pt>
                <c:pt idx="27">
                  <c:v>1437.2</c:v>
                </c:pt>
                <c:pt idx="28">
                  <c:v>1459</c:v>
                </c:pt>
                <c:pt idx="29">
                  <c:v>1474.7</c:v>
                </c:pt>
                <c:pt idx="30">
                  <c:v>1498.5</c:v>
                </c:pt>
                <c:pt idx="31">
                  <c:v>1542.8</c:v>
                </c:pt>
                <c:pt idx="32">
                  <c:v>1563.9</c:v>
                </c:pt>
                <c:pt idx="33">
                  <c:v>1579.6</c:v>
                </c:pt>
                <c:pt idx="34">
                  <c:v>1596.8</c:v>
                </c:pt>
                <c:pt idx="35">
                  <c:v>1620.6</c:v>
                </c:pt>
                <c:pt idx="36">
                  <c:v>1642.3</c:v>
                </c:pt>
                <c:pt idx="37">
                  <c:v>1658</c:v>
                </c:pt>
                <c:pt idx="38">
                  <c:v>1675.6</c:v>
                </c:pt>
                <c:pt idx="39">
                  <c:v>1693.4</c:v>
                </c:pt>
                <c:pt idx="40">
                  <c:v>1710.9</c:v>
                </c:pt>
                <c:pt idx="41">
                  <c:v>1728.4</c:v>
                </c:pt>
                <c:pt idx="42">
                  <c:v>1745.9</c:v>
                </c:pt>
                <c:pt idx="43">
                  <c:v>1763.8</c:v>
                </c:pt>
                <c:pt idx="44">
                  <c:v>1781.6</c:v>
                </c:pt>
                <c:pt idx="45">
                  <c:v>1799.4</c:v>
                </c:pt>
                <c:pt idx="46">
                  <c:v>1823.4</c:v>
                </c:pt>
                <c:pt idx="47">
                  <c:v>1839.2</c:v>
                </c:pt>
                <c:pt idx="48">
                  <c:v>1862.9</c:v>
                </c:pt>
                <c:pt idx="49">
                  <c:v>1884.7</c:v>
                </c:pt>
                <c:pt idx="50">
                  <c:v>1900.6</c:v>
                </c:pt>
                <c:pt idx="51">
                  <c:v>1924.5</c:v>
                </c:pt>
                <c:pt idx="52">
                  <c:v>1946.5</c:v>
                </c:pt>
                <c:pt idx="53">
                  <c:v>1968.5</c:v>
                </c:pt>
                <c:pt idx="54">
                  <c:v>2012.9</c:v>
                </c:pt>
                <c:pt idx="55">
                  <c:v>2034.2</c:v>
                </c:pt>
                <c:pt idx="56">
                  <c:v>2055.8000000000002</c:v>
                </c:pt>
                <c:pt idx="57">
                  <c:v>2071.6999999999998</c:v>
                </c:pt>
                <c:pt idx="58">
                  <c:v>2095.5</c:v>
                </c:pt>
                <c:pt idx="59">
                  <c:v>2111.1999999999998</c:v>
                </c:pt>
                <c:pt idx="60">
                  <c:v>2128.5</c:v>
                </c:pt>
                <c:pt idx="61">
                  <c:v>2146.3000000000002</c:v>
                </c:pt>
                <c:pt idx="62">
                  <c:v>2163.9</c:v>
                </c:pt>
                <c:pt idx="63">
                  <c:v>2181.9</c:v>
                </c:pt>
                <c:pt idx="64">
                  <c:v>2199.6</c:v>
                </c:pt>
                <c:pt idx="65">
                  <c:v>2217.5</c:v>
                </c:pt>
                <c:pt idx="66">
                  <c:v>2235.4</c:v>
                </c:pt>
                <c:pt idx="67">
                  <c:v>2253.1</c:v>
                </c:pt>
                <c:pt idx="68">
                  <c:v>2271</c:v>
                </c:pt>
                <c:pt idx="69">
                  <c:v>2295.3000000000002</c:v>
                </c:pt>
                <c:pt idx="70">
                  <c:v>2311.1999999999998</c:v>
                </c:pt>
                <c:pt idx="71">
                  <c:v>2335.1</c:v>
                </c:pt>
                <c:pt idx="72">
                  <c:v>2357.1</c:v>
                </c:pt>
                <c:pt idx="73">
                  <c:v>2379.1</c:v>
                </c:pt>
                <c:pt idx="74">
                  <c:v>2395</c:v>
                </c:pt>
                <c:pt idx="75">
                  <c:v>2419.1</c:v>
                </c:pt>
                <c:pt idx="76">
                  <c:v>2441.3000000000002</c:v>
                </c:pt>
                <c:pt idx="77">
                  <c:v>2485.9</c:v>
                </c:pt>
                <c:pt idx="78">
                  <c:v>2507.1</c:v>
                </c:pt>
                <c:pt idx="79">
                  <c:v>2522.8000000000002</c:v>
                </c:pt>
                <c:pt idx="80">
                  <c:v>2540.3000000000002</c:v>
                </c:pt>
                <c:pt idx="81">
                  <c:v>2564.1999999999998</c:v>
                </c:pt>
                <c:pt idx="82">
                  <c:v>2579.9</c:v>
                </c:pt>
                <c:pt idx="83">
                  <c:v>2597.4</c:v>
                </c:pt>
                <c:pt idx="84">
                  <c:v>2621.1999999999998</c:v>
                </c:pt>
                <c:pt idx="85">
                  <c:v>2636.8</c:v>
                </c:pt>
                <c:pt idx="86">
                  <c:v>2654.3</c:v>
                </c:pt>
                <c:pt idx="87">
                  <c:v>2672</c:v>
                </c:pt>
                <c:pt idx="88">
                  <c:v>2689.7</c:v>
                </c:pt>
                <c:pt idx="89">
                  <c:v>2707.7</c:v>
                </c:pt>
                <c:pt idx="90">
                  <c:v>2725.5</c:v>
                </c:pt>
                <c:pt idx="91">
                  <c:v>2749.8</c:v>
                </c:pt>
                <c:pt idx="92">
                  <c:v>2771.8</c:v>
                </c:pt>
                <c:pt idx="93">
                  <c:v>2787.6</c:v>
                </c:pt>
                <c:pt idx="94">
                  <c:v>2811.7</c:v>
                </c:pt>
                <c:pt idx="95">
                  <c:v>2833.8</c:v>
                </c:pt>
                <c:pt idx="96">
                  <c:v>2849.7</c:v>
                </c:pt>
                <c:pt idx="97">
                  <c:v>2874</c:v>
                </c:pt>
                <c:pt idx="98">
                  <c:v>2896.3</c:v>
                </c:pt>
                <c:pt idx="99">
                  <c:v>2918.6</c:v>
                </c:pt>
                <c:pt idx="100">
                  <c:v>2963.4</c:v>
                </c:pt>
                <c:pt idx="101">
                  <c:v>2985</c:v>
                </c:pt>
                <c:pt idx="102">
                  <c:v>3000.7</c:v>
                </c:pt>
                <c:pt idx="103">
                  <c:v>3024.5</c:v>
                </c:pt>
                <c:pt idx="104">
                  <c:v>3040.3</c:v>
                </c:pt>
                <c:pt idx="105">
                  <c:v>3058</c:v>
                </c:pt>
                <c:pt idx="106">
                  <c:v>3075.9</c:v>
                </c:pt>
                <c:pt idx="107">
                  <c:v>3093.7</c:v>
                </c:pt>
                <c:pt idx="108">
                  <c:v>3117.9</c:v>
                </c:pt>
                <c:pt idx="109">
                  <c:v>3140.1</c:v>
                </c:pt>
                <c:pt idx="110">
                  <c:v>3156</c:v>
                </c:pt>
                <c:pt idx="111">
                  <c:v>3173.8</c:v>
                </c:pt>
                <c:pt idx="112">
                  <c:v>3191.9</c:v>
                </c:pt>
                <c:pt idx="113">
                  <c:v>3209.9</c:v>
                </c:pt>
                <c:pt idx="114">
                  <c:v>3234.3</c:v>
                </c:pt>
                <c:pt idx="115">
                  <c:v>3256.5</c:v>
                </c:pt>
                <c:pt idx="116">
                  <c:v>3272.5</c:v>
                </c:pt>
                <c:pt idx="117">
                  <c:v>3296.9</c:v>
                </c:pt>
                <c:pt idx="118">
                  <c:v>3312.6</c:v>
                </c:pt>
                <c:pt idx="119">
                  <c:v>3337</c:v>
                </c:pt>
                <c:pt idx="120">
                  <c:v>3353</c:v>
                </c:pt>
                <c:pt idx="121">
                  <c:v>3377.4</c:v>
                </c:pt>
                <c:pt idx="122">
                  <c:v>3399.9</c:v>
                </c:pt>
                <c:pt idx="123">
                  <c:v>3445.1</c:v>
                </c:pt>
                <c:pt idx="124">
                  <c:v>3466.4</c:v>
                </c:pt>
                <c:pt idx="125">
                  <c:v>3488.1</c:v>
                </c:pt>
                <c:pt idx="126">
                  <c:v>3504</c:v>
                </c:pt>
                <c:pt idx="127">
                  <c:v>3521.9</c:v>
                </c:pt>
                <c:pt idx="128">
                  <c:v>3539.8</c:v>
                </c:pt>
                <c:pt idx="129">
                  <c:v>3557.7</c:v>
                </c:pt>
                <c:pt idx="130">
                  <c:v>3575.7</c:v>
                </c:pt>
                <c:pt idx="131">
                  <c:v>3593.7</c:v>
                </c:pt>
                <c:pt idx="132">
                  <c:v>3611.5</c:v>
                </c:pt>
                <c:pt idx="133">
                  <c:v>3629.2</c:v>
                </c:pt>
                <c:pt idx="134">
                  <c:v>3647.2</c:v>
                </c:pt>
                <c:pt idx="135">
                  <c:v>3665.2</c:v>
                </c:pt>
                <c:pt idx="136">
                  <c:v>3683.2</c:v>
                </c:pt>
                <c:pt idx="137">
                  <c:v>3701.3</c:v>
                </c:pt>
                <c:pt idx="138">
                  <c:v>3719.4</c:v>
                </c:pt>
                <c:pt idx="139">
                  <c:v>3737.5</c:v>
                </c:pt>
                <c:pt idx="140">
                  <c:v>3762</c:v>
                </c:pt>
                <c:pt idx="141">
                  <c:v>3784</c:v>
                </c:pt>
                <c:pt idx="142">
                  <c:v>3806.2</c:v>
                </c:pt>
                <c:pt idx="143">
                  <c:v>3828.6</c:v>
                </c:pt>
                <c:pt idx="144">
                  <c:v>3850.9</c:v>
                </c:pt>
                <c:pt idx="145">
                  <c:v>3873.3</c:v>
                </c:pt>
                <c:pt idx="146">
                  <c:v>3918.5</c:v>
                </c:pt>
                <c:pt idx="147">
                  <c:v>3940</c:v>
                </c:pt>
                <c:pt idx="148">
                  <c:v>3961.8</c:v>
                </c:pt>
                <c:pt idx="149">
                  <c:v>3977.7</c:v>
                </c:pt>
                <c:pt idx="150">
                  <c:v>3995.4</c:v>
                </c:pt>
                <c:pt idx="151">
                  <c:v>4013.3</c:v>
                </c:pt>
                <c:pt idx="152">
                  <c:v>4031.1</c:v>
                </c:pt>
                <c:pt idx="153">
                  <c:v>4049.1</c:v>
                </c:pt>
                <c:pt idx="154">
                  <c:v>4067</c:v>
                </c:pt>
                <c:pt idx="155">
                  <c:v>4085</c:v>
                </c:pt>
                <c:pt idx="156">
                  <c:v>4102.6000000000004</c:v>
                </c:pt>
                <c:pt idx="157">
                  <c:v>4120.7</c:v>
                </c:pt>
                <c:pt idx="158">
                  <c:v>4138.7</c:v>
                </c:pt>
                <c:pt idx="159">
                  <c:v>4156.3999999999996</c:v>
                </c:pt>
                <c:pt idx="160">
                  <c:v>4174.3999999999996</c:v>
                </c:pt>
                <c:pt idx="161">
                  <c:v>4199.1000000000004</c:v>
                </c:pt>
                <c:pt idx="162">
                  <c:v>4215</c:v>
                </c:pt>
                <c:pt idx="163">
                  <c:v>4239.3999999999996</c:v>
                </c:pt>
                <c:pt idx="164">
                  <c:v>4261.7</c:v>
                </c:pt>
                <c:pt idx="165">
                  <c:v>4277.7</c:v>
                </c:pt>
                <c:pt idx="166">
                  <c:v>4295.5</c:v>
                </c:pt>
                <c:pt idx="167">
                  <c:v>4320</c:v>
                </c:pt>
                <c:pt idx="168">
                  <c:v>4342.1000000000004</c:v>
                </c:pt>
                <c:pt idx="169">
                  <c:v>4387.3999999999996</c:v>
                </c:pt>
                <c:pt idx="170">
                  <c:v>4409</c:v>
                </c:pt>
                <c:pt idx="171">
                  <c:v>4424.8</c:v>
                </c:pt>
                <c:pt idx="172">
                  <c:v>4442.2</c:v>
                </c:pt>
                <c:pt idx="173">
                  <c:v>4466.3999999999996</c:v>
                </c:pt>
                <c:pt idx="174">
                  <c:v>4482.3</c:v>
                </c:pt>
                <c:pt idx="175">
                  <c:v>4500</c:v>
                </c:pt>
                <c:pt idx="176">
                  <c:v>4517.7</c:v>
                </c:pt>
                <c:pt idx="177">
                  <c:v>4535.5</c:v>
                </c:pt>
                <c:pt idx="178">
                  <c:v>4553.1000000000004</c:v>
                </c:pt>
                <c:pt idx="179">
                  <c:v>4571.1000000000004</c:v>
                </c:pt>
                <c:pt idx="180">
                  <c:v>4589</c:v>
                </c:pt>
                <c:pt idx="181">
                  <c:v>4606.8999999999996</c:v>
                </c:pt>
                <c:pt idx="182">
                  <c:v>4625.1000000000004</c:v>
                </c:pt>
                <c:pt idx="183">
                  <c:v>4649.3999999999996</c:v>
                </c:pt>
                <c:pt idx="184">
                  <c:v>4665.3999999999996</c:v>
                </c:pt>
                <c:pt idx="185">
                  <c:v>4683.1000000000004</c:v>
                </c:pt>
                <c:pt idx="186">
                  <c:v>4707.5</c:v>
                </c:pt>
                <c:pt idx="187">
                  <c:v>4729.7</c:v>
                </c:pt>
                <c:pt idx="188">
                  <c:v>4751.8999999999996</c:v>
                </c:pt>
                <c:pt idx="189">
                  <c:v>4767.8</c:v>
                </c:pt>
                <c:pt idx="190">
                  <c:v>4792.2</c:v>
                </c:pt>
                <c:pt idx="191">
                  <c:v>4814.5</c:v>
                </c:pt>
                <c:pt idx="192">
                  <c:v>4859.3999999999996</c:v>
                </c:pt>
                <c:pt idx="193">
                  <c:v>4880.8</c:v>
                </c:pt>
                <c:pt idx="194">
                  <c:v>4896.7</c:v>
                </c:pt>
                <c:pt idx="195">
                  <c:v>4914.1000000000004</c:v>
                </c:pt>
                <c:pt idx="196">
                  <c:v>4932</c:v>
                </c:pt>
                <c:pt idx="197">
                  <c:v>4949.8</c:v>
                </c:pt>
                <c:pt idx="198">
                  <c:v>4967.7</c:v>
                </c:pt>
                <c:pt idx="199">
                  <c:v>4985.5</c:v>
                </c:pt>
                <c:pt idx="200">
                  <c:v>5003.5</c:v>
                </c:pt>
                <c:pt idx="201">
                  <c:v>5021.1000000000004</c:v>
                </c:pt>
                <c:pt idx="202">
                  <c:v>5038.8999999999996</c:v>
                </c:pt>
                <c:pt idx="203">
                  <c:v>5056.6000000000004</c:v>
                </c:pt>
                <c:pt idx="204">
                  <c:v>5074.5</c:v>
                </c:pt>
                <c:pt idx="205">
                  <c:v>5092.1000000000004</c:v>
                </c:pt>
                <c:pt idx="206">
                  <c:v>5116.3</c:v>
                </c:pt>
                <c:pt idx="207">
                  <c:v>5138.6000000000004</c:v>
                </c:pt>
                <c:pt idx="208">
                  <c:v>5154.5</c:v>
                </c:pt>
                <c:pt idx="209">
                  <c:v>5172.3</c:v>
                </c:pt>
                <c:pt idx="210">
                  <c:v>5196.7</c:v>
                </c:pt>
                <c:pt idx="211">
                  <c:v>5212.7</c:v>
                </c:pt>
                <c:pt idx="212">
                  <c:v>5237.1000000000004</c:v>
                </c:pt>
                <c:pt idx="213">
                  <c:v>5259.4</c:v>
                </c:pt>
                <c:pt idx="214">
                  <c:v>5281.8</c:v>
                </c:pt>
                <c:pt idx="215">
                  <c:v>5327</c:v>
                </c:pt>
                <c:pt idx="216">
                  <c:v>5348.6</c:v>
                </c:pt>
                <c:pt idx="217">
                  <c:v>5364.4</c:v>
                </c:pt>
                <c:pt idx="218">
                  <c:v>5382</c:v>
                </c:pt>
                <c:pt idx="219">
                  <c:v>5406.1</c:v>
                </c:pt>
                <c:pt idx="220">
                  <c:v>5422</c:v>
                </c:pt>
                <c:pt idx="221">
                  <c:v>5439.8</c:v>
                </c:pt>
                <c:pt idx="222">
                  <c:v>5457.7</c:v>
                </c:pt>
                <c:pt idx="223">
                  <c:v>5475.6</c:v>
                </c:pt>
                <c:pt idx="224">
                  <c:v>5493.6</c:v>
                </c:pt>
                <c:pt idx="225">
                  <c:v>5511.4</c:v>
                </c:pt>
                <c:pt idx="226">
                  <c:v>5529.3</c:v>
                </c:pt>
                <c:pt idx="227">
                  <c:v>5547.3</c:v>
                </c:pt>
                <c:pt idx="228">
                  <c:v>5565.3</c:v>
                </c:pt>
                <c:pt idx="229">
                  <c:v>5589.5</c:v>
                </c:pt>
                <c:pt idx="230">
                  <c:v>5605.6</c:v>
                </c:pt>
                <c:pt idx="231">
                  <c:v>5623.3</c:v>
                </c:pt>
                <c:pt idx="232">
                  <c:v>5641.4</c:v>
                </c:pt>
                <c:pt idx="233">
                  <c:v>5666</c:v>
                </c:pt>
                <c:pt idx="234">
                  <c:v>5682</c:v>
                </c:pt>
                <c:pt idx="235">
                  <c:v>5706.3</c:v>
                </c:pt>
                <c:pt idx="236">
                  <c:v>5728.6</c:v>
                </c:pt>
                <c:pt idx="237">
                  <c:v>5750.7</c:v>
                </c:pt>
                <c:pt idx="238">
                  <c:v>5795.4</c:v>
                </c:pt>
                <c:pt idx="239">
                  <c:v>5816.7</c:v>
                </c:pt>
                <c:pt idx="240">
                  <c:v>5832.5</c:v>
                </c:pt>
                <c:pt idx="241">
                  <c:v>5849.9</c:v>
                </c:pt>
                <c:pt idx="242">
                  <c:v>5874.2</c:v>
                </c:pt>
                <c:pt idx="243">
                  <c:v>5890.1</c:v>
                </c:pt>
                <c:pt idx="244">
                  <c:v>5907.9</c:v>
                </c:pt>
                <c:pt idx="245">
                  <c:v>5925.7</c:v>
                </c:pt>
                <c:pt idx="246">
                  <c:v>5943.5</c:v>
                </c:pt>
                <c:pt idx="247">
                  <c:v>5961.4</c:v>
                </c:pt>
                <c:pt idx="248">
                  <c:v>5979.3</c:v>
                </c:pt>
                <c:pt idx="249">
                  <c:v>5997.1</c:v>
                </c:pt>
                <c:pt idx="250">
                  <c:v>6014.9</c:v>
                </c:pt>
                <c:pt idx="251">
                  <c:v>6032.5</c:v>
                </c:pt>
                <c:pt idx="252">
                  <c:v>6056.9</c:v>
                </c:pt>
                <c:pt idx="253">
                  <c:v>6079.1</c:v>
                </c:pt>
                <c:pt idx="254">
                  <c:v>6094.9</c:v>
                </c:pt>
                <c:pt idx="255">
                  <c:v>6118.9</c:v>
                </c:pt>
                <c:pt idx="256">
                  <c:v>6141.1</c:v>
                </c:pt>
                <c:pt idx="257">
                  <c:v>6157</c:v>
                </c:pt>
                <c:pt idx="258">
                  <c:v>6181.2</c:v>
                </c:pt>
                <c:pt idx="259">
                  <c:v>6203.4</c:v>
                </c:pt>
                <c:pt idx="260">
                  <c:v>6225.7</c:v>
                </c:pt>
                <c:pt idx="261">
                  <c:v>6270.8</c:v>
                </c:pt>
                <c:pt idx="262">
                  <c:v>6292.2</c:v>
                </c:pt>
                <c:pt idx="263">
                  <c:v>6307.9</c:v>
                </c:pt>
                <c:pt idx="264">
                  <c:v>6325.4</c:v>
                </c:pt>
                <c:pt idx="265">
                  <c:v>6349.4</c:v>
                </c:pt>
                <c:pt idx="266">
                  <c:v>6365.2</c:v>
                </c:pt>
                <c:pt idx="267">
                  <c:v>6382.8</c:v>
                </c:pt>
                <c:pt idx="268">
                  <c:v>6400.7</c:v>
                </c:pt>
                <c:pt idx="269">
                  <c:v>6418.7</c:v>
                </c:pt>
                <c:pt idx="270">
                  <c:v>6436.6</c:v>
                </c:pt>
                <c:pt idx="271">
                  <c:v>6454.2</c:v>
                </c:pt>
                <c:pt idx="272">
                  <c:v>6472.2</c:v>
                </c:pt>
                <c:pt idx="273">
                  <c:v>6490.1</c:v>
                </c:pt>
                <c:pt idx="274">
                  <c:v>6508</c:v>
                </c:pt>
                <c:pt idx="275">
                  <c:v>6532.1</c:v>
                </c:pt>
                <c:pt idx="276">
                  <c:v>6548.1</c:v>
                </c:pt>
                <c:pt idx="277">
                  <c:v>6565.9</c:v>
                </c:pt>
                <c:pt idx="278">
                  <c:v>6583.9</c:v>
                </c:pt>
                <c:pt idx="279">
                  <c:v>6608.3</c:v>
                </c:pt>
                <c:pt idx="280">
                  <c:v>6630.5</c:v>
                </c:pt>
                <c:pt idx="281">
                  <c:v>6652.9</c:v>
                </c:pt>
                <c:pt idx="282">
                  <c:v>6675.2</c:v>
                </c:pt>
                <c:pt idx="283">
                  <c:v>6690.9</c:v>
                </c:pt>
                <c:pt idx="284">
                  <c:v>6737.6</c:v>
                </c:pt>
                <c:pt idx="285">
                  <c:v>6758.8</c:v>
                </c:pt>
                <c:pt idx="286">
                  <c:v>6774.6</c:v>
                </c:pt>
                <c:pt idx="287">
                  <c:v>6792.1</c:v>
                </c:pt>
                <c:pt idx="288">
                  <c:v>6809.9</c:v>
                </c:pt>
                <c:pt idx="289">
                  <c:v>6834</c:v>
                </c:pt>
                <c:pt idx="290">
                  <c:v>6849.8</c:v>
                </c:pt>
                <c:pt idx="291">
                  <c:v>6862.9</c:v>
                </c:pt>
                <c:pt idx="292">
                  <c:v>6880.4</c:v>
                </c:pt>
                <c:pt idx="293">
                  <c:v>6897.5</c:v>
                </c:pt>
                <c:pt idx="294">
                  <c:v>6915.4</c:v>
                </c:pt>
                <c:pt idx="295">
                  <c:v>6933.1</c:v>
                </c:pt>
                <c:pt idx="296">
                  <c:v>6950.9</c:v>
                </c:pt>
                <c:pt idx="297">
                  <c:v>6968.6</c:v>
                </c:pt>
                <c:pt idx="298">
                  <c:v>6992.6</c:v>
                </c:pt>
                <c:pt idx="299">
                  <c:v>7008.4</c:v>
                </c:pt>
                <c:pt idx="300">
                  <c:v>7026</c:v>
                </c:pt>
                <c:pt idx="301">
                  <c:v>7043.8</c:v>
                </c:pt>
                <c:pt idx="302">
                  <c:v>7067.8</c:v>
                </c:pt>
                <c:pt idx="303">
                  <c:v>7083.6</c:v>
                </c:pt>
                <c:pt idx="304">
                  <c:v>7101.2</c:v>
                </c:pt>
                <c:pt idx="305">
                  <c:v>7125.3</c:v>
                </c:pt>
                <c:pt idx="306">
                  <c:v>7147.3</c:v>
                </c:pt>
                <c:pt idx="307">
                  <c:v>7193</c:v>
                </c:pt>
                <c:pt idx="308">
                  <c:v>7214.3</c:v>
                </c:pt>
              </c:numCache>
            </c:numRef>
          </c:xVal>
          <c:yVal>
            <c:numRef>
              <c:f>uc_061!$E$6:$E$314</c:f>
              <c:numCache>
                <c:formatCode>General</c:formatCode>
                <c:ptCount val="309"/>
                <c:pt idx="1">
                  <c:v>22393267.0400947</c:v>
                </c:pt>
                <c:pt idx="2">
                  <c:v>22387869.698656298</c:v>
                </c:pt>
                <c:pt idx="3">
                  <c:v>22386841.971036401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CE-4968-884D-71C2172578CC}"/>
            </c:ext>
          </c:extLst>
        </c:ser>
        <c:ser>
          <c:idx val="3"/>
          <c:order val="3"/>
          <c:tx>
            <c:strRef>
              <c:f>uc_061!$F$4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bg1">
                    <a:lumMod val="65000"/>
                  </a:schemeClr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ECE-4968-884D-71C2172578CC}"/>
              </c:ext>
            </c:extLst>
          </c:dPt>
          <c:xVal>
            <c:numRef>
              <c:f>uc_061!$B$6:$B$314</c:f>
              <c:numCache>
                <c:formatCode>General</c:formatCode>
                <c:ptCount val="309"/>
                <c:pt idx="0">
                  <c:v>7215.7</c:v>
                </c:pt>
                <c:pt idx="1">
                  <c:v>1037.1075983047399</c:v>
                </c:pt>
                <c:pt idx="2">
                  <c:v>2430.6</c:v>
                </c:pt>
                <c:pt idx="3">
                  <c:v>7221.5</c:v>
                </c:pt>
                <c:pt idx="4">
                  <c:v>1037.1075983047399</c:v>
                </c:pt>
                <c:pt idx="5">
                  <c:v>3586</c:v>
                </c:pt>
                <c:pt idx="6">
                  <c:v>7219.3</c:v>
                </c:pt>
                <c:pt idx="7">
                  <c:v>1037.1076076030699</c:v>
                </c:pt>
                <c:pt idx="8">
                  <c:v>1078.8</c:v>
                </c:pt>
                <c:pt idx="9">
                  <c:v>1099.5999999999999</c:v>
                </c:pt>
                <c:pt idx="10">
                  <c:v>1120.5</c:v>
                </c:pt>
                <c:pt idx="11">
                  <c:v>1135.9000000000001</c:v>
                </c:pt>
                <c:pt idx="12">
                  <c:v>1159</c:v>
                </c:pt>
                <c:pt idx="13">
                  <c:v>1174.5</c:v>
                </c:pt>
                <c:pt idx="14">
                  <c:v>1191.5999999999999</c:v>
                </c:pt>
                <c:pt idx="15">
                  <c:v>1209.2</c:v>
                </c:pt>
                <c:pt idx="16">
                  <c:v>1226.5999999999999</c:v>
                </c:pt>
                <c:pt idx="17">
                  <c:v>1243.7</c:v>
                </c:pt>
                <c:pt idx="18">
                  <c:v>1261.2</c:v>
                </c:pt>
                <c:pt idx="19">
                  <c:v>1278.8</c:v>
                </c:pt>
                <c:pt idx="20">
                  <c:v>1296.4000000000001</c:v>
                </c:pt>
                <c:pt idx="21">
                  <c:v>1313.6</c:v>
                </c:pt>
                <c:pt idx="22">
                  <c:v>1337.1</c:v>
                </c:pt>
                <c:pt idx="23">
                  <c:v>1352.8</c:v>
                </c:pt>
                <c:pt idx="24">
                  <c:v>1370.3</c:v>
                </c:pt>
                <c:pt idx="25">
                  <c:v>1394</c:v>
                </c:pt>
                <c:pt idx="26">
                  <c:v>1415.6</c:v>
                </c:pt>
                <c:pt idx="27">
                  <c:v>1437.2</c:v>
                </c:pt>
                <c:pt idx="28">
                  <c:v>1459</c:v>
                </c:pt>
                <c:pt idx="29">
                  <c:v>1474.7</c:v>
                </c:pt>
                <c:pt idx="30">
                  <c:v>1498.5</c:v>
                </c:pt>
                <c:pt idx="31">
                  <c:v>1542.8</c:v>
                </c:pt>
                <c:pt idx="32">
                  <c:v>1563.9</c:v>
                </c:pt>
                <c:pt idx="33">
                  <c:v>1579.6</c:v>
                </c:pt>
                <c:pt idx="34">
                  <c:v>1596.8</c:v>
                </c:pt>
                <c:pt idx="35">
                  <c:v>1620.6</c:v>
                </c:pt>
                <c:pt idx="36">
                  <c:v>1642.3</c:v>
                </c:pt>
                <c:pt idx="37">
                  <c:v>1658</c:v>
                </c:pt>
                <c:pt idx="38">
                  <c:v>1675.6</c:v>
                </c:pt>
                <c:pt idx="39">
                  <c:v>1693.4</c:v>
                </c:pt>
                <c:pt idx="40">
                  <c:v>1710.9</c:v>
                </c:pt>
                <c:pt idx="41">
                  <c:v>1728.4</c:v>
                </c:pt>
                <c:pt idx="42">
                  <c:v>1745.9</c:v>
                </c:pt>
                <c:pt idx="43">
                  <c:v>1763.8</c:v>
                </c:pt>
                <c:pt idx="44">
                  <c:v>1781.6</c:v>
                </c:pt>
                <c:pt idx="45">
                  <c:v>1799.4</c:v>
                </c:pt>
                <c:pt idx="46">
                  <c:v>1823.4</c:v>
                </c:pt>
                <c:pt idx="47">
                  <c:v>1839.2</c:v>
                </c:pt>
                <c:pt idx="48">
                  <c:v>1862.9</c:v>
                </c:pt>
                <c:pt idx="49">
                  <c:v>1884.7</c:v>
                </c:pt>
                <c:pt idx="50">
                  <c:v>1900.6</c:v>
                </c:pt>
                <c:pt idx="51">
                  <c:v>1924.5</c:v>
                </c:pt>
                <c:pt idx="52">
                  <c:v>1946.5</c:v>
                </c:pt>
                <c:pt idx="53">
                  <c:v>1968.5</c:v>
                </c:pt>
                <c:pt idx="54">
                  <c:v>2012.9</c:v>
                </c:pt>
                <c:pt idx="55">
                  <c:v>2034.2</c:v>
                </c:pt>
                <c:pt idx="56">
                  <c:v>2055.8000000000002</c:v>
                </c:pt>
                <c:pt idx="57">
                  <c:v>2071.6999999999998</c:v>
                </c:pt>
                <c:pt idx="58">
                  <c:v>2095.5</c:v>
                </c:pt>
                <c:pt idx="59">
                  <c:v>2111.1999999999998</c:v>
                </c:pt>
                <c:pt idx="60">
                  <c:v>2128.5</c:v>
                </c:pt>
                <c:pt idx="61">
                  <c:v>2146.3000000000002</c:v>
                </c:pt>
                <c:pt idx="62">
                  <c:v>2163.9</c:v>
                </c:pt>
                <c:pt idx="63">
                  <c:v>2181.9</c:v>
                </c:pt>
                <c:pt idx="64">
                  <c:v>2199.6</c:v>
                </c:pt>
                <c:pt idx="65">
                  <c:v>2217.5</c:v>
                </c:pt>
                <c:pt idx="66">
                  <c:v>2235.4</c:v>
                </c:pt>
                <c:pt idx="67">
                  <c:v>2253.1</c:v>
                </c:pt>
                <c:pt idx="68">
                  <c:v>2271</c:v>
                </c:pt>
                <c:pt idx="69">
                  <c:v>2295.3000000000002</c:v>
                </c:pt>
                <c:pt idx="70">
                  <c:v>2311.1999999999998</c:v>
                </c:pt>
                <c:pt idx="71">
                  <c:v>2335.1</c:v>
                </c:pt>
                <c:pt idx="72">
                  <c:v>2357.1</c:v>
                </c:pt>
                <c:pt idx="73">
                  <c:v>2379.1</c:v>
                </c:pt>
                <c:pt idx="74">
                  <c:v>2395</c:v>
                </c:pt>
                <c:pt idx="75">
                  <c:v>2419.1</c:v>
                </c:pt>
                <c:pt idx="76">
                  <c:v>2441.3000000000002</c:v>
                </c:pt>
                <c:pt idx="77">
                  <c:v>2485.9</c:v>
                </c:pt>
                <c:pt idx="78">
                  <c:v>2507.1</c:v>
                </c:pt>
                <c:pt idx="79">
                  <c:v>2522.8000000000002</c:v>
                </c:pt>
                <c:pt idx="80">
                  <c:v>2540.3000000000002</c:v>
                </c:pt>
                <c:pt idx="81">
                  <c:v>2564.1999999999998</c:v>
                </c:pt>
                <c:pt idx="82">
                  <c:v>2579.9</c:v>
                </c:pt>
                <c:pt idx="83">
                  <c:v>2597.4</c:v>
                </c:pt>
                <c:pt idx="84">
                  <c:v>2621.1999999999998</c:v>
                </c:pt>
                <c:pt idx="85">
                  <c:v>2636.8</c:v>
                </c:pt>
                <c:pt idx="86">
                  <c:v>2654.3</c:v>
                </c:pt>
                <c:pt idx="87">
                  <c:v>2672</c:v>
                </c:pt>
                <c:pt idx="88">
                  <c:v>2689.7</c:v>
                </c:pt>
                <c:pt idx="89">
                  <c:v>2707.7</c:v>
                </c:pt>
                <c:pt idx="90">
                  <c:v>2725.5</c:v>
                </c:pt>
                <c:pt idx="91">
                  <c:v>2749.8</c:v>
                </c:pt>
                <c:pt idx="92">
                  <c:v>2771.8</c:v>
                </c:pt>
                <c:pt idx="93">
                  <c:v>2787.6</c:v>
                </c:pt>
                <c:pt idx="94">
                  <c:v>2811.7</c:v>
                </c:pt>
                <c:pt idx="95">
                  <c:v>2833.8</c:v>
                </c:pt>
                <c:pt idx="96">
                  <c:v>2849.7</c:v>
                </c:pt>
                <c:pt idx="97">
                  <c:v>2874</c:v>
                </c:pt>
                <c:pt idx="98">
                  <c:v>2896.3</c:v>
                </c:pt>
                <c:pt idx="99">
                  <c:v>2918.6</c:v>
                </c:pt>
                <c:pt idx="100">
                  <c:v>2963.4</c:v>
                </c:pt>
                <c:pt idx="101">
                  <c:v>2985</c:v>
                </c:pt>
                <c:pt idx="102">
                  <c:v>3000.7</c:v>
                </c:pt>
                <c:pt idx="103">
                  <c:v>3024.5</c:v>
                </c:pt>
                <c:pt idx="104">
                  <c:v>3040.3</c:v>
                </c:pt>
                <c:pt idx="105">
                  <c:v>3058</c:v>
                </c:pt>
                <c:pt idx="106">
                  <c:v>3075.9</c:v>
                </c:pt>
                <c:pt idx="107">
                  <c:v>3093.7</c:v>
                </c:pt>
                <c:pt idx="108">
                  <c:v>3117.9</c:v>
                </c:pt>
                <c:pt idx="109">
                  <c:v>3140.1</c:v>
                </c:pt>
                <c:pt idx="110">
                  <c:v>3156</c:v>
                </c:pt>
                <c:pt idx="111">
                  <c:v>3173.8</c:v>
                </c:pt>
                <c:pt idx="112">
                  <c:v>3191.9</c:v>
                </c:pt>
                <c:pt idx="113">
                  <c:v>3209.9</c:v>
                </c:pt>
                <c:pt idx="114">
                  <c:v>3234.3</c:v>
                </c:pt>
                <c:pt idx="115">
                  <c:v>3256.5</c:v>
                </c:pt>
                <c:pt idx="116">
                  <c:v>3272.5</c:v>
                </c:pt>
                <c:pt idx="117">
                  <c:v>3296.9</c:v>
                </c:pt>
                <c:pt idx="118">
                  <c:v>3312.6</c:v>
                </c:pt>
                <c:pt idx="119">
                  <c:v>3337</c:v>
                </c:pt>
                <c:pt idx="120">
                  <c:v>3353</c:v>
                </c:pt>
                <c:pt idx="121">
                  <c:v>3377.4</c:v>
                </c:pt>
                <c:pt idx="122">
                  <c:v>3399.9</c:v>
                </c:pt>
                <c:pt idx="123">
                  <c:v>3445.1</c:v>
                </c:pt>
                <c:pt idx="124">
                  <c:v>3466.4</c:v>
                </c:pt>
                <c:pt idx="125">
                  <c:v>3488.1</c:v>
                </c:pt>
                <c:pt idx="126">
                  <c:v>3504</c:v>
                </c:pt>
                <c:pt idx="127">
                  <c:v>3521.9</c:v>
                </c:pt>
                <c:pt idx="128">
                  <c:v>3539.8</c:v>
                </c:pt>
                <c:pt idx="129">
                  <c:v>3557.7</c:v>
                </c:pt>
                <c:pt idx="130">
                  <c:v>3575.7</c:v>
                </c:pt>
                <c:pt idx="131">
                  <c:v>3593.7</c:v>
                </c:pt>
                <c:pt idx="132">
                  <c:v>3611.5</c:v>
                </c:pt>
                <c:pt idx="133">
                  <c:v>3629.2</c:v>
                </c:pt>
                <c:pt idx="134">
                  <c:v>3647.2</c:v>
                </c:pt>
                <c:pt idx="135">
                  <c:v>3665.2</c:v>
                </c:pt>
                <c:pt idx="136">
                  <c:v>3683.2</c:v>
                </c:pt>
                <c:pt idx="137">
                  <c:v>3701.3</c:v>
                </c:pt>
                <c:pt idx="138">
                  <c:v>3719.4</c:v>
                </c:pt>
                <c:pt idx="139">
                  <c:v>3737.5</c:v>
                </c:pt>
                <c:pt idx="140">
                  <c:v>3762</c:v>
                </c:pt>
                <c:pt idx="141">
                  <c:v>3784</c:v>
                </c:pt>
                <c:pt idx="142">
                  <c:v>3806.2</c:v>
                </c:pt>
                <c:pt idx="143">
                  <c:v>3828.6</c:v>
                </c:pt>
                <c:pt idx="144">
                  <c:v>3850.9</c:v>
                </c:pt>
                <c:pt idx="145">
                  <c:v>3873.3</c:v>
                </c:pt>
                <c:pt idx="146">
                  <c:v>3918.5</c:v>
                </c:pt>
                <c:pt idx="147">
                  <c:v>3940</c:v>
                </c:pt>
                <c:pt idx="148">
                  <c:v>3961.8</c:v>
                </c:pt>
                <c:pt idx="149">
                  <c:v>3977.7</c:v>
                </c:pt>
                <c:pt idx="150">
                  <c:v>3995.4</c:v>
                </c:pt>
                <c:pt idx="151">
                  <c:v>4013.3</c:v>
                </c:pt>
                <c:pt idx="152">
                  <c:v>4031.1</c:v>
                </c:pt>
                <c:pt idx="153">
                  <c:v>4049.1</c:v>
                </c:pt>
                <c:pt idx="154">
                  <c:v>4067</c:v>
                </c:pt>
                <c:pt idx="155">
                  <c:v>4085</c:v>
                </c:pt>
                <c:pt idx="156">
                  <c:v>4102.6000000000004</c:v>
                </c:pt>
                <c:pt idx="157">
                  <c:v>4120.7</c:v>
                </c:pt>
                <c:pt idx="158">
                  <c:v>4138.7</c:v>
                </c:pt>
                <c:pt idx="159">
                  <c:v>4156.3999999999996</c:v>
                </c:pt>
                <c:pt idx="160">
                  <c:v>4174.3999999999996</c:v>
                </c:pt>
                <c:pt idx="161">
                  <c:v>4199.1000000000004</c:v>
                </c:pt>
                <c:pt idx="162">
                  <c:v>4215</c:v>
                </c:pt>
                <c:pt idx="163">
                  <c:v>4239.3999999999996</c:v>
                </c:pt>
                <c:pt idx="164">
                  <c:v>4261.7</c:v>
                </c:pt>
                <c:pt idx="165">
                  <c:v>4277.7</c:v>
                </c:pt>
                <c:pt idx="166">
                  <c:v>4295.5</c:v>
                </c:pt>
                <c:pt idx="167">
                  <c:v>4320</c:v>
                </c:pt>
                <c:pt idx="168">
                  <c:v>4342.1000000000004</c:v>
                </c:pt>
                <c:pt idx="169">
                  <c:v>4387.3999999999996</c:v>
                </c:pt>
                <c:pt idx="170">
                  <c:v>4409</c:v>
                </c:pt>
                <c:pt idx="171">
                  <c:v>4424.8</c:v>
                </c:pt>
                <c:pt idx="172">
                  <c:v>4442.2</c:v>
                </c:pt>
                <c:pt idx="173">
                  <c:v>4466.3999999999996</c:v>
                </c:pt>
                <c:pt idx="174">
                  <c:v>4482.3</c:v>
                </c:pt>
                <c:pt idx="175">
                  <c:v>4500</c:v>
                </c:pt>
                <c:pt idx="176">
                  <c:v>4517.7</c:v>
                </c:pt>
                <c:pt idx="177">
                  <c:v>4535.5</c:v>
                </c:pt>
                <c:pt idx="178">
                  <c:v>4553.1000000000004</c:v>
                </c:pt>
                <c:pt idx="179">
                  <c:v>4571.1000000000004</c:v>
                </c:pt>
                <c:pt idx="180">
                  <c:v>4589</c:v>
                </c:pt>
                <c:pt idx="181">
                  <c:v>4606.8999999999996</c:v>
                </c:pt>
                <c:pt idx="182">
                  <c:v>4625.1000000000004</c:v>
                </c:pt>
                <c:pt idx="183">
                  <c:v>4649.3999999999996</c:v>
                </c:pt>
                <c:pt idx="184">
                  <c:v>4665.3999999999996</c:v>
                </c:pt>
                <c:pt idx="185">
                  <c:v>4683.1000000000004</c:v>
                </c:pt>
                <c:pt idx="186">
                  <c:v>4707.5</c:v>
                </c:pt>
                <c:pt idx="187">
                  <c:v>4729.7</c:v>
                </c:pt>
                <c:pt idx="188">
                  <c:v>4751.8999999999996</c:v>
                </c:pt>
                <c:pt idx="189">
                  <c:v>4767.8</c:v>
                </c:pt>
                <c:pt idx="190">
                  <c:v>4792.2</c:v>
                </c:pt>
                <c:pt idx="191">
                  <c:v>4814.5</c:v>
                </c:pt>
                <c:pt idx="192">
                  <c:v>4859.3999999999996</c:v>
                </c:pt>
                <c:pt idx="193">
                  <c:v>4880.8</c:v>
                </c:pt>
                <c:pt idx="194">
                  <c:v>4896.7</c:v>
                </c:pt>
                <c:pt idx="195">
                  <c:v>4914.1000000000004</c:v>
                </c:pt>
                <c:pt idx="196">
                  <c:v>4932</c:v>
                </c:pt>
                <c:pt idx="197">
                  <c:v>4949.8</c:v>
                </c:pt>
                <c:pt idx="198">
                  <c:v>4967.7</c:v>
                </c:pt>
                <c:pt idx="199">
                  <c:v>4985.5</c:v>
                </c:pt>
                <c:pt idx="200">
                  <c:v>5003.5</c:v>
                </c:pt>
                <c:pt idx="201">
                  <c:v>5021.1000000000004</c:v>
                </c:pt>
                <c:pt idx="202">
                  <c:v>5038.8999999999996</c:v>
                </c:pt>
                <c:pt idx="203">
                  <c:v>5056.6000000000004</c:v>
                </c:pt>
                <c:pt idx="204">
                  <c:v>5074.5</c:v>
                </c:pt>
                <c:pt idx="205">
                  <c:v>5092.1000000000004</c:v>
                </c:pt>
                <c:pt idx="206">
                  <c:v>5116.3</c:v>
                </c:pt>
                <c:pt idx="207">
                  <c:v>5138.6000000000004</c:v>
                </c:pt>
                <c:pt idx="208">
                  <c:v>5154.5</c:v>
                </c:pt>
                <c:pt idx="209">
                  <c:v>5172.3</c:v>
                </c:pt>
                <c:pt idx="210">
                  <c:v>5196.7</c:v>
                </c:pt>
                <c:pt idx="211">
                  <c:v>5212.7</c:v>
                </c:pt>
                <c:pt idx="212">
                  <c:v>5237.1000000000004</c:v>
                </c:pt>
                <c:pt idx="213">
                  <c:v>5259.4</c:v>
                </c:pt>
                <c:pt idx="214">
                  <c:v>5281.8</c:v>
                </c:pt>
                <c:pt idx="215">
                  <c:v>5327</c:v>
                </c:pt>
                <c:pt idx="216">
                  <c:v>5348.6</c:v>
                </c:pt>
                <c:pt idx="217">
                  <c:v>5364.4</c:v>
                </c:pt>
                <c:pt idx="218">
                  <c:v>5382</c:v>
                </c:pt>
                <c:pt idx="219">
                  <c:v>5406.1</c:v>
                </c:pt>
                <c:pt idx="220">
                  <c:v>5422</c:v>
                </c:pt>
                <c:pt idx="221">
                  <c:v>5439.8</c:v>
                </c:pt>
                <c:pt idx="222">
                  <c:v>5457.7</c:v>
                </c:pt>
                <c:pt idx="223">
                  <c:v>5475.6</c:v>
                </c:pt>
                <c:pt idx="224">
                  <c:v>5493.6</c:v>
                </c:pt>
                <c:pt idx="225">
                  <c:v>5511.4</c:v>
                </c:pt>
                <c:pt idx="226">
                  <c:v>5529.3</c:v>
                </c:pt>
                <c:pt idx="227">
                  <c:v>5547.3</c:v>
                </c:pt>
                <c:pt idx="228">
                  <c:v>5565.3</c:v>
                </c:pt>
                <c:pt idx="229">
                  <c:v>5589.5</c:v>
                </c:pt>
                <c:pt idx="230">
                  <c:v>5605.6</c:v>
                </c:pt>
                <c:pt idx="231">
                  <c:v>5623.3</c:v>
                </c:pt>
                <c:pt idx="232">
                  <c:v>5641.4</c:v>
                </c:pt>
                <c:pt idx="233">
                  <c:v>5666</c:v>
                </c:pt>
                <c:pt idx="234">
                  <c:v>5682</c:v>
                </c:pt>
                <c:pt idx="235">
                  <c:v>5706.3</c:v>
                </c:pt>
                <c:pt idx="236">
                  <c:v>5728.6</c:v>
                </c:pt>
                <c:pt idx="237">
                  <c:v>5750.7</c:v>
                </c:pt>
                <c:pt idx="238">
                  <c:v>5795.4</c:v>
                </c:pt>
                <c:pt idx="239">
                  <c:v>5816.7</c:v>
                </c:pt>
                <c:pt idx="240">
                  <c:v>5832.5</c:v>
                </c:pt>
                <c:pt idx="241">
                  <c:v>5849.9</c:v>
                </c:pt>
                <c:pt idx="242">
                  <c:v>5874.2</c:v>
                </c:pt>
                <c:pt idx="243">
                  <c:v>5890.1</c:v>
                </c:pt>
                <c:pt idx="244">
                  <c:v>5907.9</c:v>
                </c:pt>
                <c:pt idx="245">
                  <c:v>5925.7</c:v>
                </c:pt>
                <c:pt idx="246">
                  <c:v>5943.5</c:v>
                </c:pt>
                <c:pt idx="247">
                  <c:v>5961.4</c:v>
                </c:pt>
                <c:pt idx="248">
                  <c:v>5979.3</c:v>
                </c:pt>
                <c:pt idx="249">
                  <c:v>5997.1</c:v>
                </c:pt>
                <c:pt idx="250">
                  <c:v>6014.9</c:v>
                </c:pt>
                <c:pt idx="251">
                  <c:v>6032.5</c:v>
                </c:pt>
                <c:pt idx="252">
                  <c:v>6056.9</c:v>
                </c:pt>
                <c:pt idx="253">
                  <c:v>6079.1</c:v>
                </c:pt>
                <c:pt idx="254">
                  <c:v>6094.9</c:v>
                </c:pt>
                <c:pt idx="255">
                  <c:v>6118.9</c:v>
                </c:pt>
                <c:pt idx="256">
                  <c:v>6141.1</c:v>
                </c:pt>
                <c:pt idx="257">
                  <c:v>6157</c:v>
                </c:pt>
                <c:pt idx="258">
                  <c:v>6181.2</c:v>
                </c:pt>
                <c:pt idx="259">
                  <c:v>6203.4</c:v>
                </c:pt>
                <c:pt idx="260">
                  <c:v>6225.7</c:v>
                </c:pt>
                <c:pt idx="261">
                  <c:v>6270.8</c:v>
                </c:pt>
                <c:pt idx="262">
                  <c:v>6292.2</c:v>
                </c:pt>
                <c:pt idx="263">
                  <c:v>6307.9</c:v>
                </c:pt>
                <c:pt idx="264">
                  <c:v>6325.4</c:v>
                </c:pt>
                <c:pt idx="265">
                  <c:v>6349.4</c:v>
                </c:pt>
                <c:pt idx="266">
                  <c:v>6365.2</c:v>
                </c:pt>
                <c:pt idx="267">
                  <c:v>6382.8</c:v>
                </c:pt>
                <c:pt idx="268">
                  <c:v>6400.7</c:v>
                </c:pt>
                <c:pt idx="269">
                  <c:v>6418.7</c:v>
                </c:pt>
                <c:pt idx="270">
                  <c:v>6436.6</c:v>
                </c:pt>
                <c:pt idx="271">
                  <c:v>6454.2</c:v>
                </c:pt>
                <c:pt idx="272">
                  <c:v>6472.2</c:v>
                </c:pt>
                <c:pt idx="273">
                  <c:v>6490.1</c:v>
                </c:pt>
                <c:pt idx="274">
                  <c:v>6508</c:v>
                </c:pt>
                <c:pt idx="275">
                  <c:v>6532.1</c:v>
                </c:pt>
                <c:pt idx="276">
                  <c:v>6548.1</c:v>
                </c:pt>
                <c:pt idx="277">
                  <c:v>6565.9</c:v>
                </c:pt>
                <c:pt idx="278">
                  <c:v>6583.9</c:v>
                </c:pt>
                <c:pt idx="279">
                  <c:v>6608.3</c:v>
                </c:pt>
                <c:pt idx="280">
                  <c:v>6630.5</c:v>
                </c:pt>
                <c:pt idx="281">
                  <c:v>6652.9</c:v>
                </c:pt>
                <c:pt idx="282">
                  <c:v>6675.2</c:v>
                </c:pt>
                <c:pt idx="283">
                  <c:v>6690.9</c:v>
                </c:pt>
                <c:pt idx="284">
                  <c:v>6737.6</c:v>
                </c:pt>
                <c:pt idx="285">
                  <c:v>6758.8</c:v>
                </c:pt>
                <c:pt idx="286">
                  <c:v>6774.6</c:v>
                </c:pt>
                <c:pt idx="287">
                  <c:v>6792.1</c:v>
                </c:pt>
                <c:pt idx="288">
                  <c:v>6809.9</c:v>
                </c:pt>
                <c:pt idx="289">
                  <c:v>6834</c:v>
                </c:pt>
                <c:pt idx="290">
                  <c:v>6849.8</c:v>
                </c:pt>
                <c:pt idx="291">
                  <c:v>6862.9</c:v>
                </c:pt>
                <c:pt idx="292">
                  <c:v>6880.4</c:v>
                </c:pt>
                <c:pt idx="293">
                  <c:v>6897.5</c:v>
                </c:pt>
                <c:pt idx="294">
                  <c:v>6915.4</c:v>
                </c:pt>
                <c:pt idx="295">
                  <c:v>6933.1</c:v>
                </c:pt>
                <c:pt idx="296">
                  <c:v>6950.9</c:v>
                </c:pt>
                <c:pt idx="297">
                  <c:v>6968.6</c:v>
                </c:pt>
                <c:pt idx="298">
                  <c:v>6992.6</c:v>
                </c:pt>
                <c:pt idx="299">
                  <c:v>7008.4</c:v>
                </c:pt>
                <c:pt idx="300">
                  <c:v>7026</c:v>
                </c:pt>
                <c:pt idx="301">
                  <c:v>7043.8</c:v>
                </c:pt>
                <c:pt idx="302">
                  <c:v>7067.8</c:v>
                </c:pt>
                <c:pt idx="303">
                  <c:v>7083.6</c:v>
                </c:pt>
                <c:pt idx="304">
                  <c:v>7101.2</c:v>
                </c:pt>
                <c:pt idx="305">
                  <c:v>7125.3</c:v>
                </c:pt>
                <c:pt idx="306">
                  <c:v>7147.3</c:v>
                </c:pt>
                <c:pt idx="307">
                  <c:v>7193</c:v>
                </c:pt>
                <c:pt idx="308">
                  <c:v>7214.3</c:v>
                </c:pt>
              </c:numCache>
            </c:numRef>
          </c:xVal>
          <c:yVal>
            <c:numRef>
              <c:f>uc_061!$F$6:$F$314</c:f>
              <c:numCache>
                <c:formatCode>General</c:formatCode>
                <c:ptCount val="309"/>
                <c:pt idx="4">
                  <c:v>22393267.0400947</c:v>
                </c:pt>
                <c:pt idx="5">
                  <c:v>22387989.107092399</c:v>
                </c:pt>
                <c:pt idx="6">
                  <c:v>22386841.971036199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CE-4968-884D-71C2172578CC}"/>
            </c:ext>
          </c:extLst>
        </c:ser>
        <c:ser>
          <c:idx val="4"/>
          <c:order val="4"/>
          <c:tx>
            <c:strRef>
              <c:f>uc_061!$G$4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uc_061!$B$6:$B$314</c:f>
              <c:numCache>
                <c:formatCode>General</c:formatCode>
                <c:ptCount val="309"/>
                <c:pt idx="0">
                  <c:v>7215.7</c:v>
                </c:pt>
                <c:pt idx="1">
                  <c:v>1037.1075983047399</c:v>
                </c:pt>
                <c:pt idx="2">
                  <c:v>2430.6</c:v>
                </c:pt>
                <c:pt idx="3">
                  <c:v>7221.5</c:v>
                </c:pt>
                <c:pt idx="4">
                  <c:v>1037.1075983047399</c:v>
                </c:pt>
                <c:pt idx="5">
                  <c:v>3586</c:v>
                </c:pt>
                <c:pt idx="6">
                  <c:v>7219.3</c:v>
                </c:pt>
                <c:pt idx="7">
                  <c:v>1037.1076076030699</c:v>
                </c:pt>
                <c:pt idx="8">
                  <c:v>1078.8</c:v>
                </c:pt>
                <c:pt idx="9">
                  <c:v>1099.5999999999999</c:v>
                </c:pt>
                <c:pt idx="10">
                  <c:v>1120.5</c:v>
                </c:pt>
                <c:pt idx="11">
                  <c:v>1135.9000000000001</c:v>
                </c:pt>
                <c:pt idx="12">
                  <c:v>1159</c:v>
                </c:pt>
                <c:pt idx="13">
                  <c:v>1174.5</c:v>
                </c:pt>
                <c:pt idx="14">
                  <c:v>1191.5999999999999</c:v>
                </c:pt>
                <c:pt idx="15">
                  <c:v>1209.2</c:v>
                </c:pt>
                <c:pt idx="16">
                  <c:v>1226.5999999999999</c:v>
                </c:pt>
                <c:pt idx="17">
                  <c:v>1243.7</c:v>
                </c:pt>
                <c:pt idx="18">
                  <c:v>1261.2</c:v>
                </c:pt>
                <c:pt idx="19">
                  <c:v>1278.8</c:v>
                </c:pt>
                <c:pt idx="20">
                  <c:v>1296.4000000000001</c:v>
                </c:pt>
                <c:pt idx="21">
                  <c:v>1313.6</c:v>
                </c:pt>
                <c:pt idx="22">
                  <c:v>1337.1</c:v>
                </c:pt>
                <c:pt idx="23">
                  <c:v>1352.8</c:v>
                </c:pt>
                <c:pt idx="24">
                  <c:v>1370.3</c:v>
                </c:pt>
                <c:pt idx="25">
                  <c:v>1394</c:v>
                </c:pt>
                <c:pt idx="26">
                  <c:v>1415.6</c:v>
                </c:pt>
                <c:pt idx="27">
                  <c:v>1437.2</c:v>
                </c:pt>
                <c:pt idx="28">
                  <c:v>1459</c:v>
                </c:pt>
                <c:pt idx="29">
                  <c:v>1474.7</c:v>
                </c:pt>
                <c:pt idx="30">
                  <c:v>1498.5</c:v>
                </c:pt>
                <c:pt idx="31">
                  <c:v>1542.8</c:v>
                </c:pt>
                <c:pt idx="32">
                  <c:v>1563.9</c:v>
                </c:pt>
                <c:pt idx="33">
                  <c:v>1579.6</c:v>
                </c:pt>
                <c:pt idx="34">
                  <c:v>1596.8</c:v>
                </c:pt>
                <c:pt idx="35">
                  <c:v>1620.6</c:v>
                </c:pt>
                <c:pt idx="36">
                  <c:v>1642.3</c:v>
                </c:pt>
                <c:pt idx="37">
                  <c:v>1658</c:v>
                </c:pt>
                <c:pt idx="38">
                  <c:v>1675.6</c:v>
                </c:pt>
                <c:pt idx="39">
                  <c:v>1693.4</c:v>
                </c:pt>
                <c:pt idx="40">
                  <c:v>1710.9</c:v>
                </c:pt>
                <c:pt idx="41">
                  <c:v>1728.4</c:v>
                </c:pt>
                <c:pt idx="42">
                  <c:v>1745.9</c:v>
                </c:pt>
                <c:pt idx="43">
                  <c:v>1763.8</c:v>
                </c:pt>
                <c:pt idx="44">
                  <c:v>1781.6</c:v>
                </c:pt>
                <c:pt idx="45">
                  <c:v>1799.4</c:v>
                </c:pt>
                <c:pt idx="46">
                  <c:v>1823.4</c:v>
                </c:pt>
                <c:pt idx="47">
                  <c:v>1839.2</c:v>
                </c:pt>
                <c:pt idx="48">
                  <c:v>1862.9</c:v>
                </c:pt>
                <c:pt idx="49">
                  <c:v>1884.7</c:v>
                </c:pt>
                <c:pt idx="50">
                  <c:v>1900.6</c:v>
                </c:pt>
                <c:pt idx="51">
                  <c:v>1924.5</c:v>
                </c:pt>
                <c:pt idx="52">
                  <c:v>1946.5</c:v>
                </c:pt>
                <c:pt idx="53">
                  <c:v>1968.5</c:v>
                </c:pt>
                <c:pt idx="54">
                  <c:v>2012.9</c:v>
                </c:pt>
                <c:pt idx="55">
                  <c:v>2034.2</c:v>
                </c:pt>
                <c:pt idx="56">
                  <c:v>2055.8000000000002</c:v>
                </c:pt>
                <c:pt idx="57">
                  <c:v>2071.6999999999998</c:v>
                </c:pt>
                <c:pt idx="58">
                  <c:v>2095.5</c:v>
                </c:pt>
                <c:pt idx="59">
                  <c:v>2111.1999999999998</c:v>
                </c:pt>
                <c:pt idx="60">
                  <c:v>2128.5</c:v>
                </c:pt>
                <c:pt idx="61">
                  <c:v>2146.3000000000002</c:v>
                </c:pt>
                <c:pt idx="62">
                  <c:v>2163.9</c:v>
                </c:pt>
                <c:pt idx="63">
                  <c:v>2181.9</c:v>
                </c:pt>
                <c:pt idx="64">
                  <c:v>2199.6</c:v>
                </c:pt>
                <c:pt idx="65">
                  <c:v>2217.5</c:v>
                </c:pt>
                <c:pt idx="66">
                  <c:v>2235.4</c:v>
                </c:pt>
                <c:pt idx="67">
                  <c:v>2253.1</c:v>
                </c:pt>
                <c:pt idx="68">
                  <c:v>2271</c:v>
                </c:pt>
                <c:pt idx="69">
                  <c:v>2295.3000000000002</c:v>
                </c:pt>
                <c:pt idx="70">
                  <c:v>2311.1999999999998</c:v>
                </c:pt>
                <c:pt idx="71">
                  <c:v>2335.1</c:v>
                </c:pt>
                <c:pt idx="72">
                  <c:v>2357.1</c:v>
                </c:pt>
                <c:pt idx="73">
                  <c:v>2379.1</c:v>
                </c:pt>
                <c:pt idx="74">
                  <c:v>2395</c:v>
                </c:pt>
                <c:pt idx="75">
                  <c:v>2419.1</c:v>
                </c:pt>
                <c:pt idx="76">
                  <c:v>2441.3000000000002</c:v>
                </c:pt>
                <c:pt idx="77">
                  <c:v>2485.9</c:v>
                </c:pt>
                <c:pt idx="78">
                  <c:v>2507.1</c:v>
                </c:pt>
                <c:pt idx="79">
                  <c:v>2522.8000000000002</c:v>
                </c:pt>
                <c:pt idx="80">
                  <c:v>2540.3000000000002</c:v>
                </c:pt>
                <c:pt idx="81">
                  <c:v>2564.1999999999998</c:v>
                </c:pt>
                <c:pt idx="82">
                  <c:v>2579.9</c:v>
                </c:pt>
                <c:pt idx="83">
                  <c:v>2597.4</c:v>
                </c:pt>
                <c:pt idx="84">
                  <c:v>2621.1999999999998</c:v>
                </c:pt>
                <c:pt idx="85">
                  <c:v>2636.8</c:v>
                </c:pt>
                <c:pt idx="86">
                  <c:v>2654.3</c:v>
                </c:pt>
                <c:pt idx="87">
                  <c:v>2672</c:v>
                </c:pt>
                <c:pt idx="88">
                  <c:v>2689.7</c:v>
                </c:pt>
                <c:pt idx="89">
                  <c:v>2707.7</c:v>
                </c:pt>
                <c:pt idx="90">
                  <c:v>2725.5</c:v>
                </c:pt>
                <c:pt idx="91">
                  <c:v>2749.8</c:v>
                </c:pt>
                <c:pt idx="92">
                  <c:v>2771.8</c:v>
                </c:pt>
                <c:pt idx="93">
                  <c:v>2787.6</c:v>
                </c:pt>
                <c:pt idx="94">
                  <c:v>2811.7</c:v>
                </c:pt>
                <c:pt idx="95">
                  <c:v>2833.8</c:v>
                </c:pt>
                <c:pt idx="96">
                  <c:v>2849.7</c:v>
                </c:pt>
                <c:pt idx="97">
                  <c:v>2874</c:v>
                </c:pt>
                <c:pt idx="98">
                  <c:v>2896.3</c:v>
                </c:pt>
                <c:pt idx="99">
                  <c:v>2918.6</c:v>
                </c:pt>
                <c:pt idx="100">
                  <c:v>2963.4</c:v>
                </c:pt>
                <c:pt idx="101">
                  <c:v>2985</c:v>
                </c:pt>
                <c:pt idx="102">
                  <c:v>3000.7</c:v>
                </c:pt>
                <c:pt idx="103">
                  <c:v>3024.5</c:v>
                </c:pt>
                <c:pt idx="104">
                  <c:v>3040.3</c:v>
                </c:pt>
                <c:pt idx="105">
                  <c:v>3058</c:v>
                </c:pt>
                <c:pt idx="106">
                  <c:v>3075.9</c:v>
                </c:pt>
                <c:pt idx="107">
                  <c:v>3093.7</c:v>
                </c:pt>
                <c:pt idx="108">
                  <c:v>3117.9</c:v>
                </c:pt>
                <c:pt idx="109">
                  <c:v>3140.1</c:v>
                </c:pt>
                <c:pt idx="110">
                  <c:v>3156</c:v>
                </c:pt>
                <c:pt idx="111">
                  <c:v>3173.8</c:v>
                </c:pt>
                <c:pt idx="112">
                  <c:v>3191.9</c:v>
                </c:pt>
                <c:pt idx="113">
                  <c:v>3209.9</c:v>
                </c:pt>
                <c:pt idx="114">
                  <c:v>3234.3</c:v>
                </c:pt>
                <c:pt idx="115">
                  <c:v>3256.5</c:v>
                </c:pt>
                <c:pt idx="116">
                  <c:v>3272.5</c:v>
                </c:pt>
                <c:pt idx="117">
                  <c:v>3296.9</c:v>
                </c:pt>
                <c:pt idx="118">
                  <c:v>3312.6</c:v>
                </c:pt>
                <c:pt idx="119">
                  <c:v>3337</c:v>
                </c:pt>
                <c:pt idx="120">
                  <c:v>3353</c:v>
                </c:pt>
                <c:pt idx="121">
                  <c:v>3377.4</c:v>
                </c:pt>
                <c:pt idx="122">
                  <c:v>3399.9</c:v>
                </c:pt>
                <c:pt idx="123">
                  <c:v>3445.1</c:v>
                </c:pt>
                <c:pt idx="124">
                  <c:v>3466.4</c:v>
                </c:pt>
                <c:pt idx="125">
                  <c:v>3488.1</c:v>
                </c:pt>
                <c:pt idx="126">
                  <c:v>3504</c:v>
                </c:pt>
                <c:pt idx="127">
                  <c:v>3521.9</c:v>
                </c:pt>
                <c:pt idx="128">
                  <c:v>3539.8</c:v>
                </c:pt>
                <c:pt idx="129">
                  <c:v>3557.7</c:v>
                </c:pt>
                <c:pt idx="130">
                  <c:v>3575.7</c:v>
                </c:pt>
                <c:pt idx="131">
                  <c:v>3593.7</c:v>
                </c:pt>
                <c:pt idx="132">
                  <c:v>3611.5</c:v>
                </c:pt>
                <c:pt idx="133">
                  <c:v>3629.2</c:v>
                </c:pt>
                <c:pt idx="134">
                  <c:v>3647.2</c:v>
                </c:pt>
                <c:pt idx="135">
                  <c:v>3665.2</c:v>
                </c:pt>
                <c:pt idx="136">
                  <c:v>3683.2</c:v>
                </c:pt>
                <c:pt idx="137">
                  <c:v>3701.3</c:v>
                </c:pt>
                <c:pt idx="138">
                  <c:v>3719.4</c:v>
                </c:pt>
                <c:pt idx="139">
                  <c:v>3737.5</c:v>
                </c:pt>
                <c:pt idx="140">
                  <c:v>3762</c:v>
                </c:pt>
                <c:pt idx="141">
                  <c:v>3784</c:v>
                </c:pt>
                <c:pt idx="142">
                  <c:v>3806.2</c:v>
                </c:pt>
                <c:pt idx="143">
                  <c:v>3828.6</c:v>
                </c:pt>
                <c:pt idx="144">
                  <c:v>3850.9</c:v>
                </c:pt>
                <c:pt idx="145">
                  <c:v>3873.3</c:v>
                </c:pt>
                <c:pt idx="146">
                  <c:v>3918.5</c:v>
                </c:pt>
                <c:pt idx="147">
                  <c:v>3940</c:v>
                </c:pt>
                <c:pt idx="148">
                  <c:v>3961.8</c:v>
                </c:pt>
                <c:pt idx="149">
                  <c:v>3977.7</c:v>
                </c:pt>
                <c:pt idx="150">
                  <c:v>3995.4</c:v>
                </c:pt>
                <c:pt idx="151">
                  <c:v>4013.3</c:v>
                </c:pt>
                <c:pt idx="152">
                  <c:v>4031.1</c:v>
                </c:pt>
                <c:pt idx="153">
                  <c:v>4049.1</c:v>
                </c:pt>
                <c:pt idx="154">
                  <c:v>4067</c:v>
                </c:pt>
                <c:pt idx="155">
                  <c:v>4085</c:v>
                </c:pt>
                <c:pt idx="156">
                  <c:v>4102.6000000000004</c:v>
                </c:pt>
                <c:pt idx="157">
                  <c:v>4120.7</c:v>
                </c:pt>
                <c:pt idx="158">
                  <c:v>4138.7</c:v>
                </c:pt>
                <c:pt idx="159">
                  <c:v>4156.3999999999996</c:v>
                </c:pt>
                <c:pt idx="160">
                  <c:v>4174.3999999999996</c:v>
                </c:pt>
                <c:pt idx="161">
                  <c:v>4199.1000000000004</c:v>
                </c:pt>
                <c:pt idx="162">
                  <c:v>4215</c:v>
                </c:pt>
                <c:pt idx="163">
                  <c:v>4239.3999999999996</c:v>
                </c:pt>
                <c:pt idx="164">
                  <c:v>4261.7</c:v>
                </c:pt>
                <c:pt idx="165">
                  <c:v>4277.7</c:v>
                </c:pt>
                <c:pt idx="166">
                  <c:v>4295.5</c:v>
                </c:pt>
                <c:pt idx="167">
                  <c:v>4320</c:v>
                </c:pt>
                <c:pt idx="168">
                  <c:v>4342.1000000000004</c:v>
                </c:pt>
                <c:pt idx="169">
                  <c:v>4387.3999999999996</c:v>
                </c:pt>
                <c:pt idx="170">
                  <c:v>4409</c:v>
                </c:pt>
                <c:pt idx="171">
                  <c:v>4424.8</c:v>
                </c:pt>
                <c:pt idx="172">
                  <c:v>4442.2</c:v>
                </c:pt>
                <c:pt idx="173">
                  <c:v>4466.3999999999996</c:v>
                </c:pt>
                <c:pt idx="174">
                  <c:v>4482.3</c:v>
                </c:pt>
                <c:pt idx="175">
                  <c:v>4500</c:v>
                </c:pt>
                <c:pt idx="176">
                  <c:v>4517.7</c:v>
                </c:pt>
                <c:pt idx="177">
                  <c:v>4535.5</c:v>
                </c:pt>
                <c:pt idx="178">
                  <c:v>4553.1000000000004</c:v>
                </c:pt>
                <c:pt idx="179">
                  <c:v>4571.1000000000004</c:v>
                </c:pt>
                <c:pt idx="180">
                  <c:v>4589</c:v>
                </c:pt>
                <c:pt idx="181">
                  <c:v>4606.8999999999996</c:v>
                </c:pt>
                <c:pt idx="182">
                  <c:v>4625.1000000000004</c:v>
                </c:pt>
                <c:pt idx="183">
                  <c:v>4649.3999999999996</c:v>
                </c:pt>
                <c:pt idx="184">
                  <c:v>4665.3999999999996</c:v>
                </c:pt>
                <c:pt idx="185">
                  <c:v>4683.1000000000004</c:v>
                </c:pt>
                <c:pt idx="186">
                  <c:v>4707.5</c:v>
                </c:pt>
                <c:pt idx="187">
                  <c:v>4729.7</c:v>
                </c:pt>
                <c:pt idx="188">
                  <c:v>4751.8999999999996</c:v>
                </c:pt>
                <c:pt idx="189">
                  <c:v>4767.8</c:v>
                </c:pt>
                <c:pt idx="190">
                  <c:v>4792.2</c:v>
                </c:pt>
                <c:pt idx="191">
                  <c:v>4814.5</c:v>
                </c:pt>
                <c:pt idx="192">
                  <c:v>4859.3999999999996</c:v>
                </c:pt>
                <c:pt idx="193">
                  <c:v>4880.8</c:v>
                </c:pt>
                <c:pt idx="194">
                  <c:v>4896.7</c:v>
                </c:pt>
                <c:pt idx="195">
                  <c:v>4914.1000000000004</c:v>
                </c:pt>
                <c:pt idx="196">
                  <c:v>4932</c:v>
                </c:pt>
                <c:pt idx="197">
                  <c:v>4949.8</c:v>
                </c:pt>
                <c:pt idx="198">
                  <c:v>4967.7</c:v>
                </c:pt>
                <c:pt idx="199">
                  <c:v>4985.5</c:v>
                </c:pt>
                <c:pt idx="200">
                  <c:v>5003.5</c:v>
                </c:pt>
                <c:pt idx="201">
                  <c:v>5021.1000000000004</c:v>
                </c:pt>
                <c:pt idx="202">
                  <c:v>5038.8999999999996</c:v>
                </c:pt>
                <c:pt idx="203">
                  <c:v>5056.6000000000004</c:v>
                </c:pt>
                <c:pt idx="204">
                  <c:v>5074.5</c:v>
                </c:pt>
                <c:pt idx="205">
                  <c:v>5092.1000000000004</c:v>
                </c:pt>
                <c:pt idx="206">
                  <c:v>5116.3</c:v>
                </c:pt>
                <c:pt idx="207">
                  <c:v>5138.6000000000004</c:v>
                </c:pt>
                <c:pt idx="208">
                  <c:v>5154.5</c:v>
                </c:pt>
                <c:pt idx="209">
                  <c:v>5172.3</c:v>
                </c:pt>
                <c:pt idx="210">
                  <c:v>5196.7</c:v>
                </c:pt>
                <c:pt idx="211">
                  <c:v>5212.7</c:v>
                </c:pt>
                <c:pt idx="212">
                  <c:v>5237.1000000000004</c:v>
                </c:pt>
                <c:pt idx="213">
                  <c:v>5259.4</c:v>
                </c:pt>
                <c:pt idx="214">
                  <c:v>5281.8</c:v>
                </c:pt>
                <c:pt idx="215">
                  <c:v>5327</c:v>
                </c:pt>
                <c:pt idx="216">
                  <c:v>5348.6</c:v>
                </c:pt>
                <c:pt idx="217">
                  <c:v>5364.4</c:v>
                </c:pt>
                <c:pt idx="218">
                  <c:v>5382</c:v>
                </c:pt>
                <c:pt idx="219">
                  <c:v>5406.1</c:v>
                </c:pt>
                <c:pt idx="220">
                  <c:v>5422</c:v>
                </c:pt>
                <c:pt idx="221">
                  <c:v>5439.8</c:v>
                </c:pt>
                <c:pt idx="222">
                  <c:v>5457.7</c:v>
                </c:pt>
                <c:pt idx="223">
                  <c:v>5475.6</c:v>
                </c:pt>
                <c:pt idx="224">
                  <c:v>5493.6</c:v>
                </c:pt>
                <c:pt idx="225">
                  <c:v>5511.4</c:v>
                </c:pt>
                <c:pt idx="226">
                  <c:v>5529.3</c:v>
                </c:pt>
                <c:pt idx="227">
                  <c:v>5547.3</c:v>
                </c:pt>
                <c:pt idx="228">
                  <c:v>5565.3</c:v>
                </c:pt>
                <c:pt idx="229">
                  <c:v>5589.5</c:v>
                </c:pt>
                <c:pt idx="230">
                  <c:v>5605.6</c:v>
                </c:pt>
                <c:pt idx="231">
                  <c:v>5623.3</c:v>
                </c:pt>
                <c:pt idx="232">
                  <c:v>5641.4</c:v>
                </c:pt>
                <c:pt idx="233">
                  <c:v>5666</c:v>
                </c:pt>
                <c:pt idx="234">
                  <c:v>5682</c:v>
                </c:pt>
                <c:pt idx="235">
                  <c:v>5706.3</c:v>
                </c:pt>
                <c:pt idx="236">
                  <c:v>5728.6</c:v>
                </c:pt>
                <c:pt idx="237">
                  <c:v>5750.7</c:v>
                </c:pt>
                <c:pt idx="238">
                  <c:v>5795.4</c:v>
                </c:pt>
                <c:pt idx="239">
                  <c:v>5816.7</c:v>
                </c:pt>
                <c:pt idx="240">
                  <c:v>5832.5</c:v>
                </c:pt>
                <c:pt idx="241">
                  <c:v>5849.9</c:v>
                </c:pt>
                <c:pt idx="242">
                  <c:v>5874.2</c:v>
                </c:pt>
                <c:pt idx="243">
                  <c:v>5890.1</c:v>
                </c:pt>
                <c:pt idx="244">
                  <c:v>5907.9</c:v>
                </c:pt>
                <c:pt idx="245">
                  <c:v>5925.7</c:v>
                </c:pt>
                <c:pt idx="246">
                  <c:v>5943.5</c:v>
                </c:pt>
                <c:pt idx="247">
                  <c:v>5961.4</c:v>
                </c:pt>
                <c:pt idx="248">
                  <c:v>5979.3</c:v>
                </c:pt>
                <c:pt idx="249">
                  <c:v>5997.1</c:v>
                </c:pt>
                <c:pt idx="250">
                  <c:v>6014.9</c:v>
                </c:pt>
                <c:pt idx="251">
                  <c:v>6032.5</c:v>
                </c:pt>
                <c:pt idx="252">
                  <c:v>6056.9</c:v>
                </c:pt>
                <c:pt idx="253">
                  <c:v>6079.1</c:v>
                </c:pt>
                <c:pt idx="254">
                  <c:v>6094.9</c:v>
                </c:pt>
                <c:pt idx="255">
                  <c:v>6118.9</c:v>
                </c:pt>
                <c:pt idx="256">
                  <c:v>6141.1</c:v>
                </c:pt>
                <c:pt idx="257">
                  <c:v>6157</c:v>
                </c:pt>
                <c:pt idx="258">
                  <c:v>6181.2</c:v>
                </c:pt>
                <c:pt idx="259">
                  <c:v>6203.4</c:v>
                </c:pt>
                <c:pt idx="260">
                  <c:v>6225.7</c:v>
                </c:pt>
                <c:pt idx="261">
                  <c:v>6270.8</c:v>
                </c:pt>
                <c:pt idx="262">
                  <c:v>6292.2</c:v>
                </c:pt>
                <c:pt idx="263">
                  <c:v>6307.9</c:v>
                </c:pt>
                <c:pt idx="264">
                  <c:v>6325.4</c:v>
                </c:pt>
                <c:pt idx="265">
                  <c:v>6349.4</c:v>
                </c:pt>
                <c:pt idx="266">
                  <c:v>6365.2</c:v>
                </c:pt>
                <c:pt idx="267">
                  <c:v>6382.8</c:v>
                </c:pt>
                <c:pt idx="268">
                  <c:v>6400.7</c:v>
                </c:pt>
                <c:pt idx="269">
                  <c:v>6418.7</c:v>
                </c:pt>
                <c:pt idx="270">
                  <c:v>6436.6</c:v>
                </c:pt>
                <c:pt idx="271">
                  <c:v>6454.2</c:v>
                </c:pt>
                <c:pt idx="272">
                  <c:v>6472.2</c:v>
                </c:pt>
                <c:pt idx="273">
                  <c:v>6490.1</c:v>
                </c:pt>
                <c:pt idx="274">
                  <c:v>6508</c:v>
                </c:pt>
                <c:pt idx="275">
                  <c:v>6532.1</c:v>
                </c:pt>
                <c:pt idx="276">
                  <c:v>6548.1</c:v>
                </c:pt>
                <c:pt idx="277">
                  <c:v>6565.9</c:v>
                </c:pt>
                <c:pt idx="278">
                  <c:v>6583.9</c:v>
                </c:pt>
                <c:pt idx="279">
                  <c:v>6608.3</c:v>
                </c:pt>
                <c:pt idx="280">
                  <c:v>6630.5</c:v>
                </c:pt>
                <c:pt idx="281">
                  <c:v>6652.9</c:v>
                </c:pt>
                <c:pt idx="282">
                  <c:v>6675.2</c:v>
                </c:pt>
                <c:pt idx="283">
                  <c:v>6690.9</c:v>
                </c:pt>
                <c:pt idx="284">
                  <c:v>6737.6</c:v>
                </c:pt>
                <c:pt idx="285">
                  <c:v>6758.8</c:v>
                </c:pt>
                <c:pt idx="286">
                  <c:v>6774.6</c:v>
                </c:pt>
                <c:pt idx="287">
                  <c:v>6792.1</c:v>
                </c:pt>
                <c:pt idx="288">
                  <c:v>6809.9</c:v>
                </c:pt>
                <c:pt idx="289">
                  <c:v>6834</c:v>
                </c:pt>
                <c:pt idx="290">
                  <c:v>6849.8</c:v>
                </c:pt>
                <c:pt idx="291">
                  <c:v>6862.9</c:v>
                </c:pt>
                <c:pt idx="292">
                  <c:v>6880.4</c:v>
                </c:pt>
                <c:pt idx="293">
                  <c:v>6897.5</c:v>
                </c:pt>
                <c:pt idx="294">
                  <c:v>6915.4</c:v>
                </c:pt>
                <c:pt idx="295">
                  <c:v>6933.1</c:v>
                </c:pt>
                <c:pt idx="296">
                  <c:v>6950.9</c:v>
                </c:pt>
                <c:pt idx="297">
                  <c:v>6968.6</c:v>
                </c:pt>
                <c:pt idx="298">
                  <c:v>6992.6</c:v>
                </c:pt>
                <c:pt idx="299">
                  <c:v>7008.4</c:v>
                </c:pt>
                <c:pt idx="300">
                  <c:v>7026</c:v>
                </c:pt>
                <c:pt idx="301">
                  <c:v>7043.8</c:v>
                </c:pt>
                <c:pt idx="302">
                  <c:v>7067.8</c:v>
                </c:pt>
                <c:pt idx="303">
                  <c:v>7083.6</c:v>
                </c:pt>
                <c:pt idx="304">
                  <c:v>7101.2</c:v>
                </c:pt>
                <c:pt idx="305">
                  <c:v>7125.3</c:v>
                </c:pt>
                <c:pt idx="306">
                  <c:v>7147.3</c:v>
                </c:pt>
                <c:pt idx="307">
                  <c:v>7193</c:v>
                </c:pt>
                <c:pt idx="308">
                  <c:v>7214.3</c:v>
                </c:pt>
              </c:numCache>
            </c:numRef>
          </c:xVal>
          <c:yVal>
            <c:numRef>
              <c:f>uc_061!$G$6:$G$314</c:f>
              <c:numCache>
                <c:formatCode>General</c:formatCode>
                <c:ptCount val="309"/>
                <c:pt idx="7">
                  <c:v>22393267.0400947</c:v>
                </c:pt>
                <c:pt idx="8">
                  <c:v>22392427.040077802</c:v>
                </c:pt>
                <c:pt idx="9">
                  <c:v>22392399.9040218</c:v>
                </c:pt>
                <c:pt idx="10">
                  <c:v>22391869.9040218</c:v>
                </c:pt>
                <c:pt idx="12">
                  <c:v>22390566.904022101</c:v>
                </c:pt>
                <c:pt idx="22">
                  <c:v>22390566.9040218</c:v>
                </c:pt>
                <c:pt idx="25">
                  <c:v>22390566.904022001</c:v>
                </c:pt>
                <c:pt idx="26">
                  <c:v>22390566.9040218</c:v>
                </c:pt>
                <c:pt idx="27">
                  <c:v>22390566.904022001</c:v>
                </c:pt>
                <c:pt idx="28">
                  <c:v>22390566.904022101</c:v>
                </c:pt>
                <c:pt idx="30">
                  <c:v>22390566.904022001</c:v>
                </c:pt>
                <c:pt idx="31">
                  <c:v>22390566.9040218</c:v>
                </c:pt>
                <c:pt idx="32">
                  <c:v>22390566.9040218</c:v>
                </c:pt>
                <c:pt idx="35">
                  <c:v>22390566.904021699</c:v>
                </c:pt>
                <c:pt idx="36">
                  <c:v>22390566.904022001</c:v>
                </c:pt>
                <c:pt idx="46">
                  <c:v>22390566.904022001</c:v>
                </c:pt>
                <c:pt idx="48">
                  <c:v>22390566.9040218</c:v>
                </c:pt>
                <c:pt idx="49">
                  <c:v>22390566.9040218</c:v>
                </c:pt>
                <c:pt idx="51">
                  <c:v>22390566.904022001</c:v>
                </c:pt>
                <c:pt idx="52">
                  <c:v>22390566.904022101</c:v>
                </c:pt>
                <c:pt idx="53">
                  <c:v>22390566.9040218</c:v>
                </c:pt>
                <c:pt idx="54">
                  <c:v>22390566.9040218</c:v>
                </c:pt>
                <c:pt idx="55">
                  <c:v>22390566.9040218</c:v>
                </c:pt>
                <c:pt idx="56">
                  <c:v>22390036.9040218</c:v>
                </c:pt>
                <c:pt idx="58">
                  <c:v>22390036.904021699</c:v>
                </c:pt>
                <c:pt idx="69">
                  <c:v>22390036.9040218</c:v>
                </c:pt>
                <c:pt idx="71">
                  <c:v>22390036.9040218</c:v>
                </c:pt>
                <c:pt idx="72">
                  <c:v>22390036.904022001</c:v>
                </c:pt>
                <c:pt idx="73">
                  <c:v>22390036.9040218</c:v>
                </c:pt>
                <c:pt idx="75">
                  <c:v>22390036.904022101</c:v>
                </c:pt>
                <c:pt idx="76">
                  <c:v>22390036.9040218</c:v>
                </c:pt>
                <c:pt idx="77">
                  <c:v>22390036.9040218</c:v>
                </c:pt>
                <c:pt idx="78">
                  <c:v>22390036.9040218</c:v>
                </c:pt>
                <c:pt idx="81">
                  <c:v>22390036.904021699</c:v>
                </c:pt>
                <c:pt idx="84">
                  <c:v>22390006.9040218</c:v>
                </c:pt>
                <c:pt idx="91">
                  <c:v>22390006.9039464</c:v>
                </c:pt>
                <c:pt idx="92">
                  <c:v>22390006.904022001</c:v>
                </c:pt>
                <c:pt idx="94">
                  <c:v>22390006.904022101</c:v>
                </c:pt>
                <c:pt idx="95">
                  <c:v>22390006.9040218</c:v>
                </c:pt>
                <c:pt idx="97">
                  <c:v>22390006.904022001</c:v>
                </c:pt>
                <c:pt idx="98">
                  <c:v>22390006.904022101</c:v>
                </c:pt>
                <c:pt idx="99">
                  <c:v>22390006.9040218</c:v>
                </c:pt>
                <c:pt idx="100">
                  <c:v>22390006.9040218</c:v>
                </c:pt>
                <c:pt idx="101">
                  <c:v>22390006.9040218</c:v>
                </c:pt>
                <c:pt idx="103">
                  <c:v>22390006.904021699</c:v>
                </c:pt>
                <c:pt idx="108">
                  <c:v>22389536.904022001</c:v>
                </c:pt>
                <c:pt idx="109">
                  <c:v>22389506.9040218</c:v>
                </c:pt>
                <c:pt idx="114">
                  <c:v>22389506.9040218</c:v>
                </c:pt>
                <c:pt idx="115">
                  <c:v>22389506.9040218</c:v>
                </c:pt>
                <c:pt idx="117">
                  <c:v>22389506.904022101</c:v>
                </c:pt>
                <c:pt idx="119">
                  <c:v>22389506.9040218</c:v>
                </c:pt>
                <c:pt idx="121">
                  <c:v>22389506.904022101</c:v>
                </c:pt>
                <c:pt idx="122">
                  <c:v>22389506.904022001</c:v>
                </c:pt>
                <c:pt idx="123">
                  <c:v>22389506.9040218</c:v>
                </c:pt>
                <c:pt idx="124">
                  <c:v>22389506.9040218</c:v>
                </c:pt>
                <c:pt idx="125">
                  <c:v>22388976.9040218</c:v>
                </c:pt>
                <c:pt idx="140">
                  <c:v>22388976.904022001</c:v>
                </c:pt>
                <c:pt idx="141">
                  <c:v>22388976.9040218</c:v>
                </c:pt>
                <c:pt idx="142">
                  <c:v>22388976.904022001</c:v>
                </c:pt>
                <c:pt idx="143">
                  <c:v>22388976.904022198</c:v>
                </c:pt>
                <c:pt idx="144">
                  <c:v>22388976.9040218</c:v>
                </c:pt>
                <c:pt idx="145">
                  <c:v>22388976.9040219</c:v>
                </c:pt>
                <c:pt idx="146">
                  <c:v>22388976.9040218</c:v>
                </c:pt>
                <c:pt idx="147">
                  <c:v>22388976.9040218</c:v>
                </c:pt>
                <c:pt idx="148">
                  <c:v>22388976.9040218</c:v>
                </c:pt>
                <c:pt idx="161">
                  <c:v>22388976.904022001</c:v>
                </c:pt>
                <c:pt idx="163">
                  <c:v>22388976.9040218</c:v>
                </c:pt>
                <c:pt idx="164">
                  <c:v>22388976.904022101</c:v>
                </c:pt>
                <c:pt idx="167">
                  <c:v>22388976.904022198</c:v>
                </c:pt>
                <c:pt idx="168">
                  <c:v>22388976.9040218</c:v>
                </c:pt>
                <c:pt idx="169">
                  <c:v>22388976.9040218</c:v>
                </c:pt>
                <c:pt idx="170">
                  <c:v>22388976.9040218</c:v>
                </c:pt>
                <c:pt idx="173">
                  <c:v>22388976.904021699</c:v>
                </c:pt>
                <c:pt idx="183">
                  <c:v>22388976.9040218</c:v>
                </c:pt>
                <c:pt idx="186">
                  <c:v>22388976.904022001</c:v>
                </c:pt>
                <c:pt idx="187">
                  <c:v>22388976.9040218</c:v>
                </c:pt>
                <c:pt idx="188">
                  <c:v>22388976.9040218</c:v>
                </c:pt>
                <c:pt idx="190">
                  <c:v>22388976.904022198</c:v>
                </c:pt>
                <c:pt idx="191">
                  <c:v>22388976.9040219</c:v>
                </c:pt>
                <c:pt idx="192">
                  <c:v>22388976.9040218</c:v>
                </c:pt>
                <c:pt idx="193">
                  <c:v>22388976.9040218</c:v>
                </c:pt>
                <c:pt idx="206">
                  <c:v>22388976.9040218</c:v>
                </c:pt>
                <c:pt idx="207">
                  <c:v>22388976.904022001</c:v>
                </c:pt>
                <c:pt idx="210">
                  <c:v>22388976.9040218</c:v>
                </c:pt>
                <c:pt idx="212">
                  <c:v>22388976.904022198</c:v>
                </c:pt>
                <c:pt idx="213">
                  <c:v>22388976.9040218</c:v>
                </c:pt>
                <c:pt idx="214">
                  <c:v>22388976.904022001</c:v>
                </c:pt>
                <c:pt idx="215">
                  <c:v>22388976.9040218</c:v>
                </c:pt>
                <c:pt idx="216">
                  <c:v>22388976.9040218</c:v>
                </c:pt>
                <c:pt idx="219">
                  <c:v>22388976.9040218</c:v>
                </c:pt>
                <c:pt idx="229">
                  <c:v>22388976.9040218</c:v>
                </c:pt>
                <c:pt idx="233">
                  <c:v>22388976.904022101</c:v>
                </c:pt>
                <c:pt idx="235">
                  <c:v>22388976.904022101</c:v>
                </c:pt>
                <c:pt idx="236">
                  <c:v>22388976.9040218</c:v>
                </c:pt>
                <c:pt idx="237">
                  <c:v>22388976.904022001</c:v>
                </c:pt>
                <c:pt idx="238">
                  <c:v>22388976.9040218</c:v>
                </c:pt>
                <c:pt idx="239">
                  <c:v>22388976.9040218</c:v>
                </c:pt>
                <c:pt idx="242">
                  <c:v>22388976.904022101</c:v>
                </c:pt>
                <c:pt idx="252">
                  <c:v>22388976.9040218</c:v>
                </c:pt>
                <c:pt idx="253">
                  <c:v>22388976.904022001</c:v>
                </c:pt>
                <c:pt idx="255">
                  <c:v>22388976.904022101</c:v>
                </c:pt>
                <c:pt idx="256">
                  <c:v>22388976.9040218</c:v>
                </c:pt>
                <c:pt idx="258">
                  <c:v>22388976.904022198</c:v>
                </c:pt>
                <c:pt idx="259">
                  <c:v>22388976.9040218</c:v>
                </c:pt>
                <c:pt idx="260">
                  <c:v>22388976.904022001</c:v>
                </c:pt>
                <c:pt idx="261">
                  <c:v>22388976.9040218</c:v>
                </c:pt>
                <c:pt idx="262">
                  <c:v>22388976.9040218</c:v>
                </c:pt>
                <c:pt idx="265">
                  <c:v>22388976.9040218</c:v>
                </c:pt>
                <c:pt idx="275">
                  <c:v>22388976.9040218</c:v>
                </c:pt>
                <c:pt idx="279">
                  <c:v>22388976.904022001</c:v>
                </c:pt>
                <c:pt idx="280">
                  <c:v>22388976.9040218</c:v>
                </c:pt>
                <c:pt idx="281">
                  <c:v>22388976.904022198</c:v>
                </c:pt>
                <c:pt idx="282">
                  <c:v>22388976.9040218</c:v>
                </c:pt>
                <c:pt idx="284">
                  <c:v>22388976.9040218</c:v>
                </c:pt>
                <c:pt idx="285">
                  <c:v>22388976.9040218</c:v>
                </c:pt>
                <c:pt idx="289">
                  <c:v>22388976.904022001</c:v>
                </c:pt>
                <c:pt idx="298">
                  <c:v>22388976.9039465</c:v>
                </c:pt>
                <c:pt idx="302">
                  <c:v>22388976.9040218</c:v>
                </c:pt>
                <c:pt idx="305">
                  <c:v>22388976.904022198</c:v>
                </c:pt>
                <c:pt idx="306">
                  <c:v>22388976.904022001</c:v>
                </c:pt>
                <c:pt idx="307">
                  <c:v>22388976.9040218</c:v>
                </c:pt>
                <c:pt idx="308">
                  <c:v>22388976.9040218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CE-4968-884D-71C217257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512216"/>
        <c:axId val="539511232"/>
      </c:scatterChart>
      <c:valAx>
        <c:axId val="53951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11232"/>
        <c:crosses val="autoZero"/>
        <c:crossBetween val="midCat"/>
      </c:valAx>
      <c:valAx>
        <c:axId val="53951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12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uc_063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uc_063!$C$6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uc_063!$B$7:$B$191</c:f>
              <c:numCache>
                <c:formatCode>General</c:formatCode>
                <c:ptCount val="185"/>
                <c:pt idx="0">
                  <c:v>7225.4</c:v>
                </c:pt>
                <c:pt idx="1">
                  <c:v>1262.7</c:v>
                </c:pt>
                <c:pt idx="2">
                  <c:v>1263.0999999999999</c:v>
                </c:pt>
                <c:pt idx="3">
                  <c:v>1262.65484476089</c:v>
                </c:pt>
                <c:pt idx="4">
                  <c:v>4152</c:v>
                </c:pt>
                <c:pt idx="5">
                  <c:v>7230.1</c:v>
                </c:pt>
                <c:pt idx="6">
                  <c:v>1262.65484476089</c:v>
                </c:pt>
                <c:pt idx="7">
                  <c:v>4040.9</c:v>
                </c:pt>
                <c:pt idx="8">
                  <c:v>7230.1</c:v>
                </c:pt>
                <c:pt idx="9">
                  <c:v>1262.6548576354901</c:v>
                </c:pt>
                <c:pt idx="10">
                  <c:v>1331.8</c:v>
                </c:pt>
                <c:pt idx="11">
                  <c:v>1365.1</c:v>
                </c:pt>
                <c:pt idx="12">
                  <c:v>1398.3</c:v>
                </c:pt>
                <c:pt idx="13">
                  <c:v>1432.3</c:v>
                </c:pt>
                <c:pt idx="14">
                  <c:v>1467.2</c:v>
                </c:pt>
                <c:pt idx="15">
                  <c:v>1501.3</c:v>
                </c:pt>
                <c:pt idx="16">
                  <c:v>1535.7</c:v>
                </c:pt>
                <c:pt idx="17">
                  <c:v>1570.4</c:v>
                </c:pt>
                <c:pt idx="18">
                  <c:v>1595.3</c:v>
                </c:pt>
                <c:pt idx="19">
                  <c:v>1622.4</c:v>
                </c:pt>
                <c:pt idx="20">
                  <c:v>1650.5</c:v>
                </c:pt>
                <c:pt idx="21">
                  <c:v>1678.3</c:v>
                </c:pt>
                <c:pt idx="22">
                  <c:v>1706.1</c:v>
                </c:pt>
                <c:pt idx="23">
                  <c:v>1743.9</c:v>
                </c:pt>
                <c:pt idx="24">
                  <c:v>1769.4</c:v>
                </c:pt>
                <c:pt idx="25">
                  <c:v>1797.1</c:v>
                </c:pt>
                <c:pt idx="26">
                  <c:v>1825.2</c:v>
                </c:pt>
                <c:pt idx="27">
                  <c:v>1853.1</c:v>
                </c:pt>
                <c:pt idx="28">
                  <c:v>1881.5</c:v>
                </c:pt>
                <c:pt idx="29">
                  <c:v>1919.6</c:v>
                </c:pt>
                <c:pt idx="30">
                  <c:v>1954.1</c:v>
                </c:pt>
                <c:pt idx="31">
                  <c:v>1979</c:v>
                </c:pt>
                <c:pt idx="32">
                  <c:v>2006.8</c:v>
                </c:pt>
                <c:pt idx="33">
                  <c:v>2046.1</c:v>
                </c:pt>
                <c:pt idx="34">
                  <c:v>2070.9</c:v>
                </c:pt>
                <c:pt idx="35">
                  <c:v>2147.5</c:v>
                </c:pt>
                <c:pt idx="36">
                  <c:v>2181</c:v>
                </c:pt>
                <c:pt idx="37">
                  <c:v>2216.1</c:v>
                </c:pt>
                <c:pt idx="38">
                  <c:v>2251.9</c:v>
                </c:pt>
                <c:pt idx="39">
                  <c:v>2286.4</c:v>
                </c:pt>
                <c:pt idx="40">
                  <c:v>2321</c:v>
                </c:pt>
                <c:pt idx="41">
                  <c:v>2355.6999999999998</c:v>
                </c:pt>
                <c:pt idx="42">
                  <c:v>2380.9</c:v>
                </c:pt>
                <c:pt idx="43">
                  <c:v>2408.8000000000002</c:v>
                </c:pt>
                <c:pt idx="44">
                  <c:v>2437</c:v>
                </c:pt>
                <c:pt idx="45">
                  <c:v>2465.4</c:v>
                </c:pt>
                <c:pt idx="46">
                  <c:v>2493.6999999999998</c:v>
                </c:pt>
                <c:pt idx="47">
                  <c:v>2521.5</c:v>
                </c:pt>
                <c:pt idx="48">
                  <c:v>2560</c:v>
                </c:pt>
                <c:pt idx="49">
                  <c:v>2585.1999999999998</c:v>
                </c:pt>
                <c:pt idx="50">
                  <c:v>2613.1</c:v>
                </c:pt>
                <c:pt idx="51">
                  <c:v>2641.4</c:v>
                </c:pt>
                <c:pt idx="52">
                  <c:v>2669.5</c:v>
                </c:pt>
                <c:pt idx="53">
                  <c:v>2698</c:v>
                </c:pt>
                <c:pt idx="54">
                  <c:v>2726.8</c:v>
                </c:pt>
                <c:pt idx="55">
                  <c:v>2765.4</c:v>
                </c:pt>
                <c:pt idx="56">
                  <c:v>2800.4</c:v>
                </c:pt>
                <c:pt idx="57">
                  <c:v>2825.7</c:v>
                </c:pt>
                <c:pt idx="58">
                  <c:v>2864</c:v>
                </c:pt>
                <c:pt idx="59">
                  <c:v>2899.2</c:v>
                </c:pt>
                <c:pt idx="60">
                  <c:v>2972.6</c:v>
                </c:pt>
                <c:pt idx="61">
                  <c:v>3008.1</c:v>
                </c:pt>
                <c:pt idx="62">
                  <c:v>3042.6</c:v>
                </c:pt>
                <c:pt idx="63">
                  <c:v>3078.4</c:v>
                </c:pt>
                <c:pt idx="64">
                  <c:v>3104</c:v>
                </c:pt>
                <c:pt idx="65">
                  <c:v>3120.5</c:v>
                </c:pt>
                <c:pt idx="66">
                  <c:v>3153.4</c:v>
                </c:pt>
                <c:pt idx="67">
                  <c:v>3180.5</c:v>
                </c:pt>
                <c:pt idx="68">
                  <c:v>3220.1</c:v>
                </c:pt>
                <c:pt idx="69">
                  <c:v>3255</c:v>
                </c:pt>
                <c:pt idx="70">
                  <c:v>3291.1</c:v>
                </c:pt>
                <c:pt idx="71">
                  <c:v>3326.3</c:v>
                </c:pt>
                <c:pt idx="72">
                  <c:v>3351.9</c:v>
                </c:pt>
                <c:pt idx="73">
                  <c:v>3390.7</c:v>
                </c:pt>
                <c:pt idx="74">
                  <c:v>3425.6</c:v>
                </c:pt>
                <c:pt idx="75">
                  <c:v>3461</c:v>
                </c:pt>
                <c:pt idx="76">
                  <c:v>3486.6</c:v>
                </c:pt>
                <c:pt idx="77">
                  <c:v>3514.9</c:v>
                </c:pt>
                <c:pt idx="78">
                  <c:v>3543.6</c:v>
                </c:pt>
                <c:pt idx="79">
                  <c:v>3572.4</c:v>
                </c:pt>
                <c:pt idx="80">
                  <c:v>3601.1</c:v>
                </c:pt>
                <c:pt idx="81">
                  <c:v>3640</c:v>
                </c:pt>
                <c:pt idx="82">
                  <c:v>3675.3</c:v>
                </c:pt>
                <c:pt idx="83">
                  <c:v>3710.5</c:v>
                </c:pt>
                <c:pt idx="84">
                  <c:v>3746</c:v>
                </c:pt>
                <c:pt idx="85">
                  <c:v>3814.4</c:v>
                </c:pt>
                <c:pt idx="86">
                  <c:v>3849</c:v>
                </c:pt>
                <c:pt idx="87">
                  <c:v>3884.3</c:v>
                </c:pt>
                <c:pt idx="88">
                  <c:v>3919.5</c:v>
                </c:pt>
                <c:pt idx="89">
                  <c:v>3945.8</c:v>
                </c:pt>
                <c:pt idx="90">
                  <c:v>3984.8</c:v>
                </c:pt>
                <c:pt idx="91">
                  <c:v>4020.7</c:v>
                </c:pt>
                <c:pt idx="92">
                  <c:v>4056.6</c:v>
                </c:pt>
                <c:pt idx="93">
                  <c:v>4092.7</c:v>
                </c:pt>
                <c:pt idx="94">
                  <c:v>4118.7</c:v>
                </c:pt>
                <c:pt idx="95">
                  <c:v>4158.1000000000004</c:v>
                </c:pt>
                <c:pt idx="96">
                  <c:v>4194.5</c:v>
                </c:pt>
                <c:pt idx="97">
                  <c:v>4229.8</c:v>
                </c:pt>
                <c:pt idx="98">
                  <c:v>4255.3999999999996</c:v>
                </c:pt>
                <c:pt idx="99">
                  <c:v>4294.5</c:v>
                </c:pt>
                <c:pt idx="100">
                  <c:v>4329.8999999999996</c:v>
                </c:pt>
                <c:pt idx="101">
                  <c:v>4355.3999999999996</c:v>
                </c:pt>
                <c:pt idx="102">
                  <c:v>4384.2</c:v>
                </c:pt>
                <c:pt idx="103">
                  <c:v>4413.1000000000004</c:v>
                </c:pt>
                <c:pt idx="104">
                  <c:v>4452.2</c:v>
                </c:pt>
                <c:pt idx="105">
                  <c:v>4488.2</c:v>
                </c:pt>
                <c:pt idx="106">
                  <c:v>4523.8</c:v>
                </c:pt>
                <c:pt idx="107">
                  <c:v>4559.3999999999996</c:v>
                </c:pt>
                <c:pt idx="108">
                  <c:v>4585</c:v>
                </c:pt>
                <c:pt idx="109">
                  <c:v>4624.1000000000004</c:v>
                </c:pt>
                <c:pt idx="110">
                  <c:v>4703</c:v>
                </c:pt>
                <c:pt idx="111">
                  <c:v>4737</c:v>
                </c:pt>
                <c:pt idx="112">
                  <c:v>4772.3999999999996</c:v>
                </c:pt>
                <c:pt idx="113">
                  <c:v>4807.8999999999996</c:v>
                </c:pt>
                <c:pt idx="114">
                  <c:v>4843.3999999999996</c:v>
                </c:pt>
                <c:pt idx="115">
                  <c:v>4879.2</c:v>
                </c:pt>
                <c:pt idx="116">
                  <c:v>4914.8</c:v>
                </c:pt>
                <c:pt idx="117">
                  <c:v>4951.1000000000004</c:v>
                </c:pt>
                <c:pt idx="118">
                  <c:v>4987.7</c:v>
                </c:pt>
                <c:pt idx="119">
                  <c:v>5023.3999999999996</c:v>
                </c:pt>
                <c:pt idx="120">
                  <c:v>5049</c:v>
                </c:pt>
                <c:pt idx="121">
                  <c:v>5077.5</c:v>
                </c:pt>
                <c:pt idx="122">
                  <c:v>5106.8</c:v>
                </c:pt>
                <c:pt idx="123">
                  <c:v>5146.2</c:v>
                </c:pt>
                <c:pt idx="124">
                  <c:v>5182</c:v>
                </c:pt>
                <c:pt idx="125">
                  <c:v>5207.5</c:v>
                </c:pt>
                <c:pt idx="126">
                  <c:v>5246.1</c:v>
                </c:pt>
                <c:pt idx="127">
                  <c:v>5271.5</c:v>
                </c:pt>
                <c:pt idx="128">
                  <c:v>5300.2</c:v>
                </c:pt>
                <c:pt idx="129">
                  <c:v>5329.7</c:v>
                </c:pt>
                <c:pt idx="130">
                  <c:v>5358.6</c:v>
                </c:pt>
                <c:pt idx="131">
                  <c:v>5387.8</c:v>
                </c:pt>
                <c:pt idx="132">
                  <c:v>5416.6</c:v>
                </c:pt>
                <c:pt idx="133">
                  <c:v>5445.5</c:v>
                </c:pt>
                <c:pt idx="134">
                  <c:v>5485.1</c:v>
                </c:pt>
                <c:pt idx="135">
                  <c:v>5556.3</c:v>
                </c:pt>
                <c:pt idx="136">
                  <c:v>5591</c:v>
                </c:pt>
                <c:pt idx="137">
                  <c:v>5615.9</c:v>
                </c:pt>
                <c:pt idx="138">
                  <c:v>5653.6</c:v>
                </c:pt>
                <c:pt idx="139">
                  <c:v>5688.6</c:v>
                </c:pt>
                <c:pt idx="140">
                  <c:v>5723.7</c:v>
                </c:pt>
                <c:pt idx="141">
                  <c:v>5759</c:v>
                </c:pt>
                <c:pt idx="142">
                  <c:v>5784.7</c:v>
                </c:pt>
                <c:pt idx="143">
                  <c:v>5824.1</c:v>
                </c:pt>
                <c:pt idx="144">
                  <c:v>5859.6</c:v>
                </c:pt>
                <c:pt idx="145">
                  <c:v>5895.4</c:v>
                </c:pt>
                <c:pt idx="146">
                  <c:v>5930.8</c:v>
                </c:pt>
                <c:pt idx="147">
                  <c:v>5956.5</c:v>
                </c:pt>
                <c:pt idx="148">
                  <c:v>5995.1</c:v>
                </c:pt>
                <c:pt idx="149">
                  <c:v>6030.8</c:v>
                </c:pt>
                <c:pt idx="150">
                  <c:v>6056.4</c:v>
                </c:pt>
                <c:pt idx="151">
                  <c:v>6084.8</c:v>
                </c:pt>
                <c:pt idx="152">
                  <c:v>6113.9</c:v>
                </c:pt>
                <c:pt idx="153">
                  <c:v>6142.7</c:v>
                </c:pt>
                <c:pt idx="154">
                  <c:v>6172</c:v>
                </c:pt>
                <c:pt idx="155">
                  <c:v>6200.9</c:v>
                </c:pt>
                <c:pt idx="156">
                  <c:v>6239.9</c:v>
                </c:pt>
                <c:pt idx="157">
                  <c:v>6265.1</c:v>
                </c:pt>
                <c:pt idx="158">
                  <c:v>6293.5</c:v>
                </c:pt>
                <c:pt idx="159">
                  <c:v>6332.9</c:v>
                </c:pt>
                <c:pt idx="160">
                  <c:v>6412.8</c:v>
                </c:pt>
                <c:pt idx="161">
                  <c:v>6447</c:v>
                </c:pt>
                <c:pt idx="162">
                  <c:v>6482.1</c:v>
                </c:pt>
                <c:pt idx="163">
                  <c:v>6517.2</c:v>
                </c:pt>
                <c:pt idx="164">
                  <c:v>6553.1</c:v>
                </c:pt>
                <c:pt idx="165">
                  <c:v>6580.3</c:v>
                </c:pt>
                <c:pt idx="166">
                  <c:v>6619.2</c:v>
                </c:pt>
                <c:pt idx="167">
                  <c:v>6654.4</c:v>
                </c:pt>
                <c:pt idx="168">
                  <c:v>6689.7</c:v>
                </c:pt>
                <c:pt idx="169">
                  <c:v>6725</c:v>
                </c:pt>
                <c:pt idx="170">
                  <c:v>6761.2</c:v>
                </c:pt>
                <c:pt idx="171">
                  <c:v>6796.4</c:v>
                </c:pt>
                <c:pt idx="172">
                  <c:v>6821.9</c:v>
                </c:pt>
                <c:pt idx="173">
                  <c:v>6860.9</c:v>
                </c:pt>
                <c:pt idx="174">
                  <c:v>6896.6</c:v>
                </c:pt>
                <c:pt idx="175">
                  <c:v>6932.1</c:v>
                </c:pt>
                <c:pt idx="176">
                  <c:v>6957.6</c:v>
                </c:pt>
                <c:pt idx="177">
                  <c:v>6996.4</c:v>
                </c:pt>
                <c:pt idx="178">
                  <c:v>7021.9</c:v>
                </c:pt>
                <c:pt idx="179">
                  <c:v>7050.7</c:v>
                </c:pt>
                <c:pt idx="180">
                  <c:v>7079.6</c:v>
                </c:pt>
                <c:pt idx="181">
                  <c:v>7108.2</c:v>
                </c:pt>
                <c:pt idx="182">
                  <c:v>7137.3</c:v>
                </c:pt>
                <c:pt idx="183">
                  <c:v>7176.5</c:v>
                </c:pt>
                <c:pt idx="184">
                  <c:v>7212.3</c:v>
                </c:pt>
              </c:numCache>
            </c:numRef>
          </c:xVal>
          <c:yVal>
            <c:numRef>
              <c:f>uc_063!$C$7:$C$191</c:f>
              <c:numCache>
                <c:formatCode>General</c:formatCode>
                <c:ptCount val="185"/>
                <c:pt idx="0">
                  <c:v>30160073.100000001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5C-4F7F-9AB2-C0C52AB65DFF}"/>
            </c:ext>
          </c:extLst>
        </c:ser>
        <c:ser>
          <c:idx val="1"/>
          <c:order val="1"/>
          <c:tx>
            <c:strRef>
              <c:f>uc_063!$D$6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uc_063!$B$7:$B$191</c:f>
              <c:numCache>
                <c:formatCode>General</c:formatCode>
                <c:ptCount val="185"/>
                <c:pt idx="0">
                  <c:v>7225.4</c:v>
                </c:pt>
                <c:pt idx="1">
                  <c:v>1262.7</c:v>
                </c:pt>
                <c:pt idx="2">
                  <c:v>1263.0999999999999</c:v>
                </c:pt>
                <c:pt idx="3">
                  <c:v>1262.65484476089</c:v>
                </c:pt>
                <c:pt idx="4">
                  <c:v>4152</c:v>
                </c:pt>
                <c:pt idx="5">
                  <c:v>7230.1</c:v>
                </c:pt>
                <c:pt idx="6">
                  <c:v>1262.65484476089</c:v>
                </c:pt>
                <c:pt idx="7">
                  <c:v>4040.9</c:v>
                </c:pt>
                <c:pt idx="8">
                  <c:v>7230.1</c:v>
                </c:pt>
                <c:pt idx="9">
                  <c:v>1262.6548576354901</c:v>
                </c:pt>
                <c:pt idx="10">
                  <c:v>1331.8</c:v>
                </c:pt>
                <c:pt idx="11">
                  <c:v>1365.1</c:v>
                </c:pt>
                <c:pt idx="12">
                  <c:v>1398.3</c:v>
                </c:pt>
                <c:pt idx="13">
                  <c:v>1432.3</c:v>
                </c:pt>
                <c:pt idx="14">
                  <c:v>1467.2</c:v>
                </c:pt>
                <c:pt idx="15">
                  <c:v>1501.3</c:v>
                </c:pt>
                <c:pt idx="16">
                  <c:v>1535.7</c:v>
                </c:pt>
                <c:pt idx="17">
                  <c:v>1570.4</c:v>
                </c:pt>
                <c:pt idx="18">
                  <c:v>1595.3</c:v>
                </c:pt>
                <c:pt idx="19">
                  <c:v>1622.4</c:v>
                </c:pt>
                <c:pt idx="20">
                  <c:v>1650.5</c:v>
                </c:pt>
                <c:pt idx="21">
                  <c:v>1678.3</c:v>
                </c:pt>
                <c:pt idx="22">
                  <c:v>1706.1</c:v>
                </c:pt>
                <c:pt idx="23">
                  <c:v>1743.9</c:v>
                </c:pt>
                <c:pt idx="24">
                  <c:v>1769.4</c:v>
                </c:pt>
                <c:pt idx="25">
                  <c:v>1797.1</c:v>
                </c:pt>
                <c:pt idx="26">
                  <c:v>1825.2</c:v>
                </c:pt>
                <c:pt idx="27">
                  <c:v>1853.1</c:v>
                </c:pt>
                <c:pt idx="28">
                  <c:v>1881.5</c:v>
                </c:pt>
                <c:pt idx="29">
                  <c:v>1919.6</c:v>
                </c:pt>
                <c:pt idx="30">
                  <c:v>1954.1</c:v>
                </c:pt>
                <c:pt idx="31">
                  <c:v>1979</c:v>
                </c:pt>
                <c:pt idx="32">
                  <c:v>2006.8</c:v>
                </c:pt>
                <c:pt idx="33">
                  <c:v>2046.1</c:v>
                </c:pt>
                <c:pt idx="34">
                  <c:v>2070.9</c:v>
                </c:pt>
                <c:pt idx="35">
                  <c:v>2147.5</c:v>
                </c:pt>
                <c:pt idx="36">
                  <c:v>2181</c:v>
                </c:pt>
                <c:pt idx="37">
                  <c:v>2216.1</c:v>
                </c:pt>
                <c:pt idx="38">
                  <c:v>2251.9</c:v>
                </c:pt>
                <c:pt idx="39">
                  <c:v>2286.4</c:v>
                </c:pt>
                <c:pt idx="40">
                  <c:v>2321</c:v>
                </c:pt>
                <c:pt idx="41">
                  <c:v>2355.6999999999998</c:v>
                </c:pt>
                <c:pt idx="42">
                  <c:v>2380.9</c:v>
                </c:pt>
                <c:pt idx="43">
                  <c:v>2408.8000000000002</c:v>
                </c:pt>
                <c:pt idx="44">
                  <c:v>2437</c:v>
                </c:pt>
                <c:pt idx="45">
                  <c:v>2465.4</c:v>
                </c:pt>
                <c:pt idx="46">
                  <c:v>2493.6999999999998</c:v>
                </c:pt>
                <c:pt idx="47">
                  <c:v>2521.5</c:v>
                </c:pt>
                <c:pt idx="48">
                  <c:v>2560</c:v>
                </c:pt>
                <c:pt idx="49">
                  <c:v>2585.1999999999998</c:v>
                </c:pt>
                <c:pt idx="50">
                  <c:v>2613.1</c:v>
                </c:pt>
                <c:pt idx="51">
                  <c:v>2641.4</c:v>
                </c:pt>
                <c:pt idx="52">
                  <c:v>2669.5</c:v>
                </c:pt>
                <c:pt idx="53">
                  <c:v>2698</c:v>
                </c:pt>
                <c:pt idx="54">
                  <c:v>2726.8</c:v>
                </c:pt>
                <c:pt idx="55">
                  <c:v>2765.4</c:v>
                </c:pt>
                <c:pt idx="56">
                  <c:v>2800.4</c:v>
                </c:pt>
                <c:pt idx="57">
                  <c:v>2825.7</c:v>
                </c:pt>
                <c:pt idx="58">
                  <c:v>2864</c:v>
                </c:pt>
                <c:pt idx="59">
                  <c:v>2899.2</c:v>
                </c:pt>
                <c:pt idx="60">
                  <c:v>2972.6</c:v>
                </c:pt>
                <c:pt idx="61">
                  <c:v>3008.1</c:v>
                </c:pt>
                <c:pt idx="62">
                  <c:v>3042.6</c:v>
                </c:pt>
                <c:pt idx="63">
                  <c:v>3078.4</c:v>
                </c:pt>
                <c:pt idx="64">
                  <c:v>3104</c:v>
                </c:pt>
                <c:pt idx="65">
                  <c:v>3120.5</c:v>
                </c:pt>
                <c:pt idx="66">
                  <c:v>3153.4</c:v>
                </c:pt>
                <c:pt idx="67">
                  <c:v>3180.5</c:v>
                </c:pt>
                <c:pt idx="68">
                  <c:v>3220.1</c:v>
                </c:pt>
                <c:pt idx="69">
                  <c:v>3255</c:v>
                </c:pt>
                <c:pt idx="70">
                  <c:v>3291.1</c:v>
                </c:pt>
                <c:pt idx="71">
                  <c:v>3326.3</c:v>
                </c:pt>
                <c:pt idx="72">
                  <c:v>3351.9</c:v>
                </c:pt>
                <c:pt idx="73">
                  <c:v>3390.7</c:v>
                </c:pt>
                <c:pt idx="74">
                  <c:v>3425.6</c:v>
                </c:pt>
                <c:pt idx="75">
                  <c:v>3461</c:v>
                </c:pt>
                <c:pt idx="76">
                  <c:v>3486.6</c:v>
                </c:pt>
                <c:pt idx="77">
                  <c:v>3514.9</c:v>
                </c:pt>
                <c:pt idx="78">
                  <c:v>3543.6</c:v>
                </c:pt>
                <c:pt idx="79">
                  <c:v>3572.4</c:v>
                </c:pt>
                <c:pt idx="80">
                  <c:v>3601.1</c:v>
                </c:pt>
                <c:pt idx="81">
                  <c:v>3640</c:v>
                </c:pt>
                <c:pt idx="82">
                  <c:v>3675.3</c:v>
                </c:pt>
                <c:pt idx="83">
                  <c:v>3710.5</c:v>
                </c:pt>
                <c:pt idx="84">
                  <c:v>3746</c:v>
                </c:pt>
                <c:pt idx="85">
                  <c:v>3814.4</c:v>
                </c:pt>
                <c:pt idx="86">
                  <c:v>3849</c:v>
                </c:pt>
                <c:pt idx="87">
                  <c:v>3884.3</c:v>
                </c:pt>
                <c:pt idx="88">
                  <c:v>3919.5</c:v>
                </c:pt>
                <c:pt idx="89">
                  <c:v>3945.8</c:v>
                </c:pt>
                <c:pt idx="90">
                  <c:v>3984.8</c:v>
                </c:pt>
                <c:pt idx="91">
                  <c:v>4020.7</c:v>
                </c:pt>
                <c:pt idx="92">
                  <c:v>4056.6</c:v>
                </c:pt>
                <c:pt idx="93">
                  <c:v>4092.7</c:v>
                </c:pt>
                <c:pt idx="94">
                  <c:v>4118.7</c:v>
                </c:pt>
                <c:pt idx="95">
                  <c:v>4158.1000000000004</c:v>
                </c:pt>
                <c:pt idx="96">
                  <c:v>4194.5</c:v>
                </c:pt>
                <c:pt idx="97">
                  <c:v>4229.8</c:v>
                </c:pt>
                <c:pt idx="98">
                  <c:v>4255.3999999999996</c:v>
                </c:pt>
                <c:pt idx="99">
                  <c:v>4294.5</c:v>
                </c:pt>
                <c:pt idx="100">
                  <c:v>4329.8999999999996</c:v>
                </c:pt>
                <c:pt idx="101">
                  <c:v>4355.3999999999996</c:v>
                </c:pt>
                <c:pt idx="102">
                  <c:v>4384.2</c:v>
                </c:pt>
                <c:pt idx="103">
                  <c:v>4413.1000000000004</c:v>
                </c:pt>
                <c:pt idx="104">
                  <c:v>4452.2</c:v>
                </c:pt>
                <c:pt idx="105">
                  <c:v>4488.2</c:v>
                </c:pt>
                <c:pt idx="106">
                  <c:v>4523.8</c:v>
                </c:pt>
                <c:pt idx="107">
                  <c:v>4559.3999999999996</c:v>
                </c:pt>
                <c:pt idx="108">
                  <c:v>4585</c:v>
                </c:pt>
                <c:pt idx="109">
                  <c:v>4624.1000000000004</c:v>
                </c:pt>
                <c:pt idx="110">
                  <c:v>4703</c:v>
                </c:pt>
                <c:pt idx="111">
                  <c:v>4737</c:v>
                </c:pt>
                <c:pt idx="112">
                  <c:v>4772.3999999999996</c:v>
                </c:pt>
                <c:pt idx="113">
                  <c:v>4807.8999999999996</c:v>
                </c:pt>
                <c:pt idx="114">
                  <c:v>4843.3999999999996</c:v>
                </c:pt>
                <c:pt idx="115">
                  <c:v>4879.2</c:v>
                </c:pt>
                <c:pt idx="116">
                  <c:v>4914.8</c:v>
                </c:pt>
                <c:pt idx="117">
                  <c:v>4951.1000000000004</c:v>
                </c:pt>
                <c:pt idx="118">
                  <c:v>4987.7</c:v>
                </c:pt>
                <c:pt idx="119">
                  <c:v>5023.3999999999996</c:v>
                </c:pt>
                <c:pt idx="120">
                  <c:v>5049</c:v>
                </c:pt>
                <c:pt idx="121">
                  <c:v>5077.5</c:v>
                </c:pt>
                <c:pt idx="122">
                  <c:v>5106.8</c:v>
                </c:pt>
                <c:pt idx="123">
                  <c:v>5146.2</c:v>
                </c:pt>
                <c:pt idx="124">
                  <c:v>5182</c:v>
                </c:pt>
                <c:pt idx="125">
                  <c:v>5207.5</c:v>
                </c:pt>
                <c:pt idx="126">
                  <c:v>5246.1</c:v>
                </c:pt>
                <c:pt idx="127">
                  <c:v>5271.5</c:v>
                </c:pt>
                <c:pt idx="128">
                  <c:v>5300.2</c:v>
                </c:pt>
                <c:pt idx="129">
                  <c:v>5329.7</c:v>
                </c:pt>
                <c:pt idx="130">
                  <c:v>5358.6</c:v>
                </c:pt>
                <c:pt idx="131">
                  <c:v>5387.8</c:v>
                </c:pt>
                <c:pt idx="132">
                  <c:v>5416.6</c:v>
                </c:pt>
                <c:pt idx="133">
                  <c:v>5445.5</c:v>
                </c:pt>
                <c:pt idx="134">
                  <c:v>5485.1</c:v>
                </c:pt>
                <c:pt idx="135">
                  <c:v>5556.3</c:v>
                </c:pt>
                <c:pt idx="136">
                  <c:v>5591</c:v>
                </c:pt>
                <c:pt idx="137">
                  <c:v>5615.9</c:v>
                </c:pt>
                <c:pt idx="138">
                  <c:v>5653.6</c:v>
                </c:pt>
                <c:pt idx="139">
                  <c:v>5688.6</c:v>
                </c:pt>
                <c:pt idx="140">
                  <c:v>5723.7</c:v>
                </c:pt>
                <c:pt idx="141">
                  <c:v>5759</c:v>
                </c:pt>
                <c:pt idx="142">
                  <c:v>5784.7</c:v>
                </c:pt>
                <c:pt idx="143">
                  <c:v>5824.1</c:v>
                </c:pt>
                <c:pt idx="144">
                  <c:v>5859.6</c:v>
                </c:pt>
                <c:pt idx="145">
                  <c:v>5895.4</c:v>
                </c:pt>
                <c:pt idx="146">
                  <c:v>5930.8</c:v>
                </c:pt>
                <c:pt idx="147">
                  <c:v>5956.5</c:v>
                </c:pt>
                <c:pt idx="148">
                  <c:v>5995.1</c:v>
                </c:pt>
                <c:pt idx="149">
                  <c:v>6030.8</c:v>
                </c:pt>
                <c:pt idx="150">
                  <c:v>6056.4</c:v>
                </c:pt>
                <c:pt idx="151">
                  <c:v>6084.8</c:v>
                </c:pt>
                <c:pt idx="152">
                  <c:v>6113.9</c:v>
                </c:pt>
                <c:pt idx="153">
                  <c:v>6142.7</c:v>
                </c:pt>
                <c:pt idx="154">
                  <c:v>6172</c:v>
                </c:pt>
                <c:pt idx="155">
                  <c:v>6200.9</c:v>
                </c:pt>
                <c:pt idx="156">
                  <c:v>6239.9</c:v>
                </c:pt>
                <c:pt idx="157">
                  <c:v>6265.1</c:v>
                </c:pt>
                <c:pt idx="158">
                  <c:v>6293.5</c:v>
                </c:pt>
                <c:pt idx="159">
                  <c:v>6332.9</c:v>
                </c:pt>
                <c:pt idx="160">
                  <c:v>6412.8</c:v>
                </c:pt>
                <c:pt idx="161">
                  <c:v>6447</c:v>
                </c:pt>
                <c:pt idx="162">
                  <c:v>6482.1</c:v>
                </c:pt>
                <c:pt idx="163">
                  <c:v>6517.2</c:v>
                </c:pt>
                <c:pt idx="164">
                  <c:v>6553.1</c:v>
                </c:pt>
                <c:pt idx="165">
                  <c:v>6580.3</c:v>
                </c:pt>
                <c:pt idx="166">
                  <c:v>6619.2</c:v>
                </c:pt>
                <c:pt idx="167">
                  <c:v>6654.4</c:v>
                </c:pt>
                <c:pt idx="168">
                  <c:v>6689.7</c:v>
                </c:pt>
                <c:pt idx="169">
                  <c:v>6725</c:v>
                </c:pt>
                <c:pt idx="170">
                  <c:v>6761.2</c:v>
                </c:pt>
                <c:pt idx="171">
                  <c:v>6796.4</c:v>
                </c:pt>
                <c:pt idx="172">
                  <c:v>6821.9</c:v>
                </c:pt>
                <c:pt idx="173">
                  <c:v>6860.9</c:v>
                </c:pt>
                <c:pt idx="174">
                  <c:v>6896.6</c:v>
                </c:pt>
                <c:pt idx="175">
                  <c:v>6932.1</c:v>
                </c:pt>
                <c:pt idx="176">
                  <c:v>6957.6</c:v>
                </c:pt>
                <c:pt idx="177">
                  <c:v>6996.4</c:v>
                </c:pt>
                <c:pt idx="178">
                  <c:v>7021.9</c:v>
                </c:pt>
                <c:pt idx="179">
                  <c:v>7050.7</c:v>
                </c:pt>
                <c:pt idx="180">
                  <c:v>7079.6</c:v>
                </c:pt>
                <c:pt idx="181">
                  <c:v>7108.2</c:v>
                </c:pt>
                <c:pt idx="182">
                  <c:v>7137.3</c:v>
                </c:pt>
                <c:pt idx="183">
                  <c:v>7176.5</c:v>
                </c:pt>
                <c:pt idx="184">
                  <c:v>7212.3</c:v>
                </c:pt>
              </c:numCache>
            </c:numRef>
          </c:xVal>
          <c:yVal>
            <c:numRef>
              <c:f>uc_063!$D$7:$D$191</c:f>
              <c:numCache>
                <c:formatCode>General</c:formatCode>
                <c:ptCount val="185"/>
                <c:pt idx="1">
                  <c:v>30188837.800000001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5C-4F7F-9AB2-C0C52AB65DFF}"/>
            </c:ext>
          </c:extLst>
        </c:ser>
        <c:ser>
          <c:idx val="2"/>
          <c:order val="2"/>
          <c:tx>
            <c:strRef>
              <c:f>uc_063!$E$6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uc_063!$B$7:$B$191</c:f>
              <c:numCache>
                <c:formatCode>General</c:formatCode>
                <c:ptCount val="185"/>
                <c:pt idx="0">
                  <c:v>7225.4</c:v>
                </c:pt>
                <c:pt idx="1">
                  <c:v>1262.7</c:v>
                </c:pt>
                <c:pt idx="2">
                  <c:v>1263.0999999999999</c:v>
                </c:pt>
                <c:pt idx="3">
                  <c:v>1262.65484476089</c:v>
                </c:pt>
                <c:pt idx="4">
                  <c:v>4152</c:v>
                </c:pt>
                <c:pt idx="5">
                  <c:v>7230.1</c:v>
                </c:pt>
                <c:pt idx="6">
                  <c:v>1262.65484476089</c:v>
                </c:pt>
                <c:pt idx="7">
                  <c:v>4040.9</c:v>
                </c:pt>
                <c:pt idx="8">
                  <c:v>7230.1</c:v>
                </c:pt>
                <c:pt idx="9">
                  <c:v>1262.6548576354901</c:v>
                </c:pt>
                <c:pt idx="10">
                  <c:v>1331.8</c:v>
                </c:pt>
                <c:pt idx="11">
                  <c:v>1365.1</c:v>
                </c:pt>
                <c:pt idx="12">
                  <c:v>1398.3</c:v>
                </c:pt>
                <c:pt idx="13">
                  <c:v>1432.3</c:v>
                </c:pt>
                <c:pt idx="14">
                  <c:v>1467.2</c:v>
                </c:pt>
                <c:pt idx="15">
                  <c:v>1501.3</c:v>
                </c:pt>
                <c:pt idx="16">
                  <c:v>1535.7</c:v>
                </c:pt>
                <c:pt idx="17">
                  <c:v>1570.4</c:v>
                </c:pt>
                <c:pt idx="18">
                  <c:v>1595.3</c:v>
                </c:pt>
                <c:pt idx="19">
                  <c:v>1622.4</c:v>
                </c:pt>
                <c:pt idx="20">
                  <c:v>1650.5</c:v>
                </c:pt>
                <c:pt idx="21">
                  <c:v>1678.3</c:v>
                </c:pt>
                <c:pt idx="22">
                  <c:v>1706.1</c:v>
                </c:pt>
                <c:pt idx="23">
                  <c:v>1743.9</c:v>
                </c:pt>
                <c:pt idx="24">
                  <c:v>1769.4</c:v>
                </c:pt>
                <c:pt idx="25">
                  <c:v>1797.1</c:v>
                </c:pt>
                <c:pt idx="26">
                  <c:v>1825.2</c:v>
                </c:pt>
                <c:pt idx="27">
                  <c:v>1853.1</c:v>
                </c:pt>
                <c:pt idx="28">
                  <c:v>1881.5</c:v>
                </c:pt>
                <c:pt idx="29">
                  <c:v>1919.6</c:v>
                </c:pt>
                <c:pt idx="30">
                  <c:v>1954.1</c:v>
                </c:pt>
                <c:pt idx="31">
                  <c:v>1979</c:v>
                </c:pt>
                <c:pt idx="32">
                  <c:v>2006.8</c:v>
                </c:pt>
                <c:pt idx="33">
                  <c:v>2046.1</c:v>
                </c:pt>
                <c:pt idx="34">
                  <c:v>2070.9</c:v>
                </c:pt>
                <c:pt idx="35">
                  <c:v>2147.5</c:v>
                </c:pt>
                <c:pt idx="36">
                  <c:v>2181</c:v>
                </c:pt>
                <c:pt idx="37">
                  <c:v>2216.1</c:v>
                </c:pt>
                <c:pt idx="38">
                  <c:v>2251.9</c:v>
                </c:pt>
                <c:pt idx="39">
                  <c:v>2286.4</c:v>
                </c:pt>
                <c:pt idx="40">
                  <c:v>2321</c:v>
                </c:pt>
                <c:pt idx="41">
                  <c:v>2355.6999999999998</c:v>
                </c:pt>
                <c:pt idx="42">
                  <c:v>2380.9</c:v>
                </c:pt>
                <c:pt idx="43">
                  <c:v>2408.8000000000002</c:v>
                </c:pt>
                <c:pt idx="44">
                  <c:v>2437</c:v>
                </c:pt>
                <c:pt idx="45">
                  <c:v>2465.4</c:v>
                </c:pt>
                <c:pt idx="46">
                  <c:v>2493.6999999999998</c:v>
                </c:pt>
                <c:pt idx="47">
                  <c:v>2521.5</c:v>
                </c:pt>
                <c:pt idx="48">
                  <c:v>2560</c:v>
                </c:pt>
                <c:pt idx="49">
                  <c:v>2585.1999999999998</c:v>
                </c:pt>
                <c:pt idx="50">
                  <c:v>2613.1</c:v>
                </c:pt>
                <c:pt idx="51">
                  <c:v>2641.4</c:v>
                </c:pt>
                <c:pt idx="52">
                  <c:v>2669.5</c:v>
                </c:pt>
                <c:pt idx="53">
                  <c:v>2698</c:v>
                </c:pt>
                <c:pt idx="54">
                  <c:v>2726.8</c:v>
                </c:pt>
                <c:pt idx="55">
                  <c:v>2765.4</c:v>
                </c:pt>
                <c:pt idx="56">
                  <c:v>2800.4</c:v>
                </c:pt>
                <c:pt idx="57">
                  <c:v>2825.7</c:v>
                </c:pt>
                <c:pt idx="58">
                  <c:v>2864</c:v>
                </c:pt>
                <c:pt idx="59">
                  <c:v>2899.2</c:v>
                </c:pt>
                <c:pt idx="60">
                  <c:v>2972.6</c:v>
                </c:pt>
                <c:pt idx="61">
                  <c:v>3008.1</c:v>
                </c:pt>
                <c:pt idx="62">
                  <c:v>3042.6</c:v>
                </c:pt>
                <c:pt idx="63">
                  <c:v>3078.4</c:v>
                </c:pt>
                <c:pt idx="64">
                  <c:v>3104</c:v>
                </c:pt>
                <c:pt idx="65">
                  <c:v>3120.5</c:v>
                </c:pt>
                <c:pt idx="66">
                  <c:v>3153.4</c:v>
                </c:pt>
                <c:pt idx="67">
                  <c:v>3180.5</c:v>
                </c:pt>
                <c:pt idx="68">
                  <c:v>3220.1</c:v>
                </c:pt>
                <c:pt idx="69">
                  <c:v>3255</c:v>
                </c:pt>
                <c:pt idx="70">
                  <c:v>3291.1</c:v>
                </c:pt>
                <c:pt idx="71">
                  <c:v>3326.3</c:v>
                </c:pt>
                <c:pt idx="72">
                  <c:v>3351.9</c:v>
                </c:pt>
                <c:pt idx="73">
                  <c:v>3390.7</c:v>
                </c:pt>
                <c:pt idx="74">
                  <c:v>3425.6</c:v>
                </c:pt>
                <c:pt idx="75">
                  <c:v>3461</c:v>
                </c:pt>
                <c:pt idx="76">
                  <c:v>3486.6</c:v>
                </c:pt>
                <c:pt idx="77">
                  <c:v>3514.9</c:v>
                </c:pt>
                <c:pt idx="78">
                  <c:v>3543.6</c:v>
                </c:pt>
                <c:pt idx="79">
                  <c:v>3572.4</c:v>
                </c:pt>
                <c:pt idx="80">
                  <c:v>3601.1</c:v>
                </c:pt>
                <c:pt idx="81">
                  <c:v>3640</c:v>
                </c:pt>
                <c:pt idx="82">
                  <c:v>3675.3</c:v>
                </c:pt>
                <c:pt idx="83">
                  <c:v>3710.5</c:v>
                </c:pt>
                <c:pt idx="84">
                  <c:v>3746</c:v>
                </c:pt>
                <c:pt idx="85">
                  <c:v>3814.4</c:v>
                </c:pt>
                <c:pt idx="86">
                  <c:v>3849</c:v>
                </c:pt>
                <c:pt idx="87">
                  <c:v>3884.3</c:v>
                </c:pt>
                <c:pt idx="88">
                  <c:v>3919.5</c:v>
                </c:pt>
                <c:pt idx="89">
                  <c:v>3945.8</c:v>
                </c:pt>
                <c:pt idx="90">
                  <c:v>3984.8</c:v>
                </c:pt>
                <c:pt idx="91">
                  <c:v>4020.7</c:v>
                </c:pt>
                <c:pt idx="92">
                  <c:v>4056.6</c:v>
                </c:pt>
                <c:pt idx="93">
                  <c:v>4092.7</c:v>
                </c:pt>
                <c:pt idx="94">
                  <c:v>4118.7</c:v>
                </c:pt>
                <c:pt idx="95">
                  <c:v>4158.1000000000004</c:v>
                </c:pt>
                <c:pt idx="96">
                  <c:v>4194.5</c:v>
                </c:pt>
                <c:pt idx="97">
                  <c:v>4229.8</c:v>
                </c:pt>
                <c:pt idx="98">
                  <c:v>4255.3999999999996</c:v>
                </c:pt>
                <c:pt idx="99">
                  <c:v>4294.5</c:v>
                </c:pt>
                <c:pt idx="100">
                  <c:v>4329.8999999999996</c:v>
                </c:pt>
                <c:pt idx="101">
                  <c:v>4355.3999999999996</c:v>
                </c:pt>
                <c:pt idx="102">
                  <c:v>4384.2</c:v>
                </c:pt>
                <c:pt idx="103">
                  <c:v>4413.1000000000004</c:v>
                </c:pt>
                <c:pt idx="104">
                  <c:v>4452.2</c:v>
                </c:pt>
                <c:pt idx="105">
                  <c:v>4488.2</c:v>
                </c:pt>
                <c:pt idx="106">
                  <c:v>4523.8</c:v>
                </c:pt>
                <c:pt idx="107">
                  <c:v>4559.3999999999996</c:v>
                </c:pt>
                <c:pt idx="108">
                  <c:v>4585</c:v>
                </c:pt>
                <c:pt idx="109">
                  <c:v>4624.1000000000004</c:v>
                </c:pt>
                <c:pt idx="110">
                  <c:v>4703</c:v>
                </c:pt>
                <c:pt idx="111">
                  <c:v>4737</c:v>
                </c:pt>
                <c:pt idx="112">
                  <c:v>4772.3999999999996</c:v>
                </c:pt>
                <c:pt idx="113">
                  <c:v>4807.8999999999996</c:v>
                </c:pt>
                <c:pt idx="114">
                  <c:v>4843.3999999999996</c:v>
                </c:pt>
                <c:pt idx="115">
                  <c:v>4879.2</c:v>
                </c:pt>
                <c:pt idx="116">
                  <c:v>4914.8</c:v>
                </c:pt>
                <c:pt idx="117">
                  <c:v>4951.1000000000004</c:v>
                </c:pt>
                <c:pt idx="118">
                  <c:v>4987.7</c:v>
                </c:pt>
                <c:pt idx="119">
                  <c:v>5023.3999999999996</c:v>
                </c:pt>
                <c:pt idx="120">
                  <c:v>5049</c:v>
                </c:pt>
                <c:pt idx="121">
                  <c:v>5077.5</c:v>
                </c:pt>
                <c:pt idx="122">
                  <c:v>5106.8</c:v>
                </c:pt>
                <c:pt idx="123">
                  <c:v>5146.2</c:v>
                </c:pt>
                <c:pt idx="124">
                  <c:v>5182</c:v>
                </c:pt>
                <c:pt idx="125">
                  <c:v>5207.5</c:v>
                </c:pt>
                <c:pt idx="126">
                  <c:v>5246.1</c:v>
                </c:pt>
                <c:pt idx="127">
                  <c:v>5271.5</c:v>
                </c:pt>
                <c:pt idx="128">
                  <c:v>5300.2</c:v>
                </c:pt>
                <c:pt idx="129">
                  <c:v>5329.7</c:v>
                </c:pt>
                <c:pt idx="130">
                  <c:v>5358.6</c:v>
                </c:pt>
                <c:pt idx="131">
                  <c:v>5387.8</c:v>
                </c:pt>
                <c:pt idx="132">
                  <c:v>5416.6</c:v>
                </c:pt>
                <c:pt idx="133">
                  <c:v>5445.5</c:v>
                </c:pt>
                <c:pt idx="134">
                  <c:v>5485.1</c:v>
                </c:pt>
                <c:pt idx="135">
                  <c:v>5556.3</c:v>
                </c:pt>
                <c:pt idx="136">
                  <c:v>5591</c:v>
                </c:pt>
                <c:pt idx="137">
                  <c:v>5615.9</c:v>
                </c:pt>
                <c:pt idx="138">
                  <c:v>5653.6</c:v>
                </c:pt>
                <c:pt idx="139">
                  <c:v>5688.6</c:v>
                </c:pt>
                <c:pt idx="140">
                  <c:v>5723.7</c:v>
                </c:pt>
                <c:pt idx="141">
                  <c:v>5759</c:v>
                </c:pt>
                <c:pt idx="142">
                  <c:v>5784.7</c:v>
                </c:pt>
                <c:pt idx="143">
                  <c:v>5824.1</c:v>
                </c:pt>
                <c:pt idx="144">
                  <c:v>5859.6</c:v>
                </c:pt>
                <c:pt idx="145">
                  <c:v>5895.4</c:v>
                </c:pt>
                <c:pt idx="146">
                  <c:v>5930.8</c:v>
                </c:pt>
                <c:pt idx="147">
                  <c:v>5956.5</c:v>
                </c:pt>
                <c:pt idx="148">
                  <c:v>5995.1</c:v>
                </c:pt>
                <c:pt idx="149">
                  <c:v>6030.8</c:v>
                </c:pt>
                <c:pt idx="150">
                  <c:v>6056.4</c:v>
                </c:pt>
                <c:pt idx="151">
                  <c:v>6084.8</c:v>
                </c:pt>
                <c:pt idx="152">
                  <c:v>6113.9</c:v>
                </c:pt>
                <c:pt idx="153">
                  <c:v>6142.7</c:v>
                </c:pt>
                <c:pt idx="154">
                  <c:v>6172</c:v>
                </c:pt>
                <c:pt idx="155">
                  <c:v>6200.9</c:v>
                </c:pt>
                <c:pt idx="156">
                  <c:v>6239.9</c:v>
                </c:pt>
                <c:pt idx="157">
                  <c:v>6265.1</c:v>
                </c:pt>
                <c:pt idx="158">
                  <c:v>6293.5</c:v>
                </c:pt>
                <c:pt idx="159">
                  <c:v>6332.9</c:v>
                </c:pt>
                <c:pt idx="160">
                  <c:v>6412.8</c:v>
                </c:pt>
                <c:pt idx="161">
                  <c:v>6447</c:v>
                </c:pt>
                <c:pt idx="162">
                  <c:v>6482.1</c:v>
                </c:pt>
                <c:pt idx="163">
                  <c:v>6517.2</c:v>
                </c:pt>
                <c:pt idx="164">
                  <c:v>6553.1</c:v>
                </c:pt>
                <c:pt idx="165">
                  <c:v>6580.3</c:v>
                </c:pt>
                <c:pt idx="166">
                  <c:v>6619.2</c:v>
                </c:pt>
                <c:pt idx="167">
                  <c:v>6654.4</c:v>
                </c:pt>
                <c:pt idx="168">
                  <c:v>6689.7</c:v>
                </c:pt>
                <c:pt idx="169">
                  <c:v>6725</c:v>
                </c:pt>
                <c:pt idx="170">
                  <c:v>6761.2</c:v>
                </c:pt>
                <c:pt idx="171">
                  <c:v>6796.4</c:v>
                </c:pt>
                <c:pt idx="172">
                  <c:v>6821.9</c:v>
                </c:pt>
                <c:pt idx="173">
                  <c:v>6860.9</c:v>
                </c:pt>
                <c:pt idx="174">
                  <c:v>6896.6</c:v>
                </c:pt>
                <c:pt idx="175">
                  <c:v>6932.1</c:v>
                </c:pt>
                <c:pt idx="176">
                  <c:v>6957.6</c:v>
                </c:pt>
                <c:pt idx="177">
                  <c:v>6996.4</c:v>
                </c:pt>
                <c:pt idx="178">
                  <c:v>7021.9</c:v>
                </c:pt>
                <c:pt idx="179">
                  <c:v>7050.7</c:v>
                </c:pt>
                <c:pt idx="180">
                  <c:v>7079.6</c:v>
                </c:pt>
                <c:pt idx="181">
                  <c:v>7108.2</c:v>
                </c:pt>
                <c:pt idx="182">
                  <c:v>7137.3</c:v>
                </c:pt>
                <c:pt idx="183">
                  <c:v>7176.5</c:v>
                </c:pt>
                <c:pt idx="184">
                  <c:v>7212.3</c:v>
                </c:pt>
              </c:numCache>
            </c:numRef>
          </c:xVal>
          <c:yVal>
            <c:numRef>
              <c:f>uc_063!$E$7:$E$191</c:f>
              <c:numCache>
                <c:formatCode>General</c:formatCode>
                <c:ptCount val="185"/>
                <c:pt idx="2">
                  <c:v>30173863.800000001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5C-4F7F-9AB2-C0C52AB65DFF}"/>
            </c:ext>
          </c:extLst>
        </c:ser>
        <c:ser>
          <c:idx val="3"/>
          <c:order val="3"/>
          <c:tx>
            <c:strRef>
              <c:f>uc_063!$F$6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uc_063!$B$7:$B$191</c:f>
              <c:numCache>
                <c:formatCode>General</c:formatCode>
                <c:ptCount val="185"/>
                <c:pt idx="0">
                  <c:v>7225.4</c:v>
                </c:pt>
                <c:pt idx="1">
                  <c:v>1262.7</c:v>
                </c:pt>
                <c:pt idx="2">
                  <c:v>1263.0999999999999</c:v>
                </c:pt>
                <c:pt idx="3">
                  <c:v>1262.65484476089</c:v>
                </c:pt>
                <c:pt idx="4">
                  <c:v>4152</c:v>
                </c:pt>
                <c:pt idx="5">
                  <c:v>7230.1</c:v>
                </c:pt>
                <c:pt idx="6">
                  <c:v>1262.65484476089</c:v>
                </c:pt>
                <c:pt idx="7">
                  <c:v>4040.9</c:v>
                </c:pt>
                <c:pt idx="8">
                  <c:v>7230.1</c:v>
                </c:pt>
                <c:pt idx="9">
                  <c:v>1262.6548576354901</c:v>
                </c:pt>
                <c:pt idx="10">
                  <c:v>1331.8</c:v>
                </c:pt>
                <c:pt idx="11">
                  <c:v>1365.1</c:v>
                </c:pt>
                <c:pt idx="12">
                  <c:v>1398.3</c:v>
                </c:pt>
                <c:pt idx="13">
                  <c:v>1432.3</c:v>
                </c:pt>
                <c:pt idx="14">
                  <c:v>1467.2</c:v>
                </c:pt>
                <c:pt idx="15">
                  <c:v>1501.3</c:v>
                </c:pt>
                <c:pt idx="16">
                  <c:v>1535.7</c:v>
                </c:pt>
                <c:pt idx="17">
                  <c:v>1570.4</c:v>
                </c:pt>
                <c:pt idx="18">
                  <c:v>1595.3</c:v>
                </c:pt>
                <c:pt idx="19">
                  <c:v>1622.4</c:v>
                </c:pt>
                <c:pt idx="20">
                  <c:v>1650.5</c:v>
                </c:pt>
                <c:pt idx="21">
                  <c:v>1678.3</c:v>
                </c:pt>
                <c:pt idx="22">
                  <c:v>1706.1</c:v>
                </c:pt>
                <c:pt idx="23">
                  <c:v>1743.9</c:v>
                </c:pt>
                <c:pt idx="24">
                  <c:v>1769.4</c:v>
                </c:pt>
                <c:pt idx="25">
                  <c:v>1797.1</c:v>
                </c:pt>
                <c:pt idx="26">
                  <c:v>1825.2</c:v>
                </c:pt>
                <c:pt idx="27">
                  <c:v>1853.1</c:v>
                </c:pt>
                <c:pt idx="28">
                  <c:v>1881.5</c:v>
                </c:pt>
                <c:pt idx="29">
                  <c:v>1919.6</c:v>
                </c:pt>
                <c:pt idx="30">
                  <c:v>1954.1</c:v>
                </c:pt>
                <c:pt idx="31">
                  <c:v>1979</c:v>
                </c:pt>
                <c:pt idx="32">
                  <c:v>2006.8</c:v>
                </c:pt>
                <c:pt idx="33">
                  <c:v>2046.1</c:v>
                </c:pt>
                <c:pt idx="34">
                  <c:v>2070.9</c:v>
                </c:pt>
                <c:pt idx="35">
                  <c:v>2147.5</c:v>
                </c:pt>
                <c:pt idx="36">
                  <c:v>2181</c:v>
                </c:pt>
                <c:pt idx="37">
                  <c:v>2216.1</c:v>
                </c:pt>
                <c:pt idx="38">
                  <c:v>2251.9</c:v>
                </c:pt>
                <c:pt idx="39">
                  <c:v>2286.4</c:v>
                </c:pt>
                <c:pt idx="40">
                  <c:v>2321</c:v>
                </c:pt>
                <c:pt idx="41">
                  <c:v>2355.6999999999998</c:v>
                </c:pt>
                <c:pt idx="42">
                  <c:v>2380.9</c:v>
                </c:pt>
                <c:pt idx="43">
                  <c:v>2408.8000000000002</c:v>
                </c:pt>
                <c:pt idx="44">
                  <c:v>2437</c:v>
                </c:pt>
                <c:pt idx="45">
                  <c:v>2465.4</c:v>
                </c:pt>
                <c:pt idx="46">
                  <c:v>2493.6999999999998</c:v>
                </c:pt>
                <c:pt idx="47">
                  <c:v>2521.5</c:v>
                </c:pt>
                <c:pt idx="48">
                  <c:v>2560</c:v>
                </c:pt>
                <c:pt idx="49">
                  <c:v>2585.1999999999998</c:v>
                </c:pt>
                <c:pt idx="50">
                  <c:v>2613.1</c:v>
                </c:pt>
                <c:pt idx="51">
                  <c:v>2641.4</c:v>
                </c:pt>
                <c:pt idx="52">
                  <c:v>2669.5</c:v>
                </c:pt>
                <c:pt idx="53">
                  <c:v>2698</c:v>
                </c:pt>
                <c:pt idx="54">
                  <c:v>2726.8</c:v>
                </c:pt>
                <c:pt idx="55">
                  <c:v>2765.4</c:v>
                </c:pt>
                <c:pt idx="56">
                  <c:v>2800.4</c:v>
                </c:pt>
                <c:pt idx="57">
                  <c:v>2825.7</c:v>
                </c:pt>
                <c:pt idx="58">
                  <c:v>2864</c:v>
                </c:pt>
                <c:pt idx="59">
                  <c:v>2899.2</c:v>
                </c:pt>
                <c:pt idx="60">
                  <c:v>2972.6</c:v>
                </c:pt>
                <c:pt idx="61">
                  <c:v>3008.1</c:v>
                </c:pt>
                <c:pt idx="62">
                  <c:v>3042.6</c:v>
                </c:pt>
                <c:pt idx="63">
                  <c:v>3078.4</c:v>
                </c:pt>
                <c:pt idx="64">
                  <c:v>3104</c:v>
                </c:pt>
                <c:pt idx="65">
                  <c:v>3120.5</c:v>
                </c:pt>
                <c:pt idx="66">
                  <c:v>3153.4</c:v>
                </c:pt>
                <c:pt idx="67">
                  <c:v>3180.5</c:v>
                </c:pt>
                <c:pt idx="68">
                  <c:v>3220.1</c:v>
                </c:pt>
                <c:pt idx="69">
                  <c:v>3255</c:v>
                </c:pt>
                <c:pt idx="70">
                  <c:v>3291.1</c:v>
                </c:pt>
                <c:pt idx="71">
                  <c:v>3326.3</c:v>
                </c:pt>
                <c:pt idx="72">
                  <c:v>3351.9</c:v>
                </c:pt>
                <c:pt idx="73">
                  <c:v>3390.7</c:v>
                </c:pt>
                <c:pt idx="74">
                  <c:v>3425.6</c:v>
                </c:pt>
                <c:pt idx="75">
                  <c:v>3461</c:v>
                </c:pt>
                <c:pt idx="76">
                  <c:v>3486.6</c:v>
                </c:pt>
                <c:pt idx="77">
                  <c:v>3514.9</c:v>
                </c:pt>
                <c:pt idx="78">
                  <c:v>3543.6</c:v>
                </c:pt>
                <c:pt idx="79">
                  <c:v>3572.4</c:v>
                </c:pt>
                <c:pt idx="80">
                  <c:v>3601.1</c:v>
                </c:pt>
                <c:pt idx="81">
                  <c:v>3640</c:v>
                </c:pt>
                <c:pt idx="82">
                  <c:v>3675.3</c:v>
                </c:pt>
                <c:pt idx="83">
                  <c:v>3710.5</c:v>
                </c:pt>
                <c:pt idx="84">
                  <c:v>3746</c:v>
                </c:pt>
                <c:pt idx="85">
                  <c:v>3814.4</c:v>
                </c:pt>
                <c:pt idx="86">
                  <c:v>3849</c:v>
                </c:pt>
                <c:pt idx="87">
                  <c:v>3884.3</c:v>
                </c:pt>
                <c:pt idx="88">
                  <c:v>3919.5</c:v>
                </c:pt>
                <c:pt idx="89">
                  <c:v>3945.8</c:v>
                </c:pt>
                <c:pt idx="90">
                  <c:v>3984.8</c:v>
                </c:pt>
                <c:pt idx="91">
                  <c:v>4020.7</c:v>
                </c:pt>
                <c:pt idx="92">
                  <c:v>4056.6</c:v>
                </c:pt>
                <c:pt idx="93">
                  <c:v>4092.7</c:v>
                </c:pt>
                <c:pt idx="94">
                  <c:v>4118.7</c:v>
                </c:pt>
                <c:pt idx="95">
                  <c:v>4158.1000000000004</c:v>
                </c:pt>
                <c:pt idx="96">
                  <c:v>4194.5</c:v>
                </c:pt>
                <c:pt idx="97">
                  <c:v>4229.8</c:v>
                </c:pt>
                <c:pt idx="98">
                  <c:v>4255.3999999999996</c:v>
                </c:pt>
                <c:pt idx="99">
                  <c:v>4294.5</c:v>
                </c:pt>
                <c:pt idx="100">
                  <c:v>4329.8999999999996</c:v>
                </c:pt>
                <c:pt idx="101">
                  <c:v>4355.3999999999996</c:v>
                </c:pt>
                <c:pt idx="102">
                  <c:v>4384.2</c:v>
                </c:pt>
                <c:pt idx="103">
                  <c:v>4413.1000000000004</c:v>
                </c:pt>
                <c:pt idx="104">
                  <c:v>4452.2</c:v>
                </c:pt>
                <c:pt idx="105">
                  <c:v>4488.2</c:v>
                </c:pt>
                <c:pt idx="106">
                  <c:v>4523.8</c:v>
                </c:pt>
                <c:pt idx="107">
                  <c:v>4559.3999999999996</c:v>
                </c:pt>
                <c:pt idx="108">
                  <c:v>4585</c:v>
                </c:pt>
                <c:pt idx="109">
                  <c:v>4624.1000000000004</c:v>
                </c:pt>
                <c:pt idx="110">
                  <c:v>4703</c:v>
                </c:pt>
                <c:pt idx="111">
                  <c:v>4737</c:v>
                </c:pt>
                <c:pt idx="112">
                  <c:v>4772.3999999999996</c:v>
                </c:pt>
                <c:pt idx="113">
                  <c:v>4807.8999999999996</c:v>
                </c:pt>
                <c:pt idx="114">
                  <c:v>4843.3999999999996</c:v>
                </c:pt>
                <c:pt idx="115">
                  <c:v>4879.2</c:v>
                </c:pt>
                <c:pt idx="116">
                  <c:v>4914.8</c:v>
                </c:pt>
                <c:pt idx="117">
                  <c:v>4951.1000000000004</c:v>
                </c:pt>
                <c:pt idx="118">
                  <c:v>4987.7</c:v>
                </c:pt>
                <c:pt idx="119">
                  <c:v>5023.3999999999996</c:v>
                </c:pt>
                <c:pt idx="120">
                  <c:v>5049</c:v>
                </c:pt>
                <c:pt idx="121">
                  <c:v>5077.5</c:v>
                </c:pt>
                <c:pt idx="122">
                  <c:v>5106.8</c:v>
                </c:pt>
                <c:pt idx="123">
                  <c:v>5146.2</c:v>
                </c:pt>
                <c:pt idx="124">
                  <c:v>5182</c:v>
                </c:pt>
                <c:pt idx="125">
                  <c:v>5207.5</c:v>
                </c:pt>
                <c:pt idx="126">
                  <c:v>5246.1</c:v>
                </c:pt>
                <c:pt idx="127">
                  <c:v>5271.5</c:v>
                </c:pt>
                <c:pt idx="128">
                  <c:v>5300.2</c:v>
                </c:pt>
                <c:pt idx="129">
                  <c:v>5329.7</c:v>
                </c:pt>
                <c:pt idx="130">
                  <c:v>5358.6</c:v>
                </c:pt>
                <c:pt idx="131">
                  <c:v>5387.8</c:v>
                </c:pt>
                <c:pt idx="132">
                  <c:v>5416.6</c:v>
                </c:pt>
                <c:pt idx="133">
                  <c:v>5445.5</c:v>
                </c:pt>
                <c:pt idx="134">
                  <c:v>5485.1</c:v>
                </c:pt>
                <c:pt idx="135">
                  <c:v>5556.3</c:v>
                </c:pt>
                <c:pt idx="136">
                  <c:v>5591</c:v>
                </c:pt>
                <c:pt idx="137">
                  <c:v>5615.9</c:v>
                </c:pt>
                <c:pt idx="138">
                  <c:v>5653.6</c:v>
                </c:pt>
                <c:pt idx="139">
                  <c:v>5688.6</c:v>
                </c:pt>
                <c:pt idx="140">
                  <c:v>5723.7</c:v>
                </c:pt>
                <c:pt idx="141">
                  <c:v>5759</c:v>
                </c:pt>
                <c:pt idx="142">
                  <c:v>5784.7</c:v>
                </c:pt>
                <c:pt idx="143">
                  <c:v>5824.1</c:v>
                </c:pt>
                <c:pt idx="144">
                  <c:v>5859.6</c:v>
                </c:pt>
                <c:pt idx="145">
                  <c:v>5895.4</c:v>
                </c:pt>
                <c:pt idx="146">
                  <c:v>5930.8</c:v>
                </c:pt>
                <c:pt idx="147">
                  <c:v>5956.5</c:v>
                </c:pt>
                <c:pt idx="148">
                  <c:v>5995.1</c:v>
                </c:pt>
                <c:pt idx="149">
                  <c:v>6030.8</c:v>
                </c:pt>
                <c:pt idx="150">
                  <c:v>6056.4</c:v>
                </c:pt>
                <c:pt idx="151">
                  <c:v>6084.8</c:v>
                </c:pt>
                <c:pt idx="152">
                  <c:v>6113.9</c:v>
                </c:pt>
                <c:pt idx="153">
                  <c:v>6142.7</c:v>
                </c:pt>
                <c:pt idx="154">
                  <c:v>6172</c:v>
                </c:pt>
                <c:pt idx="155">
                  <c:v>6200.9</c:v>
                </c:pt>
                <c:pt idx="156">
                  <c:v>6239.9</c:v>
                </c:pt>
                <c:pt idx="157">
                  <c:v>6265.1</c:v>
                </c:pt>
                <c:pt idx="158">
                  <c:v>6293.5</c:v>
                </c:pt>
                <c:pt idx="159">
                  <c:v>6332.9</c:v>
                </c:pt>
                <c:pt idx="160">
                  <c:v>6412.8</c:v>
                </c:pt>
                <c:pt idx="161">
                  <c:v>6447</c:v>
                </c:pt>
                <c:pt idx="162">
                  <c:v>6482.1</c:v>
                </c:pt>
                <c:pt idx="163">
                  <c:v>6517.2</c:v>
                </c:pt>
                <c:pt idx="164">
                  <c:v>6553.1</c:v>
                </c:pt>
                <c:pt idx="165">
                  <c:v>6580.3</c:v>
                </c:pt>
                <c:pt idx="166">
                  <c:v>6619.2</c:v>
                </c:pt>
                <c:pt idx="167">
                  <c:v>6654.4</c:v>
                </c:pt>
                <c:pt idx="168">
                  <c:v>6689.7</c:v>
                </c:pt>
                <c:pt idx="169">
                  <c:v>6725</c:v>
                </c:pt>
                <c:pt idx="170">
                  <c:v>6761.2</c:v>
                </c:pt>
                <c:pt idx="171">
                  <c:v>6796.4</c:v>
                </c:pt>
                <c:pt idx="172">
                  <c:v>6821.9</c:v>
                </c:pt>
                <c:pt idx="173">
                  <c:v>6860.9</c:v>
                </c:pt>
                <c:pt idx="174">
                  <c:v>6896.6</c:v>
                </c:pt>
                <c:pt idx="175">
                  <c:v>6932.1</c:v>
                </c:pt>
                <c:pt idx="176">
                  <c:v>6957.6</c:v>
                </c:pt>
                <c:pt idx="177">
                  <c:v>6996.4</c:v>
                </c:pt>
                <c:pt idx="178">
                  <c:v>7021.9</c:v>
                </c:pt>
                <c:pt idx="179">
                  <c:v>7050.7</c:v>
                </c:pt>
                <c:pt idx="180">
                  <c:v>7079.6</c:v>
                </c:pt>
                <c:pt idx="181">
                  <c:v>7108.2</c:v>
                </c:pt>
                <c:pt idx="182">
                  <c:v>7137.3</c:v>
                </c:pt>
                <c:pt idx="183">
                  <c:v>7176.5</c:v>
                </c:pt>
                <c:pt idx="184">
                  <c:v>7212.3</c:v>
                </c:pt>
              </c:numCache>
            </c:numRef>
          </c:xVal>
          <c:yVal>
            <c:numRef>
              <c:f>uc_063!$F$7:$F$191</c:f>
              <c:numCache>
                <c:formatCode>General</c:formatCode>
                <c:ptCount val="185"/>
                <c:pt idx="3">
                  <c:v>30188837.760754898</c:v>
                </c:pt>
                <c:pt idx="4">
                  <c:v>30178194.360757198</c:v>
                </c:pt>
                <c:pt idx="5">
                  <c:v>30175909.6237812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5C-4F7F-9AB2-C0C52AB65DFF}"/>
            </c:ext>
          </c:extLst>
        </c:ser>
        <c:ser>
          <c:idx val="4"/>
          <c:order val="4"/>
          <c:tx>
            <c:strRef>
              <c:f>uc_063!$G$6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uc_063!$B$7:$B$191</c:f>
              <c:numCache>
                <c:formatCode>General</c:formatCode>
                <c:ptCount val="185"/>
                <c:pt idx="0">
                  <c:v>7225.4</c:v>
                </c:pt>
                <c:pt idx="1">
                  <c:v>1262.7</c:v>
                </c:pt>
                <c:pt idx="2">
                  <c:v>1263.0999999999999</c:v>
                </c:pt>
                <c:pt idx="3">
                  <c:v>1262.65484476089</c:v>
                </c:pt>
                <c:pt idx="4">
                  <c:v>4152</c:v>
                </c:pt>
                <c:pt idx="5">
                  <c:v>7230.1</c:v>
                </c:pt>
                <c:pt idx="6">
                  <c:v>1262.65484476089</c:v>
                </c:pt>
                <c:pt idx="7">
                  <c:v>4040.9</c:v>
                </c:pt>
                <c:pt idx="8">
                  <c:v>7230.1</c:v>
                </c:pt>
                <c:pt idx="9">
                  <c:v>1262.6548576354901</c:v>
                </c:pt>
                <c:pt idx="10">
                  <c:v>1331.8</c:v>
                </c:pt>
                <c:pt idx="11">
                  <c:v>1365.1</c:v>
                </c:pt>
                <c:pt idx="12">
                  <c:v>1398.3</c:v>
                </c:pt>
                <c:pt idx="13">
                  <c:v>1432.3</c:v>
                </c:pt>
                <c:pt idx="14">
                  <c:v>1467.2</c:v>
                </c:pt>
                <c:pt idx="15">
                  <c:v>1501.3</c:v>
                </c:pt>
                <c:pt idx="16">
                  <c:v>1535.7</c:v>
                </c:pt>
                <c:pt idx="17">
                  <c:v>1570.4</c:v>
                </c:pt>
                <c:pt idx="18">
                  <c:v>1595.3</c:v>
                </c:pt>
                <c:pt idx="19">
                  <c:v>1622.4</c:v>
                </c:pt>
                <c:pt idx="20">
                  <c:v>1650.5</c:v>
                </c:pt>
                <c:pt idx="21">
                  <c:v>1678.3</c:v>
                </c:pt>
                <c:pt idx="22">
                  <c:v>1706.1</c:v>
                </c:pt>
                <c:pt idx="23">
                  <c:v>1743.9</c:v>
                </c:pt>
                <c:pt idx="24">
                  <c:v>1769.4</c:v>
                </c:pt>
                <c:pt idx="25">
                  <c:v>1797.1</c:v>
                </c:pt>
                <c:pt idx="26">
                  <c:v>1825.2</c:v>
                </c:pt>
                <c:pt idx="27">
                  <c:v>1853.1</c:v>
                </c:pt>
                <c:pt idx="28">
                  <c:v>1881.5</c:v>
                </c:pt>
                <c:pt idx="29">
                  <c:v>1919.6</c:v>
                </c:pt>
                <c:pt idx="30">
                  <c:v>1954.1</c:v>
                </c:pt>
                <c:pt idx="31">
                  <c:v>1979</c:v>
                </c:pt>
                <c:pt idx="32">
                  <c:v>2006.8</c:v>
                </c:pt>
                <c:pt idx="33">
                  <c:v>2046.1</c:v>
                </c:pt>
                <c:pt idx="34">
                  <c:v>2070.9</c:v>
                </c:pt>
                <c:pt idx="35">
                  <c:v>2147.5</c:v>
                </c:pt>
                <c:pt idx="36">
                  <c:v>2181</c:v>
                </c:pt>
                <c:pt idx="37">
                  <c:v>2216.1</c:v>
                </c:pt>
                <c:pt idx="38">
                  <c:v>2251.9</c:v>
                </c:pt>
                <c:pt idx="39">
                  <c:v>2286.4</c:v>
                </c:pt>
                <c:pt idx="40">
                  <c:v>2321</c:v>
                </c:pt>
                <c:pt idx="41">
                  <c:v>2355.6999999999998</c:v>
                </c:pt>
                <c:pt idx="42">
                  <c:v>2380.9</c:v>
                </c:pt>
                <c:pt idx="43">
                  <c:v>2408.8000000000002</c:v>
                </c:pt>
                <c:pt idx="44">
                  <c:v>2437</c:v>
                </c:pt>
                <c:pt idx="45">
                  <c:v>2465.4</c:v>
                </c:pt>
                <c:pt idx="46">
                  <c:v>2493.6999999999998</c:v>
                </c:pt>
                <c:pt idx="47">
                  <c:v>2521.5</c:v>
                </c:pt>
                <c:pt idx="48">
                  <c:v>2560</c:v>
                </c:pt>
                <c:pt idx="49">
                  <c:v>2585.1999999999998</c:v>
                </c:pt>
                <c:pt idx="50">
                  <c:v>2613.1</c:v>
                </c:pt>
                <c:pt idx="51">
                  <c:v>2641.4</c:v>
                </c:pt>
                <c:pt idx="52">
                  <c:v>2669.5</c:v>
                </c:pt>
                <c:pt idx="53">
                  <c:v>2698</c:v>
                </c:pt>
                <c:pt idx="54">
                  <c:v>2726.8</c:v>
                </c:pt>
                <c:pt idx="55">
                  <c:v>2765.4</c:v>
                </c:pt>
                <c:pt idx="56">
                  <c:v>2800.4</c:v>
                </c:pt>
                <c:pt idx="57">
                  <c:v>2825.7</c:v>
                </c:pt>
                <c:pt idx="58">
                  <c:v>2864</c:v>
                </c:pt>
                <c:pt idx="59">
                  <c:v>2899.2</c:v>
                </c:pt>
                <c:pt idx="60">
                  <c:v>2972.6</c:v>
                </c:pt>
                <c:pt idx="61">
                  <c:v>3008.1</c:v>
                </c:pt>
                <c:pt idx="62">
                  <c:v>3042.6</c:v>
                </c:pt>
                <c:pt idx="63">
                  <c:v>3078.4</c:v>
                </c:pt>
                <c:pt idx="64">
                  <c:v>3104</c:v>
                </c:pt>
                <c:pt idx="65">
                  <c:v>3120.5</c:v>
                </c:pt>
                <c:pt idx="66">
                  <c:v>3153.4</c:v>
                </c:pt>
                <c:pt idx="67">
                  <c:v>3180.5</c:v>
                </c:pt>
                <c:pt idx="68">
                  <c:v>3220.1</c:v>
                </c:pt>
                <c:pt idx="69">
                  <c:v>3255</c:v>
                </c:pt>
                <c:pt idx="70">
                  <c:v>3291.1</c:v>
                </c:pt>
                <c:pt idx="71">
                  <c:v>3326.3</c:v>
                </c:pt>
                <c:pt idx="72">
                  <c:v>3351.9</c:v>
                </c:pt>
                <c:pt idx="73">
                  <c:v>3390.7</c:v>
                </c:pt>
                <c:pt idx="74">
                  <c:v>3425.6</c:v>
                </c:pt>
                <c:pt idx="75">
                  <c:v>3461</c:v>
                </c:pt>
                <c:pt idx="76">
                  <c:v>3486.6</c:v>
                </c:pt>
                <c:pt idx="77">
                  <c:v>3514.9</c:v>
                </c:pt>
                <c:pt idx="78">
                  <c:v>3543.6</c:v>
                </c:pt>
                <c:pt idx="79">
                  <c:v>3572.4</c:v>
                </c:pt>
                <c:pt idx="80">
                  <c:v>3601.1</c:v>
                </c:pt>
                <c:pt idx="81">
                  <c:v>3640</c:v>
                </c:pt>
                <c:pt idx="82">
                  <c:v>3675.3</c:v>
                </c:pt>
                <c:pt idx="83">
                  <c:v>3710.5</c:v>
                </c:pt>
                <c:pt idx="84">
                  <c:v>3746</c:v>
                </c:pt>
                <c:pt idx="85">
                  <c:v>3814.4</c:v>
                </c:pt>
                <c:pt idx="86">
                  <c:v>3849</c:v>
                </c:pt>
                <c:pt idx="87">
                  <c:v>3884.3</c:v>
                </c:pt>
                <c:pt idx="88">
                  <c:v>3919.5</c:v>
                </c:pt>
                <c:pt idx="89">
                  <c:v>3945.8</c:v>
                </c:pt>
                <c:pt idx="90">
                  <c:v>3984.8</c:v>
                </c:pt>
                <c:pt idx="91">
                  <c:v>4020.7</c:v>
                </c:pt>
                <c:pt idx="92">
                  <c:v>4056.6</c:v>
                </c:pt>
                <c:pt idx="93">
                  <c:v>4092.7</c:v>
                </c:pt>
                <c:pt idx="94">
                  <c:v>4118.7</c:v>
                </c:pt>
                <c:pt idx="95">
                  <c:v>4158.1000000000004</c:v>
                </c:pt>
                <c:pt idx="96">
                  <c:v>4194.5</c:v>
                </c:pt>
                <c:pt idx="97">
                  <c:v>4229.8</c:v>
                </c:pt>
                <c:pt idx="98">
                  <c:v>4255.3999999999996</c:v>
                </c:pt>
                <c:pt idx="99">
                  <c:v>4294.5</c:v>
                </c:pt>
                <c:pt idx="100">
                  <c:v>4329.8999999999996</c:v>
                </c:pt>
                <c:pt idx="101">
                  <c:v>4355.3999999999996</c:v>
                </c:pt>
                <c:pt idx="102">
                  <c:v>4384.2</c:v>
                </c:pt>
                <c:pt idx="103">
                  <c:v>4413.1000000000004</c:v>
                </c:pt>
                <c:pt idx="104">
                  <c:v>4452.2</c:v>
                </c:pt>
                <c:pt idx="105">
                  <c:v>4488.2</c:v>
                </c:pt>
                <c:pt idx="106">
                  <c:v>4523.8</c:v>
                </c:pt>
                <c:pt idx="107">
                  <c:v>4559.3999999999996</c:v>
                </c:pt>
                <c:pt idx="108">
                  <c:v>4585</c:v>
                </c:pt>
                <c:pt idx="109">
                  <c:v>4624.1000000000004</c:v>
                </c:pt>
                <c:pt idx="110">
                  <c:v>4703</c:v>
                </c:pt>
                <c:pt idx="111">
                  <c:v>4737</c:v>
                </c:pt>
                <c:pt idx="112">
                  <c:v>4772.3999999999996</c:v>
                </c:pt>
                <c:pt idx="113">
                  <c:v>4807.8999999999996</c:v>
                </c:pt>
                <c:pt idx="114">
                  <c:v>4843.3999999999996</c:v>
                </c:pt>
                <c:pt idx="115">
                  <c:v>4879.2</c:v>
                </c:pt>
                <c:pt idx="116">
                  <c:v>4914.8</c:v>
                </c:pt>
                <c:pt idx="117">
                  <c:v>4951.1000000000004</c:v>
                </c:pt>
                <c:pt idx="118">
                  <c:v>4987.7</c:v>
                </c:pt>
                <c:pt idx="119">
                  <c:v>5023.3999999999996</c:v>
                </c:pt>
                <c:pt idx="120">
                  <c:v>5049</c:v>
                </c:pt>
                <c:pt idx="121">
                  <c:v>5077.5</c:v>
                </c:pt>
                <c:pt idx="122">
                  <c:v>5106.8</c:v>
                </c:pt>
                <c:pt idx="123">
                  <c:v>5146.2</c:v>
                </c:pt>
                <c:pt idx="124">
                  <c:v>5182</c:v>
                </c:pt>
                <c:pt idx="125">
                  <c:v>5207.5</c:v>
                </c:pt>
                <c:pt idx="126">
                  <c:v>5246.1</c:v>
                </c:pt>
                <c:pt idx="127">
                  <c:v>5271.5</c:v>
                </c:pt>
                <c:pt idx="128">
                  <c:v>5300.2</c:v>
                </c:pt>
                <c:pt idx="129">
                  <c:v>5329.7</c:v>
                </c:pt>
                <c:pt idx="130">
                  <c:v>5358.6</c:v>
                </c:pt>
                <c:pt idx="131">
                  <c:v>5387.8</c:v>
                </c:pt>
                <c:pt idx="132">
                  <c:v>5416.6</c:v>
                </c:pt>
                <c:pt idx="133">
                  <c:v>5445.5</c:v>
                </c:pt>
                <c:pt idx="134">
                  <c:v>5485.1</c:v>
                </c:pt>
                <c:pt idx="135">
                  <c:v>5556.3</c:v>
                </c:pt>
                <c:pt idx="136">
                  <c:v>5591</c:v>
                </c:pt>
                <c:pt idx="137">
                  <c:v>5615.9</c:v>
                </c:pt>
                <c:pt idx="138">
                  <c:v>5653.6</c:v>
                </c:pt>
                <c:pt idx="139">
                  <c:v>5688.6</c:v>
                </c:pt>
                <c:pt idx="140">
                  <c:v>5723.7</c:v>
                </c:pt>
                <c:pt idx="141">
                  <c:v>5759</c:v>
                </c:pt>
                <c:pt idx="142">
                  <c:v>5784.7</c:v>
                </c:pt>
                <c:pt idx="143">
                  <c:v>5824.1</c:v>
                </c:pt>
                <c:pt idx="144">
                  <c:v>5859.6</c:v>
                </c:pt>
                <c:pt idx="145">
                  <c:v>5895.4</c:v>
                </c:pt>
                <c:pt idx="146">
                  <c:v>5930.8</c:v>
                </c:pt>
                <c:pt idx="147">
                  <c:v>5956.5</c:v>
                </c:pt>
                <c:pt idx="148">
                  <c:v>5995.1</c:v>
                </c:pt>
                <c:pt idx="149">
                  <c:v>6030.8</c:v>
                </c:pt>
                <c:pt idx="150">
                  <c:v>6056.4</c:v>
                </c:pt>
                <c:pt idx="151">
                  <c:v>6084.8</c:v>
                </c:pt>
                <c:pt idx="152">
                  <c:v>6113.9</c:v>
                </c:pt>
                <c:pt idx="153">
                  <c:v>6142.7</c:v>
                </c:pt>
                <c:pt idx="154">
                  <c:v>6172</c:v>
                </c:pt>
                <c:pt idx="155">
                  <c:v>6200.9</c:v>
                </c:pt>
                <c:pt idx="156">
                  <c:v>6239.9</c:v>
                </c:pt>
                <c:pt idx="157">
                  <c:v>6265.1</c:v>
                </c:pt>
                <c:pt idx="158">
                  <c:v>6293.5</c:v>
                </c:pt>
                <c:pt idx="159">
                  <c:v>6332.9</c:v>
                </c:pt>
                <c:pt idx="160">
                  <c:v>6412.8</c:v>
                </c:pt>
                <c:pt idx="161">
                  <c:v>6447</c:v>
                </c:pt>
                <c:pt idx="162">
                  <c:v>6482.1</c:v>
                </c:pt>
                <c:pt idx="163">
                  <c:v>6517.2</c:v>
                </c:pt>
                <c:pt idx="164">
                  <c:v>6553.1</c:v>
                </c:pt>
                <c:pt idx="165">
                  <c:v>6580.3</c:v>
                </c:pt>
                <c:pt idx="166">
                  <c:v>6619.2</c:v>
                </c:pt>
                <c:pt idx="167">
                  <c:v>6654.4</c:v>
                </c:pt>
                <c:pt idx="168">
                  <c:v>6689.7</c:v>
                </c:pt>
                <c:pt idx="169">
                  <c:v>6725</c:v>
                </c:pt>
                <c:pt idx="170">
                  <c:v>6761.2</c:v>
                </c:pt>
                <c:pt idx="171">
                  <c:v>6796.4</c:v>
                </c:pt>
                <c:pt idx="172">
                  <c:v>6821.9</c:v>
                </c:pt>
                <c:pt idx="173">
                  <c:v>6860.9</c:v>
                </c:pt>
                <c:pt idx="174">
                  <c:v>6896.6</c:v>
                </c:pt>
                <c:pt idx="175">
                  <c:v>6932.1</c:v>
                </c:pt>
                <c:pt idx="176">
                  <c:v>6957.6</c:v>
                </c:pt>
                <c:pt idx="177">
                  <c:v>6996.4</c:v>
                </c:pt>
                <c:pt idx="178">
                  <c:v>7021.9</c:v>
                </c:pt>
                <c:pt idx="179">
                  <c:v>7050.7</c:v>
                </c:pt>
                <c:pt idx="180">
                  <c:v>7079.6</c:v>
                </c:pt>
                <c:pt idx="181">
                  <c:v>7108.2</c:v>
                </c:pt>
                <c:pt idx="182">
                  <c:v>7137.3</c:v>
                </c:pt>
                <c:pt idx="183">
                  <c:v>7176.5</c:v>
                </c:pt>
                <c:pt idx="184">
                  <c:v>7212.3</c:v>
                </c:pt>
              </c:numCache>
            </c:numRef>
          </c:xVal>
          <c:yVal>
            <c:numRef>
              <c:f>uc_063!$G$7:$G$191</c:f>
              <c:numCache>
                <c:formatCode>General</c:formatCode>
                <c:ptCount val="185"/>
                <c:pt idx="6">
                  <c:v>30188837.760754898</c:v>
                </c:pt>
                <c:pt idx="7">
                  <c:v>30178717.7607558</c:v>
                </c:pt>
                <c:pt idx="8">
                  <c:v>30176724.360756099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5C-4F7F-9AB2-C0C52AB65DFF}"/>
            </c:ext>
          </c:extLst>
        </c:ser>
        <c:ser>
          <c:idx val="5"/>
          <c:order val="5"/>
          <c:tx>
            <c:strRef>
              <c:f>uc_063!$H$6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uc_063!$B$7:$B$191</c:f>
              <c:numCache>
                <c:formatCode>General</c:formatCode>
                <c:ptCount val="185"/>
                <c:pt idx="0">
                  <c:v>7225.4</c:v>
                </c:pt>
                <c:pt idx="1">
                  <c:v>1262.7</c:v>
                </c:pt>
                <c:pt idx="2">
                  <c:v>1263.0999999999999</c:v>
                </c:pt>
                <c:pt idx="3">
                  <c:v>1262.65484476089</c:v>
                </c:pt>
                <c:pt idx="4">
                  <c:v>4152</c:v>
                </c:pt>
                <c:pt idx="5">
                  <c:v>7230.1</c:v>
                </c:pt>
                <c:pt idx="6">
                  <c:v>1262.65484476089</c:v>
                </c:pt>
                <c:pt idx="7">
                  <c:v>4040.9</c:v>
                </c:pt>
                <c:pt idx="8">
                  <c:v>7230.1</c:v>
                </c:pt>
                <c:pt idx="9">
                  <c:v>1262.6548576354901</c:v>
                </c:pt>
                <c:pt idx="10">
                  <c:v>1331.8</c:v>
                </c:pt>
                <c:pt idx="11">
                  <c:v>1365.1</c:v>
                </c:pt>
                <c:pt idx="12">
                  <c:v>1398.3</c:v>
                </c:pt>
                <c:pt idx="13">
                  <c:v>1432.3</c:v>
                </c:pt>
                <c:pt idx="14">
                  <c:v>1467.2</c:v>
                </c:pt>
                <c:pt idx="15">
                  <c:v>1501.3</c:v>
                </c:pt>
                <c:pt idx="16">
                  <c:v>1535.7</c:v>
                </c:pt>
                <c:pt idx="17">
                  <c:v>1570.4</c:v>
                </c:pt>
                <c:pt idx="18">
                  <c:v>1595.3</c:v>
                </c:pt>
                <c:pt idx="19">
                  <c:v>1622.4</c:v>
                </c:pt>
                <c:pt idx="20">
                  <c:v>1650.5</c:v>
                </c:pt>
                <c:pt idx="21">
                  <c:v>1678.3</c:v>
                </c:pt>
                <c:pt idx="22">
                  <c:v>1706.1</c:v>
                </c:pt>
                <c:pt idx="23">
                  <c:v>1743.9</c:v>
                </c:pt>
                <c:pt idx="24">
                  <c:v>1769.4</c:v>
                </c:pt>
                <c:pt idx="25">
                  <c:v>1797.1</c:v>
                </c:pt>
                <c:pt idx="26">
                  <c:v>1825.2</c:v>
                </c:pt>
                <c:pt idx="27">
                  <c:v>1853.1</c:v>
                </c:pt>
                <c:pt idx="28">
                  <c:v>1881.5</c:v>
                </c:pt>
                <c:pt idx="29">
                  <c:v>1919.6</c:v>
                </c:pt>
                <c:pt idx="30">
                  <c:v>1954.1</c:v>
                </c:pt>
                <c:pt idx="31">
                  <c:v>1979</c:v>
                </c:pt>
                <c:pt idx="32">
                  <c:v>2006.8</c:v>
                </c:pt>
                <c:pt idx="33">
                  <c:v>2046.1</c:v>
                </c:pt>
                <c:pt idx="34">
                  <c:v>2070.9</c:v>
                </c:pt>
                <c:pt idx="35">
                  <c:v>2147.5</c:v>
                </c:pt>
                <c:pt idx="36">
                  <c:v>2181</c:v>
                </c:pt>
                <c:pt idx="37">
                  <c:v>2216.1</c:v>
                </c:pt>
                <c:pt idx="38">
                  <c:v>2251.9</c:v>
                </c:pt>
                <c:pt idx="39">
                  <c:v>2286.4</c:v>
                </c:pt>
                <c:pt idx="40">
                  <c:v>2321</c:v>
                </c:pt>
                <c:pt idx="41">
                  <c:v>2355.6999999999998</c:v>
                </c:pt>
                <c:pt idx="42">
                  <c:v>2380.9</c:v>
                </c:pt>
                <c:pt idx="43">
                  <c:v>2408.8000000000002</c:v>
                </c:pt>
                <c:pt idx="44">
                  <c:v>2437</c:v>
                </c:pt>
                <c:pt idx="45">
                  <c:v>2465.4</c:v>
                </c:pt>
                <c:pt idx="46">
                  <c:v>2493.6999999999998</c:v>
                </c:pt>
                <c:pt idx="47">
                  <c:v>2521.5</c:v>
                </c:pt>
                <c:pt idx="48">
                  <c:v>2560</c:v>
                </c:pt>
                <c:pt idx="49">
                  <c:v>2585.1999999999998</c:v>
                </c:pt>
                <c:pt idx="50">
                  <c:v>2613.1</c:v>
                </c:pt>
                <c:pt idx="51">
                  <c:v>2641.4</c:v>
                </c:pt>
                <c:pt idx="52">
                  <c:v>2669.5</c:v>
                </c:pt>
                <c:pt idx="53">
                  <c:v>2698</c:v>
                </c:pt>
                <c:pt idx="54">
                  <c:v>2726.8</c:v>
                </c:pt>
                <c:pt idx="55">
                  <c:v>2765.4</c:v>
                </c:pt>
                <c:pt idx="56">
                  <c:v>2800.4</c:v>
                </c:pt>
                <c:pt idx="57">
                  <c:v>2825.7</c:v>
                </c:pt>
                <c:pt idx="58">
                  <c:v>2864</c:v>
                </c:pt>
                <c:pt idx="59">
                  <c:v>2899.2</c:v>
                </c:pt>
                <c:pt idx="60">
                  <c:v>2972.6</c:v>
                </c:pt>
                <c:pt idx="61">
                  <c:v>3008.1</c:v>
                </c:pt>
                <c:pt idx="62">
                  <c:v>3042.6</c:v>
                </c:pt>
                <c:pt idx="63">
                  <c:v>3078.4</c:v>
                </c:pt>
                <c:pt idx="64">
                  <c:v>3104</c:v>
                </c:pt>
                <c:pt idx="65">
                  <c:v>3120.5</c:v>
                </c:pt>
                <c:pt idx="66">
                  <c:v>3153.4</c:v>
                </c:pt>
                <c:pt idx="67">
                  <c:v>3180.5</c:v>
                </c:pt>
                <c:pt idx="68">
                  <c:v>3220.1</c:v>
                </c:pt>
                <c:pt idx="69">
                  <c:v>3255</c:v>
                </c:pt>
                <c:pt idx="70">
                  <c:v>3291.1</c:v>
                </c:pt>
                <c:pt idx="71">
                  <c:v>3326.3</c:v>
                </c:pt>
                <c:pt idx="72">
                  <c:v>3351.9</c:v>
                </c:pt>
                <c:pt idx="73">
                  <c:v>3390.7</c:v>
                </c:pt>
                <c:pt idx="74">
                  <c:v>3425.6</c:v>
                </c:pt>
                <c:pt idx="75">
                  <c:v>3461</c:v>
                </c:pt>
                <c:pt idx="76">
                  <c:v>3486.6</c:v>
                </c:pt>
                <c:pt idx="77">
                  <c:v>3514.9</c:v>
                </c:pt>
                <c:pt idx="78">
                  <c:v>3543.6</c:v>
                </c:pt>
                <c:pt idx="79">
                  <c:v>3572.4</c:v>
                </c:pt>
                <c:pt idx="80">
                  <c:v>3601.1</c:v>
                </c:pt>
                <c:pt idx="81">
                  <c:v>3640</c:v>
                </c:pt>
                <c:pt idx="82">
                  <c:v>3675.3</c:v>
                </c:pt>
                <c:pt idx="83">
                  <c:v>3710.5</c:v>
                </c:pt>
                <c:pt idx="84">
                  <c:v>3746</c:v>
                </c:pt>
                <c:pt idx="85">
                  <c:v>3814.4</c:v>
                </c:pt>
                <c:pt idx="86">
                  <c:v>3849</c:v>
                </c:pt>
                <c:pt idx="87">
                  <c:v>3884.3</c:v>
                </c:pt>
                <c:pt idx="88">
                  <c:v>3919.5</c:v>
                </c:pt>
                <c:pt idx="89">
                  <c:v>3945.8</c:v>
                </c:pt>
                <c:pt idx="90">
                  <c:v>3984.8</c:v>
                </c:pt>
                <c:pt idx="91">
                  <c:v>4020.7</c:v>
                </c:pt>
                <c:pt idx="92">
                  <c:v>4056.6</c:v>
                </c:pt>
                <c:pt idx="93">
                  <c:v>4092.7</c:v>
                </c:pt>
                <c:pt idx="94">
                  <c:v>4118.7</c:v>
                </c:pt>
                <c:pt idx="95">
                  <c:v>4158.1000000000004</c:v>
                </c:pt>
                <c:pt idx="96">
                  <c:v>4194.5</c:v>
                </c:pt>
                <c:pt idx="97">
                  <c:v>4229.8</c:v>
                </c:pt>
                <c:pt idx="98">
                  <c:v>4255.3999999999996</c:v>
                </c:pt>
                <c:pt idx="99">
                  <c:v>4294.5</c:v>
                </c:pt>
                <c:pt idx="100">
                  <c:v>4329.8999999999996</c:v>
                </c:pt>
                <c:pt idx="101">
                  <c:v>4355.3999999999996</c:v>
                </c:pt>
                <c:pt idx="102">
                  <c:v>4384.2</c:v>
                </c:pt>
                <c:pt idx="103">
                  <c:v>4413.1000000000004</c:v>
                </c:pt>
                <c:pt idx="104">
                  <c:v>4452.2</c:v>
                </c:pt>
                <c:pt idx="105">
                  <c:v>4488.2</c:v>
                </c:pt>
                <c:pt idx="106">
                  <c:v>4523.8</c:v>
                </c:pt>
                <c:pt idx="107">
                  <c:v>4559.3999999999996</c:v>
                </c:pt>
                <c:pt idx="108">
                  <c:v>4585</c:v>
                </c:pt>
                <c:pt idx="109">
                  <c:v>4624.1000000000004</c:v>
                </c:pt>
                <c:pt idx="110">
                  <c:v>4703</c:v>
                </c:pt>
                <c:pt idx="111">
                  <c:v>4737</c:v>
                </c:pt>
                <c:pt idx="112">
                  <c:v>4772.3999999999996</c:v>
                </c:pt>
                <c:pt idx="113">
                  <c:v>4807.8999999999996</c:v>
                </c:pt>
                <c:pt idx="114">
                  <c:v>4843.3999999999996</c:v>
                </c:pt>
                <c:pt idx="115">
                  <c:v>4879.2</c:v>
                </c:pt>
                <c:pt idx="116">
                  <c:v>4914.8</c:v>
                </c:pt>
                <c:pt idx="117">
                  <c:v>4951.1000000000004</c:v>
                </c:pt>
                <c:pt idx="118">
                  <c:v>4987.7</c:v>
                </c:pt>
                <c:pt idx="119">
                  <c:v>5023.3999999999996</c:v>
                </c:pt>
                <c:pt idx="120">
                  <c:v>5049</c:v>
                </c:pt>
                <c:pt idx="121">
                  <c:v>5077.5</c:v>
                </c:pt>
                <c:pt idx="122">
                  <c:v>5106.8</c:v>
                </c:pt>
                <c:pt idx="123">
                  <c:v>5146.2</c:v>
                </c:pt>
                <c:pt idx="124">
                  <c:v>5182</c:v>
                </c:pt>
                <c:pt idx="125">
                  <c:v>5207.5</c:v>
                </c:pt>
                <c:pt idx="126">
                  <c:v>5246.1</c:v>
                </c:pt>
                <c:pt idx="127">
                  <c:v>5271.5</c:v>
                </c:pt>
                <c:pt idx="128">
                  <c:v>5300.2</c:v>
                </c:pt>
                <c:pt idx="129">
                  <c:v>5329.7</c:v>
                </c:pt>
                <c:pt idx="130">
                  <c:v>5358.6</c:v>
                </c:pt>
                <c:pt idx="131">
                  <c:v>5387.8</c:v>
                </c:pt>
                <c:pt idx="132">
                  <c:v>5416.6</c:v>
                </c:pt>
                <c:pt idx="133">
                  <c:v>5445.5</c:v>
                </c:pt>
                <c:pt idx="134">
                  <c:v>5485.1</c:v>
                </c:pt>
                <c:pt idx="135">
                  <c:v>5556.3</c:v>
                </c:pt>
                <c:pt idx="136">
                  <c:v>5591</c:v>
                </c:pt>
                <c:pt idx="137">
                  <c:v>5615.9</c:v>
                </c:pt>
                <c:pt idx="138">
                  <c:v>5653.6</c:v>
                </c:pt>
                <c:pt idx="139">
                  <c:v>5688.6</c:v>
                </c:pt>
                <c:pt idx="140">
                  <c:v>5723.7</c:v>
                </c:pt>
                <c:pt idx="141">
                  <c:v>5759</c:v>
                </c:pt>
                <c:pt idx="142">
                  <c:v>5784.7</c:v>
                </c:pt>
                <c:pt idx="143">
                  <c:v>5824.1</c:v>
                </c:pt>
                <c:pt idx="144">
                  <c:v>5859.6</c:v>
                </c:pt>
                <c:pt idx="145">
                  <c:v>5895.4</c:v>
                </c:pt>
                <c:pt idx="146">
                  <c:v>5930.8</c:v>
                </c:pt>
                <c:pt idx="147">
                  <c:v>5956.5</c:v>
                </c:pt>
                <c:pt idx="148">
                  <c:v>5995.1</c:v>
                </c:pt>
                <c:pt idx="149">
                  <c:v>6030.8</c:v>
                </c:pt>
                <c:pt idx="150">
                  <c:v>6056.4</c:v>
                </c:pt>
                <c:pt idx="151">
                  <c:v>6084.8</c:v>
                </c:pt>
                <c:pt idx="152">
                  <c:v>6113.9</c:v>
                </c:pt>
                <c:pt idx="153">
                  <c:v>6142.7</c:v>
                </c:pt>
                <c:pt idx="154">
                  <c:v>6172</c:v>
                </c:pt>
                <c:pt idx="155">
                  <c:v>6200.9</c:v>
                </c:pt>
                <c:pt idx="156">
                  <c:v>6239.9</c:v>
                </c:pt>
                <c:pt idx="157">
                  <c:v>6265.1</c:v>
                </c:pt>
                <c:pt idx="158">
                  <c:v>6293.5</c:v>
                </c:pt>
                <c:pt idx="159">
                  <c:v>6332.9</c:v>
                </c:pt>
                <c:pt idx="160">
                  <c:v>6412.8</c:v>
                </c:pt>
                <c:pt idx="161">
                  <c:v>6447</c:v>
                </c:pt>
                <c:pt idx="162">
                  <c:v>6482.1</c:v>
                </c:pt>
                <c:pt idx="163">
                  <c:v>6517.2</c:v>
                </c:pt>
                <c:pt idx="164">
                  <c:v>6553.1</c:v>
                </c:pt>
                <c:pt idx="165">
                  <c:v>6580.3</c:v>
                </c:pt>
                <c:pt idx="166">
                  <c:v>6619.2</c:v>
                </c:pt>
                <c:pt idx="167">
                  <c:v>6654.4</c:v>
                </c:pt>
                <c:pt idx="168">
                  <c:v>6689.7</c:v>
                </c:pt>
                <c:pt idx="169">
                  <c:v>6725</c:v>
                </c:pt>
                <c:pt idx="170">
                  <c:v>6761.2</c:v>
                </c:pt>
                <c:pt idx="171">
                  <c:v>6796.4</c:v>
                </c:pt>
                <c:pt idx="172">
                  <c:v>6821.9</c:v>
                </c:pt>
                <c:pt idx="173">
                  <c:v>6860.9</c:v>
                </c:pt>
                <c:pt idx="174">
                  <c:v>6896.6</c:v>
                </c:pt>
                <c:pt idx="175">
                  <c:v>6932.1</c:v>
                </c:pt>
                <c:pt idx="176">
                  <c:v>6957.6</c:v>
                </c:pt>
                <c:pt idx="177">
                  <c:v>6996.4</c:v>
                </c:pt>
                <c:pt idx="178">
                  <c:v>7021.9</c:v>
                </c:pt>
                <c:pt idx="179">
                  <c:v>7050.7</c:v>
                </c:pt>
                <c:pt idx="180">
                  <c:v>7079.6</c:v>
                </c:pt>
                <c:pt idx="181">
                  <c:v>7108.2</c:v>
                </c:pt>
                <c:pt idx="182">
                  <c:v>7137.3</c:v>
                </c:pt>
                <c:pt idx="183">
                  <c:v>7176.5</c:v>
                </c:pt>
                <c:pt idx="184">
                  <c:v>7212.3</c:v>
                </c:pt>
              </c:numCache>
            </c:numRef>
          </c:xVal>
          <c:yVal>
            <c:numRef>
              <c:f>uc_063!$H$7:$H$191</c:f>
              <c:numCache>
                <c:formatCode>General</c:formatCode>
                <c:ptCount val="185"/>
                <c:pt idx="9">
                  <c:v>30188837.760754898</c:v>
                </c:pt>
                <c:pt idx="10">
                  <c:v>30188422.472893</c:v>
                </c:pt>
                <c:pt idx="11">
                  <c:v>30188422.472892899</c:v>
                </c:pt>
                <c:pt idx="12">
                  <c:v>30188422.472892899</c:v>
                </c:pt>
                <c:pt idx="13">
                  <c:v>30188422.472892899</c:v>
                </c:pt>
                <c:pt idx="14">
                  <c:v>30188251.472894002</c:v>
                </c:pt>
                <c:pt idx="15">
                  <c:v>30188251.472892899</c:v>
                </c:pt>
                <c:pt idx="16">
                  <c:v>30188251.472892899</c:v>
                </c:pt>
                <c:pt idx="17">
                  <c:v>30188251.472892899</c:v>
                </c:pt>
                <c:pt idx="23">
                  <c:v>30188087.472892899</c:v>
                </c:pt>
                <c:pt idx="29">
                  <c:v>30185592.0728928</c:v>
                </c:pt>
                <c:pt idx="30">
                  <c:v>30185145.872892801</c:v>
                </c:pt>
                <c:pt idx="33">
                  <c:v>30185145.8728946</c:v>
                </c:pt>
                <c:pt idx="35">
                  <c:v>30185145.872892901</c:v>
                </c:pt>
                <c:pt idx="36">
                  <c:v>30185145.872892901</c:v>
                </c:pt>
                <c:pt idx="37">
                  <c:v>30185145.872894298</c:v>
                </c:pt>
                <c:pt idx="38">
                  <c:v>30185145.872894701</c:v>
                </c:pt>
                <c:pt idx="39">
                  <c:v>30185145.872892998</c:v>
                </c:pt>
                <c:pt idx="40">
                  <c:v>30185145.872892901</c:v>
                </c:pt>
                <c:pt idx="41">
                  <c:v>30185145.872892901</c:v>
                </c:pt>
                <c:pt idx="48">
                  <c:v>30183877.872892998</c:v>
                </c:pt>
                <c:pt idx="55">
                  <c:v>30183877.872892801</c:v>
                </c:pt>
                <c:pt idx="56">
                  <c:v>30183877.872892901</c:v>
                </c:pt>
                <c:pt idx="58">
                  <c:v>30183877.8728933</c:v>
                </c:pt>
                <c:pt idx="59">
                  <c:v>30183877.872892901</c:v>
                </c:pt>
                <c:pt idx="60">
                  <c:v>30183877.872892901</c:v>
                </c:pt>
                <c:pt idx="61">
                  <c:v>30183767.872894801</c:v>
                </c:pt>
                <c:pt idx="62">
                  <c:v>30183767.872893099</c:v>
                </c:pt>
                <c:pt idx="63">
                  <c:v>30183352.585054498</c:v>
                </c:pt>
                <c:pt idx="68">
                  <c:v>30183121.1031674</c:v>
                </c:pt>
                <c:pt idx="69">
                  <c:v>30183121.1031649</c:v>
                </c:pt>
                <c:pt idx="70">
                  <c:v>30183121.103167102</c:v>
                </c:pt>
                <c:pt idx="71">
                  <c:v>30183121.1031649</c:v>
                </c:pt>
                <c:pt idx="73">
                  <c:v>30182957.703166299</c:v>
                </c:pt>
                <c:pt idx="74">
                  <c:v>30182957.703164902</c:v>
                </c:pt>
                <c:pt idx="75">
                  <c:v>30182957.703164902</c:v>
                </c:pt>
                <c:pt idx="81">
                  <c:v>30182957.703164801</c:v>
                </c:pt>
                <c:pt idx="82">
                  <c:v>30182957.703164902</c:v>
                </c:pt>
                <c:pt idx="83">
                  <c:v>30182957.703164801</c:v>
                </c:pt>
                <c:pt idx="84">
                  <c:v>30182827.297213499</c:v>
                </c:pt>
                <c:pt idx="86">
                  <c:v>30182827.297214799</c:v>
                </c:pt>
                <c:pt idx="87">
                  <c:v>30182827.297213901</c:v>
                </c:pt>
                <c:pt idx="88">
                  <c:v>30182827.2972131</c:v>
                </c:pt>
                <c:pt idx="90">
                  <c:v>30182827.2972151</c:v>
                </c:pt>
                <c:pt idx="91">
                  <c:v>30182302.009374399</c:v>
                </c:pt>
                <c:pt idx="92">
                  <c:v>30182302.009374201</c:v>
                </c:pt>
                <c:pt idx="93">
                  <c:v>30182302.009374298</c:v>
                </c:pt>
                <c:pt idx="95">
                  <c:v>30182302.009375099</c:v>
                </c:pt>
                <c:pt idx="96">
                  <c:v>30181776.7215348</c:v>
                </c:pt>
                <c:pt idx="97">
                  <c:v>30181776.7215329</c:v>
                </c:pt>
                <c:pt idx="99">
                  <c:v>30181776.721533</c:v>
                </c:pt>
                <c:pt idx="100">
                  <c:v>30181776.7215329</c:v>
                </c:pt>
                <c:pt idx="104">
                  <c:v>30181746.721533298</c:v>
                </c:pt>
                <c:pt idx="105">
                  <c:v>30181613.321533099</c:v>
                </c:pt>
                <c:pt idx="106">
                  <c:v>30181613.321532801</c:v>
                </c:pt>
                <c:pt idx="107">
                  <c:v>30181613.321532801</c:v>
                </c:pt>
                <c:pt idx="109">
                  <c:v>30181613.321532901</c:v>
                </c:pt>
                <c:pt idx="110">
                  <c:v>30181613.321534298</c:v>
                </c:pt>
                <c:pt idx="111">
                  <c:v>30181613.321532998</c:v>
                </c:pt>
                <c:pt idx="112">
                  <c:v>30181613.321534202</c:v>
                </c:pt>
                <c:pt idx="113">
                  <c:v>30181613.321532998</c:v>
                </c:pt>
                <c:pt idx="114">
                  <c:v>30181613.321534202</c:v>
                </c:pt>
                <c:pt idx="115">
                  <c:v>30181613.321533099</c:v>
                </c:pt>
                <c:pt idx="116">
                  <c:v>30181613.321532901</c:v>
                </c:pt>
                <c:pt idx="117">
                  <c:v>30181613.321534902</c:v>
                </c:pt>
                <c:pt idx="118">
                  <c:v>30181613.321534202</c:v>
                </c:pt>
                <c:pt idx="119">
                  <c:v>30181613.321532998</c:v>
                </c:pt>
                <c:pt idx="123">
                  <c:v>30181613.321532998</c:v>
                </c:pt>
                <c:pt idx="124">
                  <c:v>30181613.321532901</c:v>
                </c:pt>
                <c:pt idx="126">
                  <c:v>30181613.321533199</c:v>
                </c:pt>
                <c:pt idx="134">
                  <c:v>30181613.321533501</c:v>
                </c:pt>
                <c:pt idx="136">
                  <c:v>30181613.321532998</c:v>
                </c:pt>
                <c:pt idx="138">
                  <c:v>30181613.321534801</c:v>
                </c:pt>
                <c:pt idx="139">
                  <c:v>30181613.321534202</c:v>
                </c:pt>
                <c:pt idx="140">
                  <c:v>30181613.321532998</c:v>
                </c:pt>
                <c:pt idx="141">
                  <c:v>30181613.321534202</c:v>
                </c:pt>
                <c:pt idx="143">
                  <c:v>30181613.321534399</c:v>
                </c:pt>
                <c:pt idx="144">
                  <c:v>30181613.321532998</c:v>
                </c:pt>
                <c:pt idx="145">
                  <c:v>30181613.321532998</c:v>
                </c:pt>
                <c:pt idx="146">
                  <c:v>30181613.321532998</c:v>
                </c:pt>
                <c:pt idx="148">
                  <c:v>30181613.321532998</c:v>
                </c:pt>
                <c:pt idx="149">
                  <c:v>30181613.321532998</c:v>
                </c:pt>
                <c:pt idx="156">
                  <c:v>30181613.321532801</c:v>
                </c:pt>
                <c:pt idx="159">
                  <c:v>30181613.321532801</c:v>
                </c:pt>
                <c:pt idx="160">
                  <c:v>30181613.321534399</c:v>
                </c:pt>
                <c:pt idx="161">
                  <c:v>30181613.321532998</c:v>
                </c:pt>
                <c:pt idx="162">
                  <c:v>30181613.321534298</c:v>
                </c:pt>
                <c:pt idx="163">
                  <c:v>30181503.321532998</c:v>
                </c:pt>
                <c:pt idx="164">
                  <c:v>30181503.3215339</c:v>
                </c:pt>
                <c:pt idx="166">
                  <c:v>30181503.321534101</c:v>
                </c:pt>
                <c:pt idx="167">
                  <c:v>30181503.321533099</c:v>
                </c:pt>
                <c:pt idx="168">
                  <c:v>30181167.0781889</c:v>
                </c:pt>
                <c:pt idx="169">
                  <c:v>30181167.078189</c:v>
                </c:pt>
                <c:pt idx="170">
                  <c:v>30181167.078190401</c:v>
                </c:pt>
                <c:pt idx="171">
                  <c:v>30181167.0781889</c:v>
                </c:pt>
                <c:pt idx="173">
                  <c:v>30181167.078189</c:v>
                </c:pt>
                <c:pt idx="174">
                  <c:v>30181167.078189999</c:v>
                </c:pt>
                <c:pt idx="175">
                  <c:v>30181167.078189101</c:v>
                </c:pt>
                <c:pt idx="177">
                  <c:v>30180844.152300902</c:v>
                </c:pt>
                <c:pt idx="183">
                  <c:v>30180844.152300801</c:v>
                </c:pt>
                <c:pt idx="184">
                  <c:v>30180844.1523013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5C-4F7F-9AB2-C0C52AB65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053232"/>
        <c:axId val="597053560"/>
      </c:scatterChart>
      <c:valAx>
        <c:axId val="59705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53560"/>
        <c:crosses val="autoZero"/>
        <c:crossBetween val="midCat"/>
      </c:valAx>
      <c:valAx>
        <c:axId val="59705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5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uc_064!$C$6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uc_064!$B$7:$B$202</c:f>
              <c:numCache>
                <c:formatCode>General</c:formatCode>
                <c:ptCount val="196"/>
                <c:pt idx="0">
                  <c:v>7229.6</c:v>
                </c:pt>
                <c:pt idx="1">
                  <c:v>1260.9000000000001</c:v>
                </c:pt>
                <c:pt idx="2">
                  <c:v>1261.5</c:v>
                </c:pt>
                <c:pt idx="3">
                  <c:v>1260.8850851058901</c:v>
                </c:pt>
                <c:pt idx="4">
                  <c:v>2488</c:v>
                </c:pt>
                <c:pt idx="5">
                  <c:v>3716.9</c:v>
                </c:pt>
                <c:pt idx="6">
                  <c:v>4945.6000000000004</c:v>
                </c:pt>
                <c:pt idx="7">
                  <c:v>6174.7</c:v>
                </c:pt>
                <c:pt idx="8">
                  <c:v>7229.8</c:v>
                </c:pt>
                <c:pt idx="9">
                  <c:v>1260.8850851058901</c:v>
                </c:pt>
                <c:pt idx="10">
                  <c:v>2491.1999999999898</c:v>
                </c:pt>
                <c:pt idx="11">
                  <c:v>3722</c:v>
                </c:pt>
                <c:pt idx="12">
                  <c:v>4953.3</c:v>
                </c:pt>
                <c:pt idx="13">
                  <c:v>6183.8</c:v>
                </c:pt>
                <c:pt idx="14">
                  <c:v>7260.3999999999896</c:v>
                </c:pt>
                <c:pt idx="15">
                  <c:v>1260.8850979804899</c:v>
                </c:pt>
                <c:pt idx="16">
                  <c:v>1330.29999999999</c:v>
                </c:pt>
                <c:pt idx="17">
                  <c:v>1363.79999999999</c:v>
                </c:pt>
                <c:pt idx="18">
                  <c:v>1397.4</c:v>
                </c:pt>
                <c:pt idx="19">
                  <c:v>1422.0999999999899</c:v>
                </c:pt>
                <c:pt idx="20">
                  <c:v>1459.2</c:v>
                </c:pt>
                <c:pt idx="21">
                  <c:v>1493.4</c:v>
                </c:pt>
                <c:pt idx="22">
                  <c:v>1527.79999999999</c:v>
                </c:pt>
                <c:pt idx="23">
                  <c:v>1562.5</c:v>
                </c:pt>
                <c:pt idx="24">
                  <c:v>1587.7</c:v>
                </c:pt>
                <c:pt idx="25">
                  <c:v>1625.5</c:v>
                </c:pt>
                <c:pt idx="26">
                  <c:v>1660.29999999999</c:v>
                </c:pt>
                <c:pt idx="27">
                  <c:v>1695.2</c:v>
                </c:pt>
                <c:pt idx="28">
                  <c:v>1720.0999999999899</c:v>
                </c:pt>
                <c:pt idx="29">
                  <c:v>1748.4</c:v>
                </c:pt>
                <c:pt idx="30">
                  <c:v>1787.0999999999899</c:v>
                </c:pt>
                <c:pt idx="31">
                  <c:v>1812.4</c:v>
                </c:pt>
                <c:pt idx="32">
                  <c:v>1841.0999999999899</c:v>
                </c:pt>
                <c:pt idx="33">
                  <c:v>1869.7</c:v>
                </c:pt>
                <c:pt idx="34">
                  <c:v>1908.2</c:v>
                </c:pt>
                <c:pt idx="35">
                  <c:v>1933.29999999999</c:v>
                </c:pt>
                <c:pt idx="36">
                  <c:v>1971.9</c:v>
                </c:pt>
                <c:pt idx="37">
                  <c:v>2007.29999999999</c:v>
                </c:pt>
                <c:pt idx="38">
                  <c:v>2032.9</c:v>
                </c:pt>
                <c:pt idx="39">
                  <c:v>2071.3000000000002</c:v>
                </c:pt>
                <c:pt idx="40">
                  <c:v>2107.1999999999898</c:v>
                </c:pt>
                <c:pt idx="41">
                  <c:v>2132.5999999999899</c:v>
                </c:pt>
                <c:pt idx="42">
                  <c:v>2211.1999999999898</c:v>
                </c:pt>
                <c:pt idx="43">
                  <c:v>2245.0999999999899</c:v>
                </c:pt>
                <c:pt idx="44">
                  <c:v>2279.8000000000002</c:v>
                </c:pt>
                <c:pt idx="45">
                  <c:v>2305.0999999999899</c:v>
                </c:pt>
                <c:pt idx="46">
                  <c:v>2343.1999999999898</c:v>
                </c:pt>
                <c:pt idx="47">
                  <c:v>2368.6999999999898</c:v>
                </c:pt>
                <c:pt idx="48">
                  <c:v>2407</c:v>
                </c:pt>
                <c:pt idx="49">
                  <c:v>2442.6999999999898</c:v>
                </c:pt>
                <c:pt idx="50">
                  <c:v>2478.0999999999899</c:v>
                </c:pt>
                <c:pt idx="51">
                  <c:v>2513.5</c:v>
                </c:pt>
                <c:pt idx="52">
                  <c:v>2538.8000000000002</c:v>
                </c:pt>
                <c:pt idx="53">
                  <c:v>2577.8000000000002</c:v>
                </c:pt>
                <c:pt idx="54">
                  <c:v>2613.4</c:v>
                </c:pt>
                <c:pt idx="55">
                  <c:v>2638.9</c:v>
                </c:pt>
                <c:pt idx="56">
                  <c:v>2667.5999999999899</c:v>
                </c:pt>
                <c:pt idx="57">
                  <c:v>2696.6999999999898</c:v>
                </c:pt>
                <c:pt idx="58">
                  <c:v>2726</c:v>
                </c:pt>
                <c:pt idx="59">
                  <c:v>2755</c:v>
                </c:pt>
                <c:pt idx="60">
                  <c:v>2784.0999999999899</c:v>
                </c:pt>
                <c:pt idx="61">
                  <c:v>2813</c:v>
                </c:pt>
                <c:pt idx="62">
                  <c:v>2852</c:v>
                </c:pt>
                <c:pt idx="63">
                  <c:v>2888</c:v>
                </c:pt>
                <c:pt idx="64">
                  <c:v>2913.6999999999898</c:v>
                </c:pt>
                <c:pt idx="65">
                  <c:v>2952.5999999999899</c:v>
                </c:pt>
                <c:pt idx="66">
                  <c:v>2989</c:v>
                </c:pt>
                <c:pt idx="67">
                  <c:v>3014.6999999999898</c:v>
                </c:pt>
                <c:pt idx="68">
                  <c:v>3093.9</c:v>
                </c:pt>
                <c:pt idx="69">
                  <c:v>3128.8</c:v>
                </c:pt>
                <c:pt idx="70">
                  <c:v>3163.6999999999898</c:v>
                </c:pt>
                <c:pt idx="71">
                  <c:v>3199.1999999999898</c:v>
                </c:pt>
                <c:pt idx="72">
                  <c:v>3224.8</c:v>
                </c:pt>
                <c:pt idx="73">
                  <c:v>3263.3</c:v>
                </c:pt>
                <c:pt idx="74">
                  <c:v>3298.8</c:v>
                </c:pt>
                <c:pt idx="75">
                  <c:v>3324</c:v>
                </c:pt>
                <c:pt idx="76">
                  <c:v>3363</c:v>
                </c:pt>
                <c:pt idx="77">
                  <c:v>3398.5999999999899</c:v>
                </c:pt>
                <c:pt idx="78">
                  <c:v>3424.3</c:v>
                </c:pt>
                <c:pt idx="79">
                  <c:v>3453.0999999999899</c:v>
                </c:pt>
                <c:pt idx="80">
                  <c:v>3482.5</c:v>
                </c:pt>
                <c:pt idx="81">
                  <c:v>3511.4</c:v>
                </c:pt>
                <c:pt idx="82">
                  <c:v>3540.5999999999899</c:v>
                </c:pt>
                <c:pt idx="83">
                  <c:v>3569.8</c:v>
                </c:pt>
                <c:pt idx="84">
                  <c:v>3599.4</c:v>
                </c:pt>
                <c:pt idx="85">
                  <c:v>3628.5</c:v>
                </c:pt>
                <c:pt idx="86">
                  <c:v>3657.6999999999898</c:v>
                </c:pt>
                <c:pt idx="87">
                  <c:v>3686.9</c:v>
                </c:pt>
                <c:pt idx="88">
                  <c:v>3726.6999999999898</c:v>
                </c:pt>
                <c:pt idx="89">
                  <c:v>3763</c:v>
                </c:pt>
                <c:pt idx="90">
                  <c:v>3788.9</c:v>
                </c:pt>
                <c:pt idx="91">
                  <c:v>3817.5999999999899</c:v>
                </c:pt>
                <c:pt idx="92">
                  <c:v>3857.5999999999899</c:v>
                </c:pt>
                <c:pt idx="93">
                  <c:v>3883.4</c:v>
                </c:pt>
                <c:pt idx="94">
                  <c:v>3963.5</c:v>
                </c:pt>
                <c:pt idx="95">
                  <c:v>3998.0999999999899</c:v>
                </c:pt>
                <c:pt idx="96">
                  <c:v>4033.3</c:v>
                </c:pt>
                <c:pt idx="97">
                  <c:v>4069</c:v>
                </c:pt>
                <c:pt idx="98">
                  <c:v>4104.3999999999896</c:v>
                </c:pt>
                <c:pt idx="99">
                  <c:v>4139.8999999999896</c:v>
                </c:pt>
                <c:pt idx="100">
                  <c:v>4175.5</c:v>
                </c:pt>
                <c:pt idx="101">
                  <c:v>4201.1999999999898</c:v>
                </c:pt>
                <c:pt idx="102">
                  <c:v>4240.3</c:v>
                </c:pt>
                <c:pt idx="103">
                  <c:v>4276.3</c:v>
                </c:pt>
                <c:pt idx="104">
                  <c:v>4302.1000000000004</c:v>
                </c:pt>
                <c:pt idx="105">
                  <c:v>4331.1000000000004</c:v>
                </c:pt>
                <c:pt idx="106">
                  <c:v>4360.3</c:v>
                </c:pt>
                <c:pt idx="107">
                  <c:v>4389.3</c:v>
                </c:pt>
                <c:pt idx="108">
                  <c:v>4418.5</c:v>
                </c:pt>
                <c:pt idx="109">
                  <c:v>4447.6999999999898</c:v>
                </c:pt>
                <c:pt idx="110">
                  <c:v>4477.3</c:v>
                </c:pt>
                <c:pt idx="111">
                  <c:v>4506.5</c:v>
                </c:pt>
                <c:pt idx="112">
                  <c:v>4535.8</c:v>
                </c:pt>
                <c:pt idx="113">
                  <c:v>4575.1999999999898</c:v>
                </c:pt>
                <c:pt idx="114">
                  <c:v>4611.1999999999898</c:v>
                </c:pt>
                <c:pt idx="115">
                  <c:v>4647.3</c:v>
                </c:pt>
                <c:pt idx="116">
                  <c:v>4673.1000000000004</c:v>
                </c:pt>
                <c:pt idx="117">
                  <c:v>4712.6000000000004</c:v>
                </c:pt>
                <c:pt idx="118">
                  <c:v>4749.1000000000004</c:v>
                </c:pt>
                <c:pt idx="119">
                  <c:v>4774.6999999999898</c:v>
                </c:pt>
                <c:pt idx="120">
                  <c:v>4854.6999999999898</c:v>
                </c:pt>
                <c:pt idx="121">
                  <c:v>4879.6999999999898</c:v>
                </c:pt>
                <c:pt idx="122">
                  <c:v>4917.8</c:v>
                </c:pt>
                <c:pt idx="123">
                  <c:v>4943.3</c:v>
                </c:pt>
                <c:pt idx="124">
                  <c:v>4981.8</c:v>
                </c:pt>
                <c:pt idx="125">
                  <c:v>5017.3999999999896</c:v>
                </c:pt>
                <c:pt idx="126">
                  <c:v>5053.3</c:v>
                </c:pt>
                <c:pt idx="127">
                  <c:v>5078.8</c:v>
                </c:pt>
                <c:pt idx="128">
                  <c:v>5107.6000000000004</c:v>
                </c:pt>
                <c:pt idx="129">
                  <c:v>5146.6999999999898</c:v>
                </c:pt>
                <c:pt idx="130">
                  <c:v>5172.3999999999896</c:v>
                </c:pt>
                <c:pt idx="131">
                  <c:v>5201.1000000000004</c:v>
                </c:pt>
                <c:pt idx="132">
                  <c:v>5230.1999999999898</c:v>
                </c:pt>
                <c:pt idx="133">
                  <c:v>5259.1</c:v>
                </c:pt>
                <c:pt idx="134">
                  <c:v>5288.3</c:v>
                </c:pt>
                <c:pt idx="135">
                  <c:v>5317.3</c:v>
                </c:pt>
                <c:pt idx="136">
                  <c:v>5346.8999999999896</c:v>
                </c:pt>
                <c:pt idx="137">
                  <c:v>5376.1</c:v>
                </c:pt>
                <c:pt idx="138">
                  <c:v>5405.3</c:v>
                </c:pt>
                <c:pt idx="139">
                  <c:v>5434.3</c:v>
                </c:pt>
                <c:pt idx="140">
                  <c:v>5463.8999999999896</c:v>
                </c:pt>
                <c:pt idx="141">
                  <c:v>5503.1999999999898</c:v>
                </c:pt>
                <c:pt idx="142">
                  <c:v>5539.1999999999898</c:v>
                </c:pt>
                <c:pt idx="143">
                  <c:v>5575.3</c:v>
                </c:pt>
                <c:pt idx="144">
                  <c:v>5611.8</c:v>
                </c:pt>
                <c:pt idx="145">
                  <c:v>5637.6999999999898</c:v>
                </c:pt>
                <c:pt idx="146">
                  <c:v>5717.3</c:v>
                </c:pt>
                <c:pt idx="147">
                  <c:v>5742.5</c:v>
                </c:pt>
                <c:pt idx="148">
                  <c:v>5781.6</c:v>
                </c:pt>
                <c:pt idx="149">
                  <c:v>5817.3</c:v>
                </c:pt>
                <c:pt idx="150">
                  <c:v>5853.3999999999896</c:v>
                </c:pt>
                <c:pt idx="151">
                  <c:v>5889.6999999999898</c:v>
                </c:pt>
                <c:pt idx="152">
                  <c:v>5926.6999999999898</c:v>
                </c:pt>
                <c:pt idx="153">
                  <c:v>5964</c:v>
                </c:pt>
                <c:pt idx="154">
                  <c:v>6000.8</c:v>
                </c:pt>
                <c:pt idx="155">
                  <c:v>6037.3</c:v>
                </c:pt>
                <c:pt idx="156">
                  <c:v>6063.3999999999896</c:v>
                </c:pt>
                <c:pt idx="157">
                  <c:v>6104.3</c:v>
                </c:pt>
                <c:pt idx="158">
                  <c:v>6130.6999999999898</c:v>
                </c:pt>
                <c:pt idx="159">
                  <c:v>6170.3</c:v>
                </c:pt>
                <c:pt idx="160">
                  <c:v>6206.5</c:v>
                </c:pt>
                <c:pt idx="161">
                  <c:v>6243.1</c:v>
                </c:pt>
                <c:pt idx="162">
                  <c:v>6279.5</c:v>
                </c:pt>
                <c:pt idx="163">
                  <c:v>6305.3999999999896</c:v>
                </c:pt>
                <c:pt idx="164">
                  <c:v>6334.6</c:v>
                </c:pt>
                <c:pt idx="165">
                  <c:v>6364</c:v>
                </c:pt>
                <c:pt idx="166">
                  <c:v>6393.5</c:v>
                </c:pt>
                <c:pt idx="167">
                  <c:v>6433.5</c:v>
                </c:pt>
                <c:pt idx="168">
                  <c:v>6470</c:v>
                </c:pt>
                <c:pt idx="169">
                  <c:v>6496.1999999999898</c:v>
                </c:pt>
                <c:pt idx="170">
                  <c:v>6525.1999999999898</c:v>
                </c:pt>
                <c:pt idx="171">
                  <c:v>6565.1</c:v>
                </c:pt>
                <c:pt idx="172">
                  <c:v>6642.3</c:v>
                </c:pt>
                <c:pt idx="173">
                  <c:v>6677.3</c:v>
                </c:pt>
                <c:pt idx="174">
                  <c:v>6713.1</c:v>
                </c:pt>
                <c:pt idx="175">
                  <c:v>6739</c:v>
                </c:pt>
                <c:pt idx="176">
                  <c:v>6777.8</c:v>
                </c:pt>
                <c:pt idx="177">
                  <c:v>6813.8</c:v>
                </c:pt>
                <c:pt idx="178">
                  <c:v>6849.6</c:v>
                </c:pt>
                <c:pt idx="179">
                  <c:v>6885.6</c:v>
                </c:pt>
                <c:pt idx="180">
                  <c:v>6921.6</c:v>
                </c:pt>
                <c:pt idx="181">
                  <c:v>6947.3</c:v>
                </c:pt>
                <c:pt idx="182">
                  <c:v>6976.3</c:v>
                </c:pt>
                <c:pt idx="183">
                  <c:v>7005.3999999999896</c:v>
                </c:pt>
                <c:pt idx="184">
                  <c:v>7034.3999999999896</c:v>
                </c:pt>
                <c:pt idx="185">
                  <c:v>7063.5</c:v>
                </c:pt>
                <c:pt idx="186">
                  <c:v>7092.1999999999898</c:v>
                </c:pt>
                <c:pt idx="187">
                  <c:v>7121.5</c:v>
                </c:pt>
                <c:pt idx="188">
                  <c:v>7151</c:v>
                </c:pt>
                <c:pt idx="189">
                  <c:v>7180.3</c:v>
                </c:pt>
                <c:pt idx="190">
                  <c:v>7209.6999999999898</c:v>
                </c:pt>
                <c:pt idx="191">
                  <c:v>7239</c:v>
                </c:pt>
              </c:numCache>
            </c:numRef>
          </c:xVal>
          <c:yVal>
            <c:numRef>
              <c:f>uc_064!$C$7:$C$202</c:f>
              <c:numCache>
                <c:formatCode>0.00E+00</c:formatCode>
                <c:ptCount val="196"/>
                <c:pt idx="0">
                  <c:v>28214021.5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51-402D-8C80-71F48640322D}"/>
            </c:ext>
          </c:extLst>
        </c:ser>
        <c:ser>
          <c:idx val="1"/>
          <c:order val="1"/>
          <c:tx>
            <c:strRef>
              <c:f>uc_064!$D$6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uc_064!$B$7:$B$202</c:f>
              <c:numCache>
                <c:formatCode>General</c:formatCode>
                <c:ptCount val="196"/>
                <c:pt idx="0">
                  <c:v>7229.6</c:v>
                </c:pt>
                <c:pt idx="1">
                  <c:v>1260.9000000000001</c:v>
                </c:pt>
                <c:pt idx="2">
                  <c:v>1261.5</c:v>
                </c:pt>
                <c:pt idx="3">
                  <c:v>1260.8850851058901</c:v>
                </c:pt>
                <c:pt idx="4">
                  <c:v>2488</c:v>
                </c:pt>
                <c:pt idx="5">
                  <c:v>3716.9</c:v>
                </c:pt>
                <c:pt idx="6">
                  <c:v>4945.6000000000004</c:v>
                </c:pt>
                <c:pt idx="7">
                  <c:v>6174.7</c:v>
                </c:pt>
                <c:pt idx="8">
                  <c:v>7229.8</c:v>
                </c:pt>
                <c:pt idx="9">
                  <c:v>1260.8850851058901</c:v>
                </c:pt>
                <c:pt idx="10">
                  <c:v>2491.1999999999898</c:v>
                </c:pt>
                <c:pt idx="11">
                  <c:v>3722</c:v>
                </c:pt>
                <c:pt idx="12">
                  <c:v>4953.3</c:v>
                </c:pt>
                <c:pt idx="13">
                  <c:v>6183.8</c:v>
                </c:pt>
                <c:pt idx="14">
                  <c:v>7260.3999999999896</c:v>
                </c:pt>
                <c:pt idx="15">
                  <c:v>1260.8850979804899</c:v>
                </c:pt>
                <c:pt idx="16">
                  <c:v>1330.29999999999</c:v>
                </c:pt>
                <c:pt idx="17">
                  <c:v>1363.79999999999</c:v>
                </c:pt>
                <c:pt idx="18">
                  <c:v>1397.4</c:v>
                </c:pt>
                <c:pt idx="19">
                  <c:v>1422.0999999999899</c:v>
                </c:pt>
                <c:pt idx="20">
                  <c:v>1459.2</c:v>
                </c:pt>
                <c:pt idx="21">
                  <c:v>1493.4</c:v>
                </c:pt>
                <c:pt idx="22">
                  <c:v>1527.79999999999</c:v>
                </c:pt>
                <c:pt idx="23">
                  <c:v>1562.5</c:v>
                </c:pt>
                <c:pt idx="24">
                  <c:v>1587.7</c:v>
                </c:pt>
                <c:pt idx="25">
                  <c:v>1625.5</c:v>
                </c:pt>
                <c:pt idx="26">
                  <c:v>1660.29999999999</c:v>
                </c:pt>
                <c:pt idx="27">
                  <c:v>1695.2</c:v>
                </c:pt>
                <c:pt idx="28">
                  <c:v>1720.0999999999899</c:v>
                </c:pt>
                <c:pt idx="29">
                  <c:v>1748.4</c:v>
                </c:pt>
                <c:pt idx="30">
                  <c:v>1787.0999999999899</c:v>
                </c:pt>
                <c:pt idx="31">
                  <c:v>1812.4</c:v>
                </c:pt>
                <c:pt idx="32">
                  <c:v>1841.0999999999899</c:v>
                </c:pt>
                <c:pt idx="33">
                  <c:v>1869.7</c:v>
                </c:pt>
                <c:pt idx="34">
                  <c:v>1908.2</c:v>
                </c:pt>
                <c:pt idx="35">
                  <c:v>1933.29999999999</c:v>
                </c:pt>
                <c:pt idx="36">
                  <c:v>1971.9</c:v>
                </c:pt>
                <c:pt idx="37">
                  <c:v>2007.29999999999</c:v>
                </c:pt>
                <c:pt idx="38">
                  <c:v>2032.9</c:v>
                </c:pt>
                <c:pt idx="39">
                  <c:v>2071.3000000000002</c:v>
                </c:pt>
                <c:pt idx="40">
                  <c:v>2107.1999999999898</c:v>
                </c:pt>
                <c:pt idx="41">
                  <c:v>2132.5999999999899</c:v>
                </c:pt>
                <c:pt idx="42">
                  <c:v>2211.1999999999898</c:v>
                </c:pt>
                <c:pt idx="43">
                  <c:v>2245.0999999999899</c:v>
                </c:pt>
                <c:pt idx="44">
                  <c:v>2279.8000000000002</c:v>
                </c:pt>
                <c:pt idx="45">
                  <c:v>2305.0999999999899</c:v>
                </c:pt>
                <c:pt idx="46">
                  <c:v>2343.1999999999898</c:v>
                </c:pt>
                <c:pt idx="47">
                  <c:v>2368.6999999999898</c:v>
                </c:pt>
                <c:pt idx="48">
                  <c:v>2407</c:v>
                </c:pt>
                <c:pt idx="49">
                  <c:v>2442.6999999999898</c:v>
                </c:pt>
                <c:pt idx="50">
                  <c:v>2478.0999999999899</c:v>
                </c:pt>
                <c:pt idx="51">
                  <c:v>2513.5</c:v>
                </c:pt>
                <c:pt idx="52">
                  <c:v>2538.8000000000002</c:v>
                </c:pt>
                <c:pt idx="53">
                  <c:v>2577.8000000000002</c:v>
                </c:pt>
                <c:pt idx="54">
                  <c:v>2613.4</c:v>
                </c:pt>
                <c:pt idx="55">
                  <c:v>2638.9</c:v>
                </c:pt>
                <c:pt idx="56">
                  <c:v>2667.5999999999899</c:v>
                </c:pt>
                <c:pt idx="57">
                  <c:v>2696.6999999999898</c:v>
                </c:pt>
                <c:pt idx="58">
                  <c:v>2726</c:v>
                </c:pt>
                <c:pt idx="59">
                  <c:v>2755</c:v>
                </c:pt>
                <c:pt idx="60">
                  <c:v>2784.0999999999899</c:v>
                </c:pt>
                <c:pt idx="61">
                  <c:v>2813</c:v>
                </c:pt>
                <c:pt idx="62">
                  <c:v>2852</c:v>
                </c:pt>
                <c:pt idx="63">
                  <c:v>2888</c:v>
                </c:pt>
                <c:pt idx="64">
                  <c:v>2913.6999999999898</c:v>
                </c:pt>
                <c:pt idx="65">
                  <c:v>2952.5999999999899</c:v>
                </c:pt>
                <c:pt idx="66">
                  <c:v>2989</c:v>
                </c:pt>
                <c:pt idx="67">
                  <c:v>3014.6999999999898</c:v>
                </c:pt>
                <c:pt idx="68">
                  <c:v>3093.9</c:v>
                </c:pt>
                <c:pt idx="69">
                  <c:v>3128.8</c:v>
                </c:pt>
                <c:pt idx="70">
                  <c:v>3163.6999999999898</c:v>
                </c:pt>
                <c:pt idx="71">
                  <c:v>3199.1999999999898</c:v>
                </c:pt>
                <c:pt idx="72">
                  <c:v>3224.8</c:v>
                </c:pt>
                <c:pt idx="73">
                  <c:v>3263.3</c:v>
                </c:pt>
                <c:pt idx="74">
                  <c:v>3298.8</c:v>
                </c:pt>
                <c:pt idx="75">
                  <c:v>3324</c:v>
                </c:pt>
                <c:pt idx="76">
                  <c:v>3363</c:v>
                </c:pt>
                <c:pt idx="77">
                  <c:v>3398.5999999999899</c:v>
                </c:pt>
                <c:pt idx="78">
                  <c:v>3424.3</c:v>
                </c:pt>
                <c:pt idx="79">
                  <c:v>3453.0999999999899</c:v>
                </c:pt>
                <c:pt idx="80">
                  <c:v>3482.5</c:v>
                </c:pt>
                <c:pt idx="81">
                  <c:v>3511.4</c:v>
                </c:pt>
                <c:pt idx="82">
                  <c:v>3540.5999999999899</c:v>
                </c:pt>
                <c:pt idx="83">
                  <c:v>3569.8</c:v>
                </c:pt>
                <c:pt idx="84">
                  <c:v>3599.4</c:v>
                </c:pt>
                <c:pt idx="85">
                  <c:v>3628.5</c:v>
                </c:pt>
                <c:pt idx="86">
                  <c:v>3657.6999999999898</c:v>
                </c:pt>
                <c:pt idx="87">
                  <c:v>3686.9</c:v>
                </c:pt>
                <c:pt idx="88">
                  <c:v>3726.6999999999898</c:v>
                </c:pt>
                <c:pt idx="89">
                  <c:v>3763</c:v>
                </c:pt>
                <c:pt idx="90">
                  <c:v>3788.9</c:v>
                </c:pt>
                <c:pt idx="91">
                  <c:v>3817.5999999999899</c:v>
                </c:pt>
                <c:pt idx="92">
                  <c:v>3857.5999999999899</c:v>
                </c:pt>
                <c:pt idx="93">
                  <c:v>3883.4</c:v>
                </c:pt>
                <c:pt idx="94">
                  <c:v>3963.5</c:v>
                </c:pt>
                <c:pt idx="95">
                  <c:v>3998.0999999999899</c:v>
                </c:pt>
                <c:pt idx="96">
                  <c:v>4033.3</c:v>
                </c:pt>
                <c:pt idx="97">
                  <c:v>4069</c:v>
                </c:pt>
                <c:pt idx="98">
                  <c:v>4104.3999999999896</c:v>
                </c:pt>
                <c:pt idx="99">
                  <c:v>4139.8999999999896</c:v>
                </c:pt>
                <c:pt idx="100">
                  <c:v>4175.5</c:v>
                </c:pt>
                <c:pt idx="101">
                  <c:v>4201.1999999999898</c:v>
                </c:pt>
                <c:pt idx="102">
                  <c:v>4240.3</c:v>
                </c:pt>
                <c:pt idx="103">
                  <c:v>4276.3</c:v>
                </c:pt>
                <c:pt idx="104">
                  <c:v>4302.1000000000004</c:v>
                </c:pt>
                <c:pt idx="105">
                  <c:v>4331.1000000000004</c:v>
                </c:pt>
                <c:pt idx="106">
                  <c:v>4360.3</c:v>
                </c:pt>
                <c:pt idx="107">
                  <c:v>4389.3</c:v>
                </c:pt>
                <c:pt idx="108">
                  <c:v>4418.5</c:v>
                </c:pt>
                <c:pt idx="109">
                  <c:v>4447.6999999999898</c:v>
                </c:pt>
                <c:pt idx="110">
                  <c:v>4477.3</c:v>
                </c:pt>
                <c:pt idx="111">
                  <c:v>4506.5</c:v>
                </c:pt>
                <c:pt idx="112">
                  <c:v>4535.8</c:v>
                </c:pt>
                <c:pt idx="113">
                  <c:v>4575.1999999999898</c:v>
                </c:pt>
                <c:pt idx="114">
                  <c:v>4611.1999999999898</c:v>
                </c:pt>
                <c:pt idx="115">
                  <c:v>4647.3</c:v>
                </c:pt>
                <c:pt idx="116">
                  <c:v>4673.1000000000004</c:v>
                </c:pt>
                <c:pt idx="117">
                  <c:v>4712.6000000000004</c:v>
                </c:pt>
                <c:pt idx="118">
                  <c:v>4749.1000000000004</c:v>
                </c:pt>
                <c:pt idx="119">
                  <c:v>4774.6999999999898</c:v>
                </c:pt>
                <c:pt idx="120">
                  <c:v>4854.6999999999898</c:v>
                </c:pt>
                <c:pt idx="121">
                  <c:v>4879.6999999999898</c:v>
                </c:pt>
                <c:pt idx="122">
                  <c:v>4917.8</c:v>
                </c:pt>
                <c:pt idx="123">
                  <c:v>4943.3</c:v>
                </c:pt>
                <c:pt idx="124">
                  <c:v>4981.8</c:v>
                </c:pt>
                <c:pt idx="125">
                  <c:v>5017.3999999999896</c:v>
                </c:pt>
                <c:pt idx="126">
                  <c:v>5053.3</c:v>
                </c:pt>
                <c:pt idx="127">
                  <c:v>5078.8</c:v>
                </c:pt>
                <c:pt idx="128">
                  <c:v>5107.6000000000004</c:v>
                </c:pt>
                <c:pt idx="129">
                  <c:v>5146.6999999999898</c:v>
                </c:pt>
                <c:pt idx="130">
                  <c:v>5172.3999999999896</c:v>
                </c:pt>
                <c:pt idx="131">
                  <c:v>5201.1000000000004</c:v>
                </c:pt>
                <c:pt idx="132">
                  <c:v>5230.1999999999898</c:v>
                </c:pt>
                <c:pt idx="133">
                  <c:v>5259.1</c:v>
                </c:pt>
                <c:pt idx="134">
                  <c:v>5288.3</c:v>
                </c:pt>
                <c:pt idx="135">
                  <c:v>5317.3</c:v>
                </c:pt>
                <c:pt idx="136">
                  <c:v>5346.8999999999896</c:v>
                </c:pt>
                <c:pt idx="137">
                  <c:v>5376.1</c:v>
                </c:pt>
                <c:pt idx="138">
                  <c:v>5405.3</c:v>
                </c:pt>
                <c:pt idx="139">
                  <c:v>5434.3</c:v>
                </c:pt>
                <c:pt idx="140">
                  <c:v>5463.8999999999896</c:v>
                </c:pt>
                <c:pt idx="141">
                  <c:v>5503.1999999999898</c:v>
                </c:pt>
                <c:pt idx="142">
                  <c:v>5539.1999999999898</c:v>
                </c:pt>
                <c:pt idx="143">
                  <c:v>5575.3</c:v>
                </c:pt>
                <c:pt idx="144">
                  <c:v>5611.8</c:v>
                </c:pt>
                <c:pt idx="145">
                  <c:v>5637.6999999999898</c:v>
                </c:pt>
                <c:pt idx="146">
                  <c:v>5717.3</c:v>
                </c:pt>
                <c:pt idx="147">
                  <c:v>5742.5</c:v>
                </c:pt>
                <c:pt idx="148">
                  <c:v>5781.6</c:v>
                </c:pt>
                <c:pt idx="149">
                  <c:v>5817.3</c:v>
                </c:pt>
                <c:pt idx="150">
                  <c:v>5853.3999999999896</c:v>
                </c:pt>
                <c:pt idx="151">
                  <c:v>5889.6999999999898</c:v>
                </c:pt>
                <c:pt idx="152">
                  <c:v>5926.6999999999898</c:v>
                </c:pt>
                <c:pt idx="153">
                  <c:v>5964</c:v>
                </c:pt>
                <c:pt idx="154">
                  <c:v>6000.8</c:v>
                </c:pt>
                <c:pt idx="155">
                  <c:v>6037.3</c:v>
                </c:pt>
                <c:pt idx="156">
                  <c:v>6063.3999999999896</c:v>
                </c:pt>
                <c:pt idx="157">
                  <c:v>6104.3</c:v>
                </c:pt>
                <c:pt idx="158">
                  <c:v>6130.6999999999898</c:v>
                </c:pt>
                <c:pt idx="159">
                  <c:v>6170.3</c:v>
                </c:pt>
                <c:pt idx="160">
                  <c:v>6206.5</c:v>
                </c:pt>
                <c:pt idx="161">
                  <c:v>6243.1</c:v>
                </c:pt>
                <c:pt idx="162">
                  <c:v>6279.5</c:v>
                </c:pt>
                <c:pt idx="163">
                  <c:v>6305.3999999999896</c:v>
                </c:pt>
                <c:pt idx="164">
                  <c:v>6334.6</c:v>
                </c:pt>
                <c:pt idx="165">
                  <c:v>6364</c:v>
                </c:pt>
                <c:pt idx="166">
                  <c:v>6393.5</c:v>
                </c:pt>
                <c:pt idx="167">
                  <c:v>6433.5</c:v>
                </c:pt>
                <c:pt idx="168">
                  <c:v>6470</c:v>
                </c:pt>
                <c:pt idx="169">
                  <c:v>6496.1999999999898</c:v>
                </c:pt>
                <c:pt idx="170">
                  <c:v>6525.1999999999898</c:v>
                </c:pt>
                <c:pt idx="171">
                  <c:v>6565.1</c:v>
                </c:pt>
                <c:pt idx="172">
                  <c:v>6642.3</c:v>
                </c:pt>
                <c:pt idx="173">
                  <c:v>6677.3</c:v>
                </c:pt>
                <c:pt idx="174">
                  <c:v>6713.1</c:v>
                </c:pt>
                <c:pt idx="175">
                  <c:v>6739</c:v>
                </c:pt>
                <c:pt idx="176">
                  <c:v>6777.8</c:v>
                </c:pt>
                <c:pt idx="177">
                  <c:v>6813.8</c:v>
                </c:pt>
                <c:pt idx="178">
                  <c:v>6849.6</c:v>
                </c:pt>
                <c:pt idx="179">
                  <c:v>6885.6</c:v>
                </c:pt>
                <c:pt idx="180">
                  <c:v>6921.6</c:v>
                </c:pt>
                <c:pt idx="181">
                  <c:v>6947.3</c:v>
                </c:pt>
                <c:pt idx="182">
                  <c:v>6976.3</c:v>
                </c:pt>
                <c:pt idx="183">
                  <c:v>7005.3999999999896</c:v>
                </c:pt>
                <c:pt idx="184">
                  <c:v>7034.3999999999896</c:v>
                </c:pt>
                <c:pt idx="185">
                  <c:v>7063.5</c:v>
                </c:pt>
                <c:pt idx="186">
                  <c:v>7092.1999999999898</c:v>
                </c:pt>
                <c:pt idx="187">
                  <c:v>7121.5</c:v>
                </c:pt>
                <c:pt idx="188">
                  <c:v>7151</c:v>
                </c:pt>
                <c:pt idx="189">
                  <c:v>7180.3</c:v>
                </c:pt>
                <c:pt idx="190">
                  <c:v>7209.6999999999898</c:v>
                </c:pt>
                <c:pt idx="191">
                  <c:v>7239</c:v>
                </c:pt>
              </c:numCache>
            </c:numRef>
          </c:xVal>
          <c:yVal>
            <c:numRef>
              <c:f>uc_064!$D$7:$D$202</c:f>
              <c:numCache>
                <c:formatCode>General</c:formatCode>
                <c:ptCount val="196"/>
                <c:pt idx="1">
                  <c:v>28221103.300000001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51-402D-8C80-71F48640322D}"/>
            </c:ext>
          </c:extLst>
        </c:ser>
        <c:ser>
          <c:idx val="2"/>
          <c:order val="2"/>
          <c:tx>
            <c:strRef>
              <c:f>uc_064!$E$6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uc_064!$B$7:$B$202</c:f>
              <c:numCache>
                <c:formatCode>General</c:formatCode>
                <c:ptCount val="196"/>
                <c:pt idx="0">
                  <c:v>7229.6</c:v>
                </c:pt>
                <c:pt idx="1">
                  <c:v>1260.9000000000001</c:v>
                </c:pt>
                <c:pt idx="2">
                  <c:v>1261.5</c:v>
                </c:pt>
                <c:pt idx="3">
                  <c:v>1260.8850851058901</c:v>
                </c:pt>
                <c:pt idx="4">
                  <c:v>2488</c:v>
                </c:pt>
                <c:pt idx="5">
                  <c:v>3716.9</c:v>
                </c:pt>
                <c:pt idx="6">
                  <c:v>4945.6000000000004</c:v>
                </c:pt>
                <c:pt idx="7">
                  <c:v>6174.7</c:v>
                </c:pt>
                <c:pt idx="8">
                  <c:v>7229.8</c:v>
                </c:pt>
                <c:pt idx="9">
                  <c:v>1260.8850851058901</c:v>
                </c:pt>
                <c:pt idx="10">
                  <c:v>2491.1999999999898</c:v>
                </c:pt>
                <c:pt idx="11">
                  <c:v>3722</c:v>
                </c:pt>
                <c:pt idx="12">
                  <c:v>4953.3</c:v>
                </c:pt>
                <c:pt idx="13">
                  <c:v>6183.8</c:v>
                </c:pt>
                <c:pt idx="14">
                  <c:v>7260.3999999999896</c:v>
                </c:pt>
                <c:pt idx="15">
                  <c:v>1260.8850979804899</c:v>
                </c:pt>
                <c:pt idx="16">
                  <c:v>1330.29999999999</c:v>
                </c:pt>
                <c:pt idx="17">
                  <c:v>1363.79999999999</c:v>
                </c:pt>
                <c:pt idx="18">
                  <c:v>1397.4</c:v>
                </c:pt>
                <c:pt idx="19">
                  <c:v>1422.0999999999899</c:v>
                </c:pt>
                <c:pt idx="20">
                  <c:v>1459.2</c:v>
                </c:pt>
                <c:pt idx="21">
                  <c:v>1493.4</c:v>
                </c:pt>
                <c:pt idx="22">
                  <c:v>1527.79999999999</c:v>
                </c:pt>
                <c:pt idx="23">
                  <c:v>1562.5</c:v>
                </c:pt>
                <c:pt idx="24">
                  <c:v>1587.7</c:v>
                </c:pt>
                <c:pt idx="25">
                  <c:v>1625.5</c:v>
                </c:pt>
                <c:pt idx="26">
                  <c:v>1660.29999999999</c:v>
                </c:pt>
                <c:pt idx="27">
                  <c:v>1695.2</c:v>
                </c:pt>
                <c:pt idx="28">
                  <c:v>1720.0999999999899</c:v>
                </c:pt>
                <c:pt idx="29">
                  <c:v>1748.4</c:v>
                </c:pt>
                <c:pt idx="30">
                  <c:v>1787.0999999999899</c:v>
                </c:pt>
                <c:pt idx="31">
                  <c:v>1812.4</c:v>
                </c:pt>
                <c:pt idx="32">
                  <c:v>1841.0999999999899</c:v>
                </c:pt>
                <c:pt idx="33">
                  <c:v>1869.7</c:v>
                </c:pt>
                <c:pt idx="34">
                  <c:v>1908.2</c:v>
                </c:pt>
                <c:pt idx="35">
                  <c:v>1933.29999999999</c:v>
                </c:pt>
                <c:pt idx="36">
                  <c:v>1971.9</c:v>
                </c:pt>
                <c:pt idx="37">
                  <c:v>2007.29999999999</c:v>
                </c:pt>
                <c:pt idx="38">
                  <c:v>2032.9</c:v>
                </c:pt>
                <c:pt idx="39">
                  <c:v>2071.3000000000002</c:v>
                </c:pt>
                <c:pt idx="40">
                  <c:v>2107.1999999999898</c:v>
                </c:pt>
                <c:pt idx="41">
                  <c:v>2132.5999999999899</c:v>
                </c:pt>
                <c:pt idx="42">
                  <c:v>2211.1999999999898</c:v>
                </c:pt>
                <c:pt idx="43">
                  <c:v>2245.0999999999899</c:v>
                </c:pt>
                <c:pt idx="44">
                  <c:v>2279.8000000000002</c:v>
                </c:pt>
                <c:pt idx="45">
                  <c:v>2305.0999999999899</c:v>
                </c:pt>
                <c:pt idx="46">
                  <c:v>2343.1999999999898</c:v>
                </c:pt>
                <c:pt idx="47">
                  <c:v>2368.6999999999898</c:v>
                </c:pt>
                <c:pt idx="48">
                  <c:v>2407</c:v>
                </c:pt>
                <c:pt idx="49">
                  <c:v>2442.6999999999898</c:v>
                </c:pt>
                <c:pt idx="50">
                  <c:v>2478.0999999999899</c:v>
                </c:pt>
                <c:pt idx="51">
                  <c:v>2513.5</c:v>
                </c:pt>
                <c:pt idx="52">
                  <c:v>2538.8000000000002</c:v>
                </c:pt>
                <c:pt idx="53">
                  <c:v>2577.8000000000002</c:v>
                </c:pt>
                <c:pt idx="54">
                  <c:v>2613.4</c:v>
                </c:pt>
                <c:pt idx="55">
                  <c:v>2638.9</c:v>
                </c:pt>
                <c:pt idx="56">
                  <c:v>2667.5999999999899</c:v>
                </c:pt>
                <c:pt idx="57">
                  <c:v>2696.6999999999898</c:v>
                </c:pt>
                <c:pt idx="58">
                  <c:v>2726</c:v>
                </c:pt>
                <c:pt idx="59">
                  <c:v>2755</c:v>
                </c:pt>
                <c:pt idx="60">
                  <c:v>2784.0999999999899</c:v>
                </c:pt>
                <c:pt idx="61">
                  <c:v>2813</c:v>
                </c:pt>
                <c:pt idx="62">
                  <c:v>2852</c:v>
                </c:pt>
                <c:pt idx="63">
                  <c:v>2888</c:v>
                </c:pt>
                <c:pt idx="64">
                  <c:v>2913.6999999999898</c:v>
                </c:pt>
                <c:pt idx="65">
                  <c:v>2952.5999999999899</c:v>
                </c:pt>
                <c:pt idx="66">
                  <c:v>2989</c:v>
                </c:pt>
                <c:pt idx="67">
                  <c:v>3014.6999999999898</c:v>
                </c:pt>
                <c:pt idx="68">
                  <c:v>3093.9</c:v>
                </c:pt>
                <c:pt idx="69">
                  <c:v>3128.8</c:v>
                </c:pt>
                <c:pt idx="70">
                  <c:v>3163.6999999999898</c:v>
                </c:pt>
                <c:pt idx="71">
                  <c:v>3199.1999999999898</c:v>
                </c:pt>
                <c:pt idx="72">
                  <c:v>3224.8</c:v>
                </c:pt>
                <c:pt idx="73">
                  <c:v>3263.3</c:v>
                </c:pt>
                <c:pt idx="74">
                  <c:v>3298.8</c:v>
                </c:pt>
                <c:pt idx="75">
                  <c:v>3324</c:v>
                </c:pt>
                <c:pt idx="76">
                  <c:v>3363</c:v>
                </c:pt>
                <c:pt idx="77">
                  <c:v>3398.5999999999899</c:v>
                </c:pt>
                <c:pt idx="78">
                  <c:v>3424.3</c:v>
                </c:pt>
                <c:pt idx="79">
                  <c:v>3453.0999999999899</c:v>
                </c:pt>
                <c:pt idx="80">
                  <c:v>3482.5</c:v>
                </c:pt>
                <c:pt idx="81">
                  <c:v>3511.4</c:v>
                </c:pt>
                <c:pt idx="82">
                  <c:v>3540.5999999999899</c:v>
                </c:pt>
                <c:pt idx="83">
                  <c:v>3569.8</c:v>
                </c:pt>
                <c:pt idx="84">
                  <c:v>3599.4</c:v>
                </c:pt>
                <c:pt idx="85">
                  <c:v>3628.5</c:v>
                </c:pt>
                <c:pt idx="86">
                  <c:v>3657.6999999999898</c:v>
                </c:pt>
                <c:pt idx="87">
                  <c:v>3686.9</c:v>
                </c:pt>
                <c:pt idx="88">
                  <c:v>3726.6999999999898</c:v>
                </c:pt>
                <c:pt idx="89">
                  <c:v>3763</c:v>
                </c:pt>
                <c:pt idx="90">
                  <c:v>3788.9</c:v>
                </c:pt>
                <c:pt idx="91">
                  <c:v>3817.5999999999899</c:v>
                </c:pt>
                <c:pt idx="92">
                  <c:v>3857.5999999999899</c:v>
                </c:pt>
                <c:pt idx="93">
                  <c:v>3883.4</c:v>
                </c:pt>
                <c:pt idx="94">
                  <c:v>3963.5</c:v>
                </c:pt>
                <c:pt idx="95">
                  <c:v>3998.0999999999899</c:v>
                </c:pt>
                <c:pt idx="96">
                  <c:v>4033.3</c:v>
                </c:pt>
                <c:pt idx="97">
                  <c:v>4069</c:v>
                </c:pt>
                <c:pt idx="98">
                  <c:v>4104.3999999999896</c:v>
                </c:pt>
                <c:pt idx="99">
                  <c:v>4139.8999999999896</c:v>
                </c:pt>
                <c:pt idx="100">
                  <c:v>4175.5</c:v>
                </c:pt>
                <c:pt idx="101">
                  <c:v>4201.1999999999898</c:v>
                </c:pt>
                <c:pt idx="102">
                  <c:v>4240.3</c:v>
                </c:pt>
                <c:pt idx="103">
                  <c:v>4276.3</c:v>
                </c:pt>
                <c:pt idx="104">
                  <c:v>4302.1000000000004</c:v>
                </c:pt>
                <c:pt idx="105">
                  <c:v>4331.1000000000004</c:v>
                </c:pt>
                <c:pt idx="106">
                  <c:v>4360.3</c:v>
                </c:pt>
                <c:pt idx="107">
                  <c:v>4389.3</c:v>
                </c:pt>
                <c:pt idx="108">
                  <c:v>4418.5</c:v>
                </c:pt>
                <c:pt idx="109">
                  <c:v>4447.6999999999898</c:v>
                </c:pt>
                <c:pt idx="110">
                  <c:v>4477.3</c:v>
                </c:pt>
                <c:pt idx="111">
                  <c:v>4506.5</c:v>
                </c:pt>
                <c:pt idx="112">
                  <c:v>4535.8</c:v>
                </c:pt>
                <c:pt idx="113">
                  <c:v>4575.1999999999898</c:v>
                </c:pt>
                <c:pt idx="114">
                  <c:v>4611.1999999999898</c:v>
                </c:pt>
                <c:pt idx="115">
                  <c:v>4647.3</c:v>
                </c:pt>
                <c:pt idx="116">
                  <c:v>4673.1000000000004</c:v>
                </c:pt>
                <c:pt idx="117">
                  <c:v>4712.6000000000004</c:v>
                </c:pt>
                <c:pt idx="118">
                  <c:v>4749.1000000000004</c:v>
                </c:pt>
                <c:pt idx="119">
                  <c:v>4774.6999999999898</c:v>
                </c:pt>
                <c:pt idx="120">
                  <c:v>4854.6999999999898</c:v>
                </c:pt>
                <c:pt idx="121">
                  <c:v>4879.6999999999898</c:v>
                </c:pt>
                <c:pt idx="122">
                  <c:v>4917.8</c:v>
                </c:pt>
                <c:pt idx="123">
                  <c:v>4943.3</c:v>
                </c:pt>
                <c:pt idx="124">
                  <c:v>4981.8</c:v>
                </c:pt>
                <c:pt idx="125">
                  <c:v>5017.3999999999896</c:v>
                </c:pt>
                <c:pt idx="126">
                  <c:v>5053.3</c:v>
                </c:pt>
                <c:pt idx="127">
                  <c:v>5078.8</c:v>
                </c:pt>
                <c:pt idx="128">
                  <c:v>5107.6000000000004</c:v>
                </c:pt>
                <c:pt idx="129">
                  <c:v>5146.6999999999898</c:v>
                </c:pt>
                <c:pt idx="130">
                  <c:v>5172.3999999999896</c:v>
                </c:pt>
                <c:pt idx="131">
                  <c:v>5201.1000000000004</c:v>
                </c:pt>
                <c:pt idx="132">
                  <c:v>5230.1999999999898</c:v>
                </c:pt>
                <c:pt idx="133">
                  <c:v>5259.1</c:v>
                </c:pt>
                <c:pt idx="134">
                  <c:v>5288.3</c:v>
                </c:pt>
                <c:pt idx="135">
                  <c:v>5317.3</c:v>
                </c:pt>
                <c:pt idx="136">
                  <c:v>5346.8999999999896</c:v>
                </c:pt>
                <c:pt idx="137">
                  <c:v>5376.1</c:v>
                </c:pt>
                <c:pt idx="138">
                  <c:v>5405.3</c:v>
                </c:pt>
                <c:pt idx="139">
                  <c:v>5434.3</c:v>
                </c:pt>
                <c:pt idx="140">
                  <c:v>5463.8999999999896</c:v>
                </c:pt>
                <c:pt idx="141">
                  <c:v>5503.1999999999898</c:v>
                </c:pt>
                <c:pt idx="142">
                  <c:v>5539.1999999999898</c:v>
                </c:pt>
                <c:pt idx="143">
                  <c:v>5575.3</c:v>
                </c:pt>
                <c:pt idx="144">
                  <c:v>5611.8</c:v>
                </c:pt>
                <c:pt idx="145">
                  <c:v>5637.6999999999898</c:v>
                </c:pt>
                <c:pt idx="146">
                  <c:v>5717.3</c:v>
                </c:pt>
                <c:pt idx="147">
                  <c:v>5742.5</c:v>
                </c:pt>
                <c:pt idx="148">
                  <c:v>5781.6</c:v>
                </c:pt>
                <c:pt idx="149">
                  <c:v>5817.3</c:v>
                </c:pt>
                <c:pt idx="150">
                  <c:v>5853.3999999999896</c:v>
                </c:pt>
                <c:pt idx="151">
                  <c:v>5889.6999999999898</c:v>
                </c:pt>
                <c:pt idx="152">
                  <c:v>5926.6999999999898</c:v>
                </c:pt>
                <c:pt idx="153">
                  <c:v>5964</c:v>
                </c:pt>
                <c:pt idx="154">
                  <c:v>6000.8</c:v>
                </c:pt>
                <c:pt idx="155">
                  <c:v>6037.3</c:v>
                </c:pt>
                <c:pt idx="156">
                  <c:v>6063.3999999999896</c:v>
                </c:pt>
                <c:pt idx="157">
                  <c:v>6104.3</c:v>
                </c:pt>
                <c:pt idx="158">
                  <c:v>6130.6999999999898</c:v>
                </c:pt>
                <c:pt idx="159">
                  <c:v>6170.3</c:v>
                </c:pt>
                <c:pt idx="160">
                  <c:v>6206.5</c:v>
                </c:pt>
                <c:pt idx="161">
                  <c:v>6243.1</c:v>
                </c:pt>
                <c:pt idx="162">
                  <c:v>6279.5</c:v>
                </c:pt>
                <c:pt idx="163">
                  <c:v>6305.3999999999896</c:v>
                </c:pt>
                <c:pt idx="164">
                  <c:v>6334.6</c:v>
                </c:pt>
                <c:pt idx="165">
                  <c:v>6364</c:v>
                </c:pt>
                <c:pt idx="166">
                  <c:v>6393.5</c:v>
                </c:pt>
                <c:pt idx="167">
                  <c:v>6433.5</c:v>
                </c:pt>
                <c:pt idx="168">
                  <c:v>6470</c:v>
                </c:pt>
                <c:pt idx="169">
                  <c:v>6496.1999999999898</c:v>
                </c:pt>
                <c:pt idx="170">
                  <c:v>6525.1999999999898</c:v>
                </c:pt>
                <c:pt idx="171">
                  <c:v>6565.1</c:v>
                </c:pt>
                <c:pt idx="172">
                  <c:v>6642.3</c:v>
                </c:pt>
                <c:pt idx="173">
                  <c:v>6677.3</c:v>
                </c:pt>
                <c:pt idx="174">
                  <c:v>6713.1</c:v>
                </c:pt>
                <c:pt idx="175">
                  <c:v>6739</c:v>
                </c:pt>
                <c:pt idx="176">
                  <c:v>6777.8</c:v>
                </c:pt>
                <c:pt idx="177">
                  <c:v>6813.8</c:v>
                </c:pt>
                <c:pt idx="178">
                  <c:v>6849.6</c:v>
                </c:pt>
                <c:pt idx="179">
                  <c:v>6885.6</c:v>
                </c:pt>
                <c:pt idx="180">
                  <c:v>6921.6</c:v>
                </c:pt>
                <c:pt idx="181">
                  <c:v>6947.3</c:v>
                </c:pt>
                <c:pt idx="182">
                  <c:v>6976.3</c:v>
                </c:pt>
                <c:pt idx="183">
                  <c:v>7005.3999999999896</c:v>
                </c:pt>
                <c:pt idx="184">
                  <c:v>7034.3999999999896</c:v>
                </c:pt>
                <c:pt idx="185">
                  <c:v>7063.5</c:v>
                </c:pt>
                <c:pt idx="186">
                  <c:v>7092.1999999999898</c:v>
                </c:pt>
                <c:pt idx="187">
                  <c:v>7121.5</c:v>
                </c:pt>
                <c:pt idx="188">
                  <c:v>7151</c:v>
                </c:pt>
                <c:pt idx="189">
                  <c:v>7180.3</c:v>
                </c:pt>
                <c:pt idx="190">
                  <c:v>7209.6999999999898</c:v>
                </c:pt>
                <c:pt idx="191">
                  <c:v>7239</c:v>
                </c:pt>
              </c:numCache>
            </c:numRef>
          </c:xVal>
          <c:yVal>
            <c:numRef>
              <c:f>uc_064!$E$7:$E$202</c:f>
              <c:numCache>
                <c:formatCode>General</c:formatCode>
                <c:ptCount val="196"/>
                <c:pt idx="2">
                  <c:v>28221610.399999999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51-402D-8C80-71F48640322D}"/>
            </c:ext>
          </c:extLst>
        </c:ser>
        <c:ser>
          <c:idx val="3"/>
          <c:order val="3"/>
          <c:tx>
            <c:strRef>
              <c:f>uc_064!$F$6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uc_064!$B$7:$B$202</c:f>
              <c:numCache>
                <c:formatCode>General</c:formatCode>
                <c:ptCount val="196"/>
                <c:pt idx="0">
                  <c:v>7229.6</c:v>
                </c:pt>
                <c:pt idx="1">
                  <c:v>1260.9000000000001</c:v>
                </c:pt>
                <c:pt idx="2">
                  <c:v>1261.5</c:v>
                </c:pt>
                <c:pt idx="3">
                  <c:v>1260.8850851058901</c:v>
                </c:pt>
                <c:pt idx="4">
                  <c:v>2488</c:v>
                </c:pt>
                <c:pt idx="5">
                  <c:v>3716.9</c:v>
                </c:pt>
                <c:pt idx="6">
                  <c:v>4945.6000000000004</c:v>
                </c:pt>
                <c:pt idx="7">
                  <c:v>6174.7</c:v>
                </c:pt>
                <c:pt idx="8">
                  <c:v>7229.8</c:v>
                </c:pt>
                <c:pt idx="9">
                  <c:v>1260.8850851058901</c:v>
                </c:pt>
                <c:pt idx="10">
                  <c:v>2491.1999999999898</c:v>
                </c:pt>
                <c:pt idx="11">
                  <c:v>3722</c:v>
                </c:pt>
                <c:pt idx="12">
                  <c:v>4953.3</c:v>
                </c:pt>
                <c:pt idx="13">
                  <c:v>6183.8</c:v>
                </c:pt>
                <c:pt idx="14">
                  <c:v>7260.3999999999896</c:v>
                </c:pt>
                <c:pt idx="15">
                  <c:v>1260.8850979804899</c:v>
                </c:pt>
                <c:pt idx="16">
                  <c:v>1330.29999999999</c:v>
                </c:pt>
                <c:pt idx="17">
                  <c:v>1363.79999999999</c:v>
                </c:pt>
                <c:pt idx="18">
                  <c:v>1397.4</c:v>
                </c:pt>
                <c:pt idx="19">
                  <c:v>1422.0999999999899</c:v>
                </c:pt>
                <c:pt idx="20">
                  <c:v>1459.2</c:v>
                </c:pt>
                <c:pt idx="21">
                  <c:v>1493.4</c:v>
                </c:pt>
                <c:pt idx="22">
                  <c:v>1527.79999999999</c:v>
                </c:pt>
                <c:pt idx="23">
                  <c:v>1562.5</c:v>
                </c:pt>
                <c:pt idx="24">
                  <c:v>1587.7</c:v>
                </c:pt>
                <c:pt idx="25">
                  <c:v>1625.5</c:v>
                </c:pt>
                <c:pt idx="26">
                  <c:v>1660.29999999999</c:v>
                </c:pt>
                <c:pt idx="27">
                  <c:v>1695.2</c:v>
                </c:pt>
                <c:pt idx="28">
                  <c:v>1720.0999999999899</c:v>
                </c:pt>
                <c:pt idx="29">
                  <c:v>1748.4</c:v>
                </c:pt>
                <c:pt idx="30">
                  <c:v>1787.0999999999899</c:v>
                </c:pt>
                <c:pt idx="31">
                  <c:v>1812.4</c:v>
                </c:pt>
                <c:pt idx="32">
                  <c:v>1841.0999999999899</c:v>
                </c:pt>
                <c:pt idx="33">
                  <c:v>1869.7</c:v>
                </c:pt>
                <c:pt idx="34">
                  <c:v>1908.2</c:v>
                </c:pt>
                <c:pt idx="35">
                  <c:v>1933.29999999999</c:v>
                </c:pt>
                <c:pt idx="36">
                  <c:v>1971.9</c:v>
                </c:pt>
                <c:pt idx="37">
                  <c:v>2007.29999999999</c:v>
                </c:pt>
                <c:pt idx="38">
                  <c:v>2032.9</c:v>
                </c:pt>
                <c:pt idx="39">
                  <c:v>2071.3000000000002</c:v>
                </c:pt>
                <c:pt idx="40">
                  <c:v>2107.1999999999898</c:v>
                </c:pt>
                <c:pt idx="41">
                  <c:v>2132.5999999999899</c:v>
                </c:pt>
                <c:pt idx="42">
                  <c:v>2211.1999999999898</c:v>
                </c:pt>
                <c:pt idx="43">
                  <c:v>2245.0999999999899</c:v>
                </c:pt>
                <c:pt idx="44">
                  <c:v>2279.8000000000002</c:v>
                </c:pt>
                <c:pt idx="45">
                  <c:v>2305.0999999999899</c:v>
                </c:pt>
                <c:pt idx="46">
                  <c:v>2343.1999999999898</c:v>
                </c:pt>
                <c:pt idx="47">
                  <c:v>2368.6999999999898</c:v>
                </c:pt>
                <c:pt idx="48">
                  <c:v>2407</c:v>
                </c:pt>
                <c:pt idx="49">
                  <c:v>2442.6999999999898</c:v>
                </c:pt>
                <c:pt idx="50">
                  <c:v>2478.0999999999899</c:v>
                </c:pt>
                <c:pt idx="51">
                  <c:v>2513.5</c:v>
                </c:pt>
                <c:pt idx="52">
                  <c:v>2538.8000000000002</c:v>
                </c:pt>
                <c:pt idx="53">
                  <c:v>2577.8000000000002</c:v>
                </c:pt>
                <c:pt idx="54">
                  <c:v>2613.4</c:v>
                </c:pt>
                <c:pt idx="55">
                  <c:v>2638.9</c:v>
                </c:pt>
                <c:pt idx="56">
                  <c:v>2667.5999999999899</c:v>
                </c:pt>
                <c:pt idx="57">
                  <c:v>2696.6999999999898</c:v>
                </c:pt>
                <c:pt idx="58">
                  <c:v>2726</c:v>
                </c:pt>
                <c:pt idx="59">
                  <c:v>2755</c:v>
                </c:pt>
                <c:pt idx="60">
                  <c:v>2784.0999999999899</c:v>
                </c:pt>
                <c:pt idx="61">
                  <c:v>2813</c:v>
                </c:pt>
                <c:pt idx="62">
                  <c:v>2852</c:v>
                </c:pt>
                <c:pt idx="63">
                  <c:v>2888</c:v>
                </c:pt>
                <c:pt idx="64">
                  <c:v>2913.6999999999898</c:v>
                </c:pt>
                <c:pt idx="65">
                  <c:v>2952.5999999999899</c:v>
                </c:pt>
                <c:pt idx="66">
                  <c:v>2989</c:v>
                </c:pt>
                <c:pt idx="67">
                  <c:v>3014.6999999999898</c:v>
                </c:pt>
                <c:pt idx="68">
                  <c:v>3093.9</c:v>
                </c:pt>
                <c:pt idx="69">
                  <c:v>3128.8</c:v>
                </c:pt>
                <c:pt idx="70">
                  <c:v>3163.6999999999898</c:v>
                </c:pt>
                <c:pt idx="71">
                  <c:v>3199.1999999999898</c:v>
                </c:pt>
                <c:pt idx="72">
                  <c:v>3224.8</c:v>
                </c:pt>
                <c:pt idx="73">
                  <c:v>3263.3</c:v>
                </c:pt>
                <c:pt idx="74">
                  <c:v>3298.8</c:v>
                </c:pt>
                <c:pt idx="75">
                  <c:v>3324</c:v>
                </c:pt>
                <c:pt idx="76">
                  <c:v>3363</c:v>
                </c:pt>
                <c:pt idx="77">
                  <c:v>3398.5999999999899</c:v>
                </c:pt>
                <c:pt idx="78">
                  <c:v>3424.3</c:v>
                </c:pt>
                <c:pt idx="79">
                  <c:v>3453.0999999999899</c:v>
                </c:pt>
                <c:pt idx="80">
                  <c:v>3482.5</c:v>
                </c:pt>
                <c:pt idx="81">
                  <c:v>3511.4</c:v>
                </c:pt>
                <c:pt idx="82">
                  <c:v>3540.5999999999899</c:v>
                </c:pt>
                <c:pt idx="83">
                  <c:v>3569.8</c:v>
                </c:pt>
                <c:pt idx="84">
                  <c:v>3599.4</c:v>
                </c:pt>
                <c:pt idx="85">
                  <c:v>3628.5</c:v>
                </c:pt>
                <c:pt idx="86">
                  <c:v>3657.6999999999898</c:v>
                </c:pt>
                <c:pt idx="87">
                  <c:v>3686.9</c:v>
                </c:pt>
                <c:pt idx="88">
                  <c:v>3726.6999999999898</c:v>
                </c:pt>
                <c:pt idx="89">
                  <c:v>3763</c:v>
                </c:pt>
                <c:pt idx="90">
                  <c:v>3788.9</c:v>
                </c:pt>
                <c:pt idx="91">
                  <c:v>3817.5999999999899</c:v>
                </c:pt>
                <c:pt idx="92">
                  <c:v>3857.5999999999899</c:v>
                </c:pt>
                <c:pt idx="93">
                  <c:v>3883.4</c:v>
                </c:pt>
                <c:pt idx="94">
                  <c:v>3963.5</c:v>
                </c:pt>
                <c:pt idx="95">
                  <c:v>3998.0999999999899</c:v>
                </c:pt>
                <c:pt idx="96">
                  <c:v>4033.3</c:v>
                </c:pt>
                <c:pt idx="97">
                  <c:v>4069</c:v>
                </c:pt>
                <c:pt idx="98">
                  <c:v>4104.3999999999896</c:v>
                </c:pt>
                <c:pt idx="99">
                  <c:v>4139.8999999999896</c:v>
                </c:pt>
                <c:pt idx="100">
                  <c:v>4175.5</c:v>
                </c:pt>
                <c:pt idx="101">
                  <c:v>4201.1999999999898</c:v>
                </c:pt>
                <c:pt idx="102">
                  <c:v>4240.3</c:v>
                </c:pt>
                <c:pt idx="103">
                  <c:v>4276.3</c:v>
                </c:pt>
                <c:pt idx="104">
                  <c:v>4302.1000000000004</c:v>
                </c:pt>
                <c:pt idx="105">
                  <c:v>4331.1000000000004</c:v>
                </c:pt>
                <c:pt idx="106">
                  <c:v>4360.3</c:v>
                </c:pt>
                <c:pt idx="107">
                  <c:v>4389.3</c:v>
                </c:pt>
                <c:pt idx="108">
                  <c:v>4418.5</c:v>
                </c:pt>
                <c:pt idx="109">
                  <c:v>4447.6999999999898</c:v>
                </c:pt>
                <c:pt idx="110">
                  <c:v>4477.3</c:v>
                </c:pt>
                <c:pt idx="111">
                  <c:v>4506.5</c:v>
                </c:pt>
                <c:pt idx="112">
                  <c:v>4535.8</c:v>
                </c:pt>
                <c:pt idx="113">
                  <c:v>4575.1999999999898</c:v>
                </c:pt>
                <c:pt idx="114">
                  <c:v>4611.1999999999898</c:v>
                </c:pt>
                <c:pt idx="115">
                  <c:v>4647.3</c:v>
                </c:pt>
                <c:pt idx="116">
                  <c:v>4673.1000000000004</c:v>
                </c:pt>
                <c:pt idx="117">
                  <c:v>4712.6000000000004</c:v>
                </c:pt>
                <c:pt idx="118">
                  <c:v>4749.1000000000004</c:v>
                </c:pt>
                <c:pt idx="119">
                  <c:v>4774.6999999999898</c:v>
                </c:pt>
                <c:pt idx="120">
                  <c:v>4854.6999999999898</c:v>
                </c:pt>
                <c:pt idx="121">
                  <c:v>4879.6999999999898</c:v>
                </c:pt>
                <c:pt idx="122">
                  <c:v>4917.8</c:v>
                </c:pt>
                <c:pt idx="123">
                  <c:v>4943.3</c:v>
                </c:pt>
                <c:pt idx="124">
                  <c:v>4981.8</c:v>
                </c:pt>
                <c:pt idx="125">
                  <c:v>5017.3999999999896</c:v>
                </c:pt>
                <c:pt idx="126">
                  <c:v>5053.3</c:v>
                </c:pt>
                <c:pt idx="127">
                  <c:v>5078.8</c:v>
                </c:pt>
                <c:pt idx="128">
                  <c:v>5107.6000000000004</c:v>
                </c:pt>
                <c:pt idx="129">
                  <c:v>5146.6999999999898</c:v>
                </c:pt>
                <c:pt idx="130">
                  <c:v>5172.3999999999896</c:v>
                </c:pt>
                <c:pt idx="131">
                  <c:v>5201.1000000000004</c:v>
                </c:pt>
                <c:pt idx="132">
                  <c:v>5230.1999999999898</c:v>
                </c:pt>
                <c:pt idx="133">
                  <c:v>5259.1</c:v>
                </c:pt>
                <c:pt idx="134">
                  <c:v>5288.3</c:v>
                </c:pt>
                <c:pt idx="135">
                  <c:v>5317.3</c:v>
                </c:pt>
                <c:pt idx="136">
                  <c:v>5346.8999999999896</c:v>
                </c:pt>
                <c:pt idx="137">
                  <c:v>5376.1</c:v>
                </c:pt>
                <c:pt idx="138">
                  <c:v>5405.3</c:v>
                </c:pt>
                <c:pt idx="139">
                  <c:v>5434.3</c:v>
                </c:pt>
                <c:pt idx="140">
                  <c:v>5463.8999999999896</c:v>
                </c:pt>
                <c:pt idx="141">
                  <c:v>5503.1999999999898</c:v>
                </c:pt>
                <c:pt idx="142">
                  <c:v>5539.1999999999898</c:v>
                </c:pt>
                <c:pt idx="143">
                  <c:v>5575.3</c:v>
                </c:pt>
                <c:pt idx="144">
                  <c:v>5611.8</c:v>
                </c:pt>
                <c:pt idx="145">
                  <c:v>5637.6999999999898</c:v>
                </c:pt>
                <c:pt idx="146">
                  <c:v>5717.3</c:v>
                </c:pt>
                <c:pt idx="147">
                  <c:v>5742.5</c:v>
                </c:pt>
                <c:pt idx="148">
                  <c:v>5781.6</c:v>
                </c:pt>
                <c:pt idx="149">
                  <c:v>5817.3</c:v>
                </c:pt>
                <c:pt idx="150">
                  <c:v>5853.3999999999896</c:v>
                </c:pt>
                <c:pt idx="151">
                  <c:v>5889.6999999999898</c:v>
                </c:pt>
                <c:pt idx="152">
                  <c:v>5926.6999999999898</c:v>
                </c:pt>
                <c:pt idx="153">
                  <c:v>5964</c:v>
                </c:pt>
                <c:pt idx="154">
                  <c:v>6000.8</c:v>
                </c:pt>
                <c:pt idx="155">
                  <c:v>6037.3</c:v>
                </c:pt>
                <c:pt idx="156">
                  <c:v>6063.3999999999896</c:v>
                </c:pt>
                <c:pt idx="157">
                  <c:v>6104.3</c:v>
                </c:pt>
                <c:pt idx="158">
                  <c:v>6130.6999999999898</c:v>
                </c:pt>
                <c:pt idx="159">
                  <c:v>6170.3</c:v>
                </c:pt>
                <c:pt idx="160">
                  <c:v>6206.5</c:v>
                </c:pt>
                <c:pt idx="161">
                  <c:v>6243.1</c:v>
                </c:pt>
                <c:pt idx="162">
                  <c:v>6279.5</c:v>
                </c:pt>
                <c:pt idx="163">
                  <c:v>6305.3999999999896</c:v>
                </c:pt>
                <c:pt idx="164">
                  <c:v>6334.6</c:v>
                </c:pt>
                <c:pt idx="165">
                  <c:v>6364</c:v>
                </c:pt>
                <c:pt idx="166">
                  <c:v>6393.5</c:v>
                </c:pt>
                <c:pt idx="167">
                  <c:v>6433.5</c:v>
                </c:pt>
                <c:pt idx="168">
                  <c:v>6470</c:v>
                </c:pt>
                <c:pt idx="169">
                  <c:v>6496.1999999999898</c:v>
                </c:pt>
                <c:pt idx="170">
                  <c:v>6525.1999999999898</c:v>
                </c:pt>
                <c:pt idx="171">
                  <c:v>6565.1</c:v>
                </c:pt>
                <c:pt idx="172">
                  <c:v>6642.3</c:v>
                </c:pt>
                <c:pt idx="173">
                  <c:v>6677.3</c:v>
                </c:pt>
                <c:pt idx="174">
                  <c:v>6713.1</c:v>
                </c:pt>
                <c:pt idx="175">
                  <c:v>6739</c:v>
                </c:pt>
                <c:pt idx="176">
                  <c:v>6777.8</c:v>
                </c:pt>
                <c:pt idx="177">
                  <c:v>6813.8</c:v>
                </c:pt>
                <c:pt idx="178">
                  <c:v>6849.6</c:v>
                </c:pt>
                <c:pt idx="179">
                  <c:v>6885.6</c:v>
                </c:pt>
                <c:pt idx="180">
                  <c:v>6921.6</c:v>
                </c:pt>
                <c:pt idx="181">
                  <c:v>6947.3</c:v>
                </c:pt>
                <c:pt idx="182">
                  <c:v>6976.3</c:v>
                </c:pt>
                <c:pt idx="183">
                  <c:v>7005.3999999999896</c:v>
                </c:pt>
                <c:pt idx="184">
                  <c:v>7034.3999999999896</c:v>
                </c:pt>
                <c:pt idx="185">
                  <c:v>7063.5</c:v>
                </c:pt>
                <c:pt idx="186">
                  <c:v>7092.1999999999898</c:v>
                </c:pt>
                <c:pt idx="187">
                  <c:v>7121.5</c:v>
                </c:pt>
                <c:pt idx="188">
                  <c:v>7151</c:v>
                </c:pt>
                <c:pt idx="189">
                  <c:v>7180.3</c:v>
                </c:pt>
                <c:pt idx="190">
                  <c:v>7209.6999999999898</c:v>
                </c:pt>
                <c:pt idx="191">
                  <c:v>7239</c:v>
                </c:pt>
              </c:numCache>
            </c:numRef>
          </c:xVal>
          <c:yVal>
            <c:numRef>
              <c:f>uc_064!$F$7:$F$202</c:f>
              <c:numCache>
                <c:formatCode>General</c:formatCode>
                <c:ptCount val="196"/>
                <c:pt idx="3">
                  <c:v>28221103.2941969</c:v>
                </c:pt>
                <c:pt idx="4">
                  <c:v>28219726.294202</c:v>
                </c:pt>
                <c:pt idx="5">
                  <c:v>28215100.076747499</c:v>
                </c:pt>
                <c:pt idx="6">
                  <c:v>28214126.869475398</c:v>
                </c:pt>
                <c:pt idx="7">
                  <c:v>28214126.869476099</c:v>
                </c:pt>
                <c:pt idx="8">
                  <c:v>28214126.869476099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51-402D-8C80-71F48640322D}"/>
            </c:ext>
          </c:extLst>
        </c:ser>
        <c:ser>
          <c:idx val="4"/>
          <c:order val="4"/>
          <c:tx>
            <c:strRef>
              <c:f>uc_064!$G$6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uc_064!$B$7:$B$202</c:f>
              <c:numCache>
                <c:formatCode>General</c:formatCode>
                <c:ptCount val="196"/>
                <c:pt idx="0">
                  <c:v>7229.6</c:v>
                </c:pt>
                <c:pt idx="1">
                  <c:v>1260.9000000000001</c:v>
                </c:pt>
                <c:pt idx="2">
                  <c:v>1261.5</c:v>
                </c:pt>
                <c:pt idx="3">
                  <c:v>1260.8850851058901</c:v>
                </c:pt>
                <c:pt idx="4">
                  <c:v>2488</c:v>
                </c:pt>
                <c:pt idx="5">
                  <c:v>3716.9</c:v>
                </c:pt>
                <c:pt idx="6">
                  <c:v>4945.6000000000004</c:v>
                </c:pt>
                <c:pt idx="7">
                  <c:v>6174.7</c:v>
                </c:pt>
                <c:pt idx="8">
                  <c:v>7229.8</c:v>
                </c:pt>
                <c:pt idx="9">
                  <c:v>1260.8850851058901</c:v>
                </c:pt>
                <c:pt idx="10">
                  <c:v>2491.1999999999898</c:v>
                </c:pt>
                <c:pt idx="11">
                  <c:v>3722</c:v>
                </c:pt>
                <c:pt idx="12">
                  <c:v>4953.3</c:v>
                </c:pt>
                <c:pt idx="13">
                  <c:v>6183.8</c:v>
                </c:pt>
                <c:pt idx="14">
                  <c:v>7260.3999999999896</c:v>
                </c:pt>
                <c:pt idx="15">
                  <c:v>1260.8850979804899</c:v>
                </c:pt>
                <c:pt idx="16">
                  <c:v>1330.29999999999</c:v>
                </c:pt>
                <c:pt idx="17">
                  <c:v>1363.79999999999</c:v>
                </c:pt>
                <c:pt idx="18">
                  <c:v>1397.4</c:v>
                </c:pt>
                <c:pt idx="19">
                  <c:v>1422.0999999999899</c:v>
                </c:pt>
                <c:pt idx="20">
                  <c:v>1459.2</c:v>
                </c:pt>
                <c:pt idx="21">
                  <c:v>1493.4</c:v>
                </c:pt>
                <c:pt idx="22">
                  <c:v>1527.79999999999</c:v>
                </c:pt>
                <c:pt idx="23">
                  <c:v>1562.5</c:v>
                </c:pt>
                <c:pt idx="24">
                  <c:v>1587.7</c:v>
                </c:pt>
                <c:pt idx="25">
                  <c:v>1625.5</c:v>
                </c:pt>
                <c:pt idx="26">
                  <c:v>1660.29999999999</c:v>
                </c:pt>
                <c:pt idx="27">
                  <c:v>1695.2</c:v>
                </c:pt>
                <c:pt idx="28">
                  <c:v>1720.0999999999899</c:v>
                </c:pt>
                <c:pt idx="29">
                  <c:v>1748.4</c:v>
                </c:pt>
                <c:pt idx="30">
                  <c:v>1787.0999999999899</c:v>
                </c:pt>
                <c:pt idx="31">
                  <c:v>1812.4</c:v>
                </c:pt>
                <c:pt idx="32">
                  <c:v>1841.0999999999899</c:v>
                </c:pt>
                <c:pt idx="33">
                  <c:v>1869.7</c:v>
                </c:pt>
                <c:pt idx="34">
                  <c:v>1908.2</c:v>
                </c:pt>
                <c:pt idx="35">
                  <c:v>1933.29999999999</c:v>
                </c:pt>
                <c:pt idx="36">
                  <c:v>1971.9</c:v>
                </c:pt>
                <c:pt idx="37">
                  <c:v>2007.29999999999</c:v>
                </c:pt>
                <c:pt idx="38">
                  <c:v>2032.9</c:v>
                </c:pt>
                <c:pt idx="39">
                  <c:v>2071.3000000000002</c:v>
                </c:pt>
                <c:pt idx="40">
                  <c:v>2107.1999999999898</c:v>
                </c:pt>
                <c:pt idx="41">
                  <c:v>2132.5999999999899</c:v>
                </c:pt>
                <c:pt idx="42">
                  <c:v>2211.1999999999898</c:v>
                </c:pt>
                <c:pt idx="43">
                  <c:v>2245.0999999999899</c:v>
                </c:pt>
                <c:pt idx="44">
                  <c:v>2279.8000000000002</c:v>
                </c:pt>
                <c:pt idx="45">
                  <c:v>2305.0999999999899</c:v>
                </c:pt>
                <c:pt idx="46">
                  <c:v>2343.1999999999898</c:v>
                </c:pt>
                <c:pt idx="47">
                  <c:v>2368.6999999999898</c:v>
                </c:pt>
                <c:pt idx="48">
                  <c:v>2407</c:v>
                </c:pt>
                <c:pt idx="49">
                  <c:v>2442.6999999999898</c:v>
                </c:pt>
                <c:pt idx="50">
                  <c:v>2478.0999999999899</c:v>
                </c:pt>
                <c:pt idx="51">
                  <c:v>2513.5</c:v>
                </c:pt>
                <c:pt idx="52">
                  <c:v>2538.8000000000002</c:v>
                </c:pt>
                <c:pt idx="53">
                  <c:v>2577.8000000000002</c:v>
                </c:pt>
                <c:pt idx="54">
                  <c:v>2613.4</c:v>
                </c:pt>
                <c:pt idx="55">
                  <c:v>2638.9</c:v>
                </c:pt>
                <c:pt idx="56">
                  <c:v>2667.5999999999899</c:v>
                </c:pt>
                <c:pt idx="57">
                  <c:v>2696.6999999999898</c:v>
                </c:pt>
                <c:pt idx="58">
                  <c:v>2726</c:v>
                </c:pt>
                <c:pt idx="59">
                  <c:v>2755</c:v>
                </c:pt>
                <c:pt idx="60">
                  <c:v>2784.0999999999899</c:v>
                </c:pt>
                <c:pt idx="61">
                  <c:v>2813</c:v>
                </c:pt>
                <c:pt idx="62">
                  <c:v>2852</c:v>
                </c:pt>
                <c:pt idx="63">
                  <c:v>2888</c:v>
                </c:pt>
                <c:pt idx="64">
                  <c:v>2913.6999999999898</c:v>
                </c:pt>
                <c:pt idx="65">
                  <c:v>2952.5999999999899</c:v>
                </c:pt>
                <c:pt idx="66">
                  <c:v>2989</c:v>
                </c:pt>
                <c:pt idx="67">
                  <c:v>3014.6999999999898</c:v>
                </c:pt>
                <c:pt idx="68">
                  <c:v>3093.9</c:v>
                </c:pt>
                <c:pt idx="69">
                  <c:v>3128.8</c:v>
                </c:pt>
                <c:pt idx="70">
                  <c:v>3163.6999999999898</c:v>
                </c:pt>
                <c:pt idx="71">
                  <c:v>3199.1999999999898</c:v>
                </c:pt>
                <c:pt idx="72">
                  <c:v>3224.8</c:v>
                </c:pt>
                <c:pt idx="73">
                  <c:v>3263.3</c:v>
                </c:pt>
                <c:pt idx="74">
                  <c:v>3298.8</c:v>
                </c:pt>
                <c:pt idx="75">
                  <c:v>3324</c:v>
                </c:pt>
                <c:pt idx="76">
                  <c:v>3363</c:v>
                </c:pt>
                <c:pt idx="77">
                  <c:v>3398.5999999999899</c:v>
                </c:pt>
                <c:pt idx="78">
                  <c:v>3424.3</c:v>
                </c:pt>
                <c:pt idx="79">
                  <c:v>3453.0999999999899</c:v>
                </c:pt>
                <c:pt idx="80">
                  <c:v>3482.5</c:v>
                </c:pt>
                <c:pt idx="81">
                  <c:v>3511.4</c:v>
                </c:pt>
                <c:pt idx="82">
                  <c:v>3540.5999999999899</c:v>
                </c:pt>
                <c:pt idx="83">
                  <c:v>3569.8</c:v>
                </c:pt>
                <c:pt idx="84">
                  <c:v>3599.4</c:v>
                </c:pt>
                <c:pt idx="85">
                  <c:v>3628.5</c:v>
                </c:pt>
                <c:pt idx="86">
                  <c:v>3657.6999999999898</c:v>
                </c:pt>
                <c:pt idx="87">
                  <c:v>3686.9</c:v>
                </c:pt>
                <c:pt idx="88">
                  <c:v>3726.6999999999898</c:v>
                </c:pt>
                <c:pt idx="89">
                  <c:v>3763</c:v>
                </c:pt>
                <c:pt idx="90">
                  <c:v>3788.9</c:v>
                </c:pt>
                <c:pt idx="91">
                  <c:v>3817.5999999999899</c:v>
                </c:pt>
                <c:pt idx="92">
                  <c:v>3857.5999999999899</c:v>
                </c:pt>
                <c:pt idx="93">
                  <c:v>3883.4</c:v>
                </c:pt>
                <c:pt idx="94">
                  <c:v>3963.5</c:v>
                </c:pt>
                <c:pt idx="95">
                  <c:v>3998.0999999999899</c:v>
                </c:pt>
                <c:pt idx="96">
                  <c:v>4033.3</c:v>
                </c:pt>
                <c:pt idx="97">
                  <c:v>4069</c:v>
                </c:pt>
                <c:pt idx="98">
                  <c:v>4104.3999999999896</c:v>
                </c:pt>
                <c:pt idx="99">
                  <c:v>4139.8999999999896</c:v>
                </c:pt>
                <c:pt idx="100">
                  <c:v>4175.5</c:v>
                </c:pt>
                <c:pt idx="101">
                  <c:v>4201.1999999999898</c:v>
                </c:pt>
                <c:pt idx="102">
                  <c:v>4240.3</c:v>
                </c:pt>
                <c:pt idx="103">
                  <c:v>4276.3</c:v>
                </c:pt>
                <c:pt idx="104">
                  <c:v>4302.1000000000004</c:v>
                </c:pt>
                <c:pt idx="105">
                  <c:v>4331.1000000000004</c:v>
                </c:pt>
                <c:pt idx="106">
                  <c:v>4360.3</c:v>
                </c:pt>
                <c:pt idx="107">
                  <c:v>4389.3</c:v>
                </c:pt>
                <c:pt idx="108">
                  <c:v>4418.5</c:v>
                </c:pt>
                <c:pt idx="109">
                  <c:v>4447.6999999999898</c:v>
                </c:pt>
                <c:pt idx="110">
                  <c:v>4477.3</c:v>
                </c:pt>
                <c:pt idx="111">
                  <c:v>4506.5</c:v>
                </c:pt>
                <c:pt idx="112">
                  <c:v>4535.8</c:v>
                </c:pt>
                <c:pt idx="113">
                  <c:v>4575.1999999999898</c:v>
                </c:pt>
                <c:pt idx="114">
                  <c:v>4611.1999999999898</c:v>
                </c:pt>
                <c:pt idx="115">
                  <c:v>4647.3</c:v>
                </c:pt>
                <c:pt idx="116">
                  <c:v>4673.1000000000004</c:v>
                </c:pt>
                <c:pt idx="117">
                  <c:v>4712.6000000000004</c:v>
                </c:pt>
                <c:pt idx="118">
                  <c:v>4749.1000000000004</c:v>
                </c:pt>
                <c:pt idx="119">
                  <c:v>4774.6999999999898</c:v>
                </c:pt>
                <c:pt idx="120">
                  <c:v>4854.6999999999898</c:v>
                </c:pt>
                <c:pt idx="121">
                  <c:v>4879.6999999999898</c:v>
                </c:pt>
                <c:pt idx="122">
                  <c:v>4917.8</c:v>
                </c:pt>
                <c:pt idx="123">
                  <c:v>4943.3</c:v>
                </c:pt>
                <c:pt idx="124">
                  <c:v>4981.8</c:v>
                </c:pt>
                <c:pt idx="125">
                  <c:v>5017.3999999999896</c:v>
                </c:pt>
                <c:pt idx="126">
                  <c:v>5053.3</c:v>
                </c:pt>
                <c:pt idx="127">
                  <c:v>5078.8</c:v>
                </c:pt>
                <c:pt idx="128">
                  <c:v>5107.6000000000004</c:v>
                </c:pt>
                <c:pt idx="129">
                  <c:v>5146.6999999999898</c:v>
                </c:pt>
                <c:pt idx="130">
                  <c:v>5172.3999999999896</c:v>
                </c:pt>
                <c:pt idx="131">
                  <c:v>5201.1000000000004</c:v>
                </c:pt>
                <c:pt idx="132">
                  <c:v>5230.1999999999898</c:v>
                </c:pt>
                <c:pt idx="133">
                  <c:v>5259.1</c:v>
                </c:pt>
                <c:pt idx="134">
                  <c:v>5288.3</c:v>
                </c:pt>
                <c:pt idx="135">
                  <c:v>5317.3</c:v>
                </c:pt>
                <c:pt idx="136">
                  <c:v>5346.8999999999896</c:v>
                </c:pt>
                <c:pt idx="137">
                  <c:v>5376.1</c:v>
                </c:pt>
                <c:pt idx="138">
                  <c:v>5405.3</c:v>
                </c:pt>
                <c:pt idx="139">
                  <c:v>5434.3</c:v>
                </c:pt>
                <c:pt idx="140">
                  <c:v>5463.8999999999896</c:v>
                </c:pt>
                <c:pt idx="141">
                  <c:v>5503.1999999999898</c:v>
                </c:pt>
                <c:pt idx="142">
                  <c:v>5539.1999999999898</c:v>
                </c:pt>
                <c:pt idx="143">
                  <c:v>5575.3</c:v>
                </c:pt>
                <c:pt idx="144">
                  <c:v>5611.8</c:v>
                </c:pt>
                <c:pt idx="145">
                  <c:v>5637.6999999999898</c:v>
                </c:pt>
                <c:pt idx="146">
                  <c:v>5717.3</c:v>
                </c:pt>
                <c:pt idx="147">
                  <c:v>5742.5</c:v>
                </c:pt>
                <c:pt idx="148">
                  <c:v>5781.6</c:v>
                </c:pt>
                <c:pt idx="149">
                  <c:v>5817.3</c:v>
                </c:pt>
                <c:pt idx="150">
                  <c:v>5853.3999999999896</c:v>
                </c:pt>
                <c:pt idx="151">
                  <c:v>5889.6999999999898</c:v>
                </c:pt>
                <c:pt idx="152">
                  <c:v>5926.6999999999898</c:v>
                </c:pt>
                <c:pt idx="153">
                  <c:v>5964</c:v>
                </c:pt>
                <c:pt idx="154">
                  <c:v>6000.8</c:v>
                </c:pt>
                <c:pt idx="155">
                  <c:v>6037.3</c:v>
                </c:pt>
                <c:pt idx="156">
                  <c:v>6063.3999999999896</c:v>
                </c:pt>
                <c:pt idx="157">
                  <c:v>6104.3</c:v>
                </c:pt>
                <c:pt idx="158">
                  <c:v>6130.6999999999898</c:v>
                </c:pt>
                <c:pt idx="159">
                  <c:v>6170.3</c:v>
                </c:pt>
                <c:pt idx="160">
                  <c:v>6206.5</c:v>
                </c:pt>
                <c:pt idx="161">
                  <c:v>6243.1</c:v>
                </c:pt>
                <c:pt idx="162">
                  <c:v>6279.5</c:v>
                </c:pt>
                <c:pt idx="163">
                  <c:v>6305.3999999999896</c:v>
                </c:pt>
                <c:pt idx="164">
                  <c:v>6334.6</c:v>
                </c:pt>
                <c:pt idx="165">
                  <c:v>6364</c:v>
                </c:pt>
                <c:pt idx="166">
                  <c:v>6393.5</c:v>
                </c:pt>
                <c:pt idx="167">
                  <c:v>6433.5</c:v>
                </c:pt>
                <c:pt idx="168">
                  <c:v>6470</c:v>
                </c:pt>
                <c:pt idx="169">
                  <c:v>6496.1999999999898</c:v>
                </c:pt>
                <c:pt idx="170">
                  <c:v>6525.1999999999898</c:v>
                </c:pt>
                <c:pt idx="171">
                  <c:v>6565.1</c:v>
                </c:pt>
                <c:pt idx="172">
                  <c:v>6642.3</c:v>
                </c:pt>
                <c:pt idx="173">
                  <c:v>6677.3</c:v>
                </c:pt>
                <c:pt idx="174">
                  <c:v>6713.1</c:v>
                </c:pt>
                <c:pt idx="175">
                  <c:v>6739</c:v>
                </c:pt>
                <c:pt idx="176">
                  <c:v>6777.8</c:v>
                </c:pt>
                <c:pt idx="177">
                  <c:v>6813.8</c:v>
                </c:pt>
                <c:pt idx="178">
                  <c:v>6849.6</c:v>
                </c:pt>
                <c:pt idx="179">
                  <c:v>6885.6</c:v>
                </c:pt>
                <c:pt idx="180">
                  <c:v>6921.6</c:v>
                </c:pt>
                <c:pt idx="181">
                  <c:v>6947.3</c:v>
                </c:pt>
                <c:pt idx="182">
                  <c:v>6976.3</c:v>
                </c:pt>
                <c:pt idx="183">
                  <c:v>7005.3999999999896</c:v>
                </c:pt>
                <c:pt idx="184">
                  <c:v>7034.3999999999896</c:v>
                </c:pt>
                <c:pt idx="185">
                  <c:v>7063.5</c:v>
                </c:pt>
                <c:pt idx="186">
                  <c:v>7092.1999999999898</c:v>
                </c:pt>
                <c:pt idx="187">
                  <c:v>7121.5</c:v>
                </c:pt>
                <c:pt idx="188">
                  <c:v>7151</c:v>
                </c:pt>
                <c:pt idx="189">
                  <c:v>7180.3</c:v>
                </c:pt>
                <c:pt idx="190">
                  <c:v>7209.6999999999898</c:v>
                </c:pt>
                <c:pt idx="191">
                  <c:v>7239</c:v>
                </c:pt>
              </c:numCache>
            </c:numRef>
          </c:xVal>
          <c:yVal>
            <c:numRef>
              <c:f>uc_064!$G$7:$G$202</c:f>
              <c:numCache>
                <c:formatCode>General</c:formatCode>
                <c:ptCount val="196"/>
                <c:pt idx="9">
                  <c:v>28221103.2941969</c:v>
                </c:pt>
                <c:pt idx="10">
                  <c:v>28220024.7248054</c:v>
                </c:pt>
                <c:pt idx="11">
                  <c:v>28214305.676747698</c:v>
                </c:pt>
                <c:pt idx="12">
                  <c:v>28214207.119476698</c:v>
                </c:pt>
                <c:pt idx="13">
                  <c:v>28214123.969475999</c:v>
                </c:pt>
                <c:pt idx="14">
                  <c:v>28213960.5694758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51-402D-8C80-71F48640322D}"/>
            </c:ext>
          </c:extLst>
        </c:ser>
        <c:ser>
          <c:idx val="5"/>
          <c:order val="5"/>
          <c:tx>
            <c:strRef>
              <c:f>uc_064!$H$6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uc_064!$B$7:$B$202</c:f>
              <c:numCache>
                <c:formatCode>General</c:formatCode>
                <c:ptCount val="196"/>
                <c:pt idx="0">
                  <c:v>7229.6</c:v>
                </c:pt>
                <c:pt idx="1">
                  <c:v>1260.9000000000001</c:v>
                </c:pt>
                <c:pt idx="2">
                  <c:v>1261.5</c:v>
                </c:pt>
                <c:pt idx="3">
                  <c:v>1260.8850851058901</c:v>
                </c:pt>
                <c:pt idx="4">
                  <c:v>2488</c:v>
                </c:pt>
                <c:pt idx="5">
                  <c:v>3716.9</c:v>
                </c:pt>
                <c:pt idx="6">
                  <c:v>4945.6000000000004</c:v>
                </c:pt>
                <c:pt idx="7">
                  <c:v>6174.7</c:v>
                </c:pt>
                <c:pt idx="8">
                  <c:v>7229.8</c:v>
                </c:pt>
                <c:pt idx="9">
                  <c:v>1260.8850851058901</c:v>
                </c:pt>
                <c:pt idx="10">
                  <c:v>2491.1999999999898</c:v>
                </c:pt>
                <c:pt idx="11">
                  <c:v>3722</c:v>
                </c:pt>
                <c:pt idx="12">
                  <c:v>4953.3</c:v>
                </c:pt>
                <c:pt idx="13">
                  <c:v>6183.8</c:v>
                </c:pt>
                <c:pt idx="14">
                  <c:v>7260.3999999999896</c:v>
                </c:pt>
                <c:pt idx="15">
                  <c:v>1260.8850979804899</c:v>
                </c:pt>
                <c:pt idx="16">
                  <c:v>1330.29999999999</c:v>
                </c:pt>
                <c:pt idx="17">
                  <c:v>1363.79999999999</c:v>
                </c:pt>
                <c:pt idx="18">
                  <c:v>1397.4</c:v>
                </c:pt>
                <c:pt idx="19">
                  <c:v>1422.0999999999899</c:v>
                </c:pt>
                <c:pt idx="20">
                  <c:v>1459.2</c:v>
                </c:pt>
                <c:pt idx="21">
                  <c:v>1493.4</c:v>
                </c:pt>
                <c:pt idx="22">
                  <c:v>1527.79999999999</c:v>
                </c:pt>
                <c:pt idx="23">
                  <c:v>1562.5</c:v>
                </c:pt>
                <c:pt idx="24">
                  <c:v>1587.7</c:v>
                </c:pt>
                <c:pt idx="25">
                  <c:v>1625.5</c:v>
                </c:pt>
                <c:pt idx="26">
                  <c:v>1660.29999999999</c:v>
                </c:pt>
                <c:pt idx="27">
                  <c:v>1695.2</c:v>
                </c:pt>
                <c:pt idx="28">
                  <c:v>1720.0999999999899</c:v>
                </c:pt>
                <c:pt idx="29">
                  <c:v>1748.4</c:v>
                </c:pt>
                <c:pt idx="30">
                  <c:v>1787.0999999999899</c:v>
                </c:pt>
                <c:pt idx="31">
                  <c:v>1812.4</c:v>
                </c:pt>
                <c:pt idx="32">
                  <c:v>1841.0999999999899</c:v>
                </c:pt>
                <c:pt idx="33">
                  <c:v>1869.7</c:v>
                </c:pt>
                <c:pt idx="34">
                  <c:v>1908.2</c:v>
                </c:pt>
                <c:pt idx="35">
                  <c:v>1933.29999999999</c:v>
                </c:pt>
                <c:pt idx="36">
                  <c:v>1971.9</c:v>
                </c:pt>
                <c:pt idx="37">
                  <c:v>2007.29999999999</c:v>
                </c:pt>
                <c:pt idx="38">
                  <c:v>2032.9</c:v>
                </c:pt>
                <c:pt idx="39">
                  <c:v>2071.3000000000002</c:v>
                </c:pt>
                <c:pt idx="40">
                  <c:v>2107.1999999999898</c:v>
                </c:pt>
                <c:pt idx="41">
                  <c:v>2132.5999999999899</c:v>
                </c:pt>
                <c:pt idx="42">
                  <c:v>2211.1999999999898</c:v>
                </c:pt>
                <c:pt idx="43">
                  <c:v>2245.0999999999899</c:v>
                </c:pt>
                <c:pt idx="44">
                  <c:v>2279.8000000000002</c:v>
                </c:pt>
                <c:pt idx="45">
                  <c:v>2305.0999999999899</c:v>
                </c:pt>
                <c:pt idx="46">
                  <c:v>2343.1999999999898</c:v>
                </c:pt>
                <c:pt idx="47">
                  <c:v>2368.6999999999898</c:v>
                </c:pt>
                <c:pt idx="48">
                  <c:v>2407</c:v>
                </c:pt>
                <c:pt idx="49">
                  <c:v>2442.6999999999898</c:v>
                </c:pt>
                <c:pt idx="50">
                  <c:v>2478.0999999999899</c:v>
                </c:pt>
                <c:pt idx="51">
                  <c:v>2513.5</c:v>
                </c:pt>
                <c:pt idx="52">
                  <c:v>2538.8000000000002</c:v>
                </c:pt>
                <c:pt idx="53">
                  <c:v>2577.8000000000002</c:v>
                </c:pt>
                <c:pt idx="54">
                  <c:v>2613.4</c:v>
                </c:pt>
                <c:pt idx="55">
                  <c:v>2638.9</c:v>
                </c:pt>
                <c:pt idx="56">
                  <c:v>2667.5999999999899</c:v>
                </c:pt>
                <c:pt idx="57">
                  <c:v>2696.6999999999898</c:v>
                </c:pt>
                <c:pt idx="58">
                  <c:v>2726</c:v>
                </c:pt>
                <c:pt idx="59">
                  <c:v>2755</c:v>
                </c:pt>
                <c:pt idx="60">
                  <c:v>2784.0999999999899</c:v>
                </c:pt>
                <c:pt idx="61">
                  <c:v>2813</c:v>
                </c:pt>
                <c:pt idx="62">
                  <c:v>2852</c:v>
                </c:pt>
                <c:pt idx="63">
                  <c:v>2888</c:v>
                </c:pt>
                <c:pt idx="64">
                  <c:v>2913.6999999999898</c:v>
                </c:pt>
                <c:pt idx="65">
                  <c:v>2952.5999999999899</c:v>
                </c:pt>
                <c:pt idx="66">
                  <c:v>2989</c:v>
                </c:pt>
                <c:pt idx="67">
                  <c:v>3014.6999999999898</c:v>
                </c:pt>
                <c:pt idx="68">
                  <c:v>3093.9</c:v>
                </c:pt>
                <c:pt idx="69">
                  <c:v>3128.8</c:v>
                </c:pt>
                <c:pt idx="70">
                  <c:v>3163.6999999999898</c:v>
                </c:pt>
                <c:pt idx="71">
                  <c:v>3199.1999999999898</c:v>
                </c:pt>
                <c:pt idx="72">
                  <c:v>3224.8</c:v>
                </c:pt>
                <c:pt idx="73">
                  <c:v>3263.3</c:v>
                </c:pt>
                <c:pt idx="74">
                  <c:v>3298.8</c:v>
                </c:pt>
                <c:pt idx="75">
                  <c:v>3324</c:v>
                </c:pt>
                <c:pt idx="76">
                  <c:v>3363</c:v>
                </c:pt>
                <c:pt idx="77">
                  <c:v>3398.5999999999899</c:v>
                </c:pt>
                <c:pt idx="78">
                  <c:v>3424.3</c:v>
                </c:pt>
                <c:pt idx="79">
                  <c:v>3453.0999999999899</c:v>
                </c:pt>
                <c:pt idx="80">
                  <c:v>3482.5</c:v>
                </c:pt>
                <c:pt idx="81">
                  <c:v>3511.4</c:v>
                </c:pt>
                <c:pt idx="82">
                  <c:v>3540.5999999999899</c:v>
                </c:pt>
                <c:pt idx="83">
                  <c:v>3569.8</c:v>
                </c:pt>
                <c:pt idx="84">
                  <c:v>3599.4</c:v>
                </c:pt>
                <c:pt idx="85">
                  <c:v>3628.5</c:v>
                </c:pt>
                <c:pt idx="86">
                  <c:v>3657.6999999999898</c:v>
                </c:pt>
                <c:pt idx="87">
                  <c:v>3686.9</c:v>
                </c:pt>
                <c:pt idx="88">
                  <c:v>3726.6999999999898</c:v>
                </c:pt>
                <c:pt idx="89">
                  <c:v>3763</c:v>
                </c:pt>
                <c:pt idx="90">
                  <c:v>3788.9</c:v>
                </c:pt>
                <c:pt idx="91">
                  <c:v>3817.5999999999899</c:v>
                </c:pt>
                <c:pt idx="92">
                  <c:v>3857.5999999999899</c:v>
                </c:pt>
                <c:pt idx="93">
                  <c:v>3883.4</c:v>
                </c:pt>
                <c:pt idx="94">
                  <c:v>3963.5</c:v>
                </c:pt>
                <c:pt idx="95">
                  <c:v>3998.0999999999899</c:v>
                </c:pt>
                <c:pt idx="96">
                  <c:v>4033.3</c:v>
                </c:pt>
                <c:pt idx="97">
                  <c:v>4069</c:v>
                </c:pt>
                <c:pt idx="98">
                  <c:v>4104.3999999999896</c:v>
                </c:pt>
                <c:pt idx="99">
                  <c:v>4139.8999999999896</c:v>
                </c:pt>
                <c:pt idx="100">
                  <c:v>4175.5</c:v>
                </c:pt>
                <c:pt idx="101">
                  <c:v>4201.1999999999898</c:v>
                </c:pt>
                <c:pt idx="102">
                  <c:v>4240.3</c:v>
                </c:pt>
                <c:pt idx="103">
                  <c:v>4276.3</c:v>
                </c:pt>
                <c:pt idx="104">
                  <c:v>4302.1000000000004</c:v>
                </c:pt>
                <c:pt idx="105">
                  <c:v>4331.1000000000004</c:v>
                </c:pt>
                <c:pt idx="106">
                  <c:v>4360.3</c:v>
                </c:pt>
                <c:pt idx="107">
                  <c:v>4389.3</c:v>
                </c:pt>
                <c:pt idx="108">
                  <c:v>4418.5</c:v>
                </c:pt>
                <c:pt idx="109">
                  <c:v>4447.6999999999898</c:v>
                </c:pt>
                <c:pt idx="110">
                  <c:v>4477.3</c:v>
                </c:pt>
                <c:pt idx="111">
                  <c:v>4506.5</c:v>
                </c:pt>
                <c:pt idx="112">
                  <c:v>4535.8</c:v>
                </c:pt>
                <c:pt idx="113">
                  <c:v>4575.1999999999898</c:v>
                </c:pt>
                <c:pt idx="114">
                  <c:v>4611.1999999999898</c:v>
                </c:pt>
                <c:pt idx="115">
                  <c:v>4647.3</c:v>
                </c:pt>
                <c:pt idx="116">
                  <c:v>4673.1000000000004</c:v>
                </c:pt>
                <c:pt idx="117">
                  <c:v>4712.6000000000004</c:v>
                </c:pt>
                <c:pt idx="118">
                  <c:v>4749.1000000000004</c:v>
                </c:pt>
                <c:pt idx="119">
                  <c:v>4774.6999999999898</c:v>
                </c:pt>
                <c:pt idx="120">
                  <c:v>4854.6999999999898</c:v>
                </c:pt>
                <c:pt idx="121">
                  <c:v>4879.6999999999898</c:v>
                </c:pt>
                <c:pt idx="122">
                  <c:v>4917.8</c:v>
                </c:pt>
                <c:pt idx="123">
                  <c:v>4943.3</c:v>
                </c:pt>
                <c:pt idx="124">
                  <c:v>4981.8</c:v>
                </c:pt>
                <c:pt idx="125">
                  <c:v>5017.3999999999896</c:v>
                </c:pt>
                <c:pt idx="126">
                  <c:v>5053.3</c:v>
                </c:pt>
                <c:pt idx="127">
                  <c:v>5078.8</c:v>
                </c:pt>
                <c:pt idx="128">
                  <c:v>5107.6000000000004</c:v>
                </c:pt>
                <c:pt idx="129">
                  <c:v>5146.6999999999898</c:v>
                </c:pt>
                <c:pt idx="130">
                  <c:v>5172.3999999999896</c:v>
                </c:pt>
                <c:pt idx="131">
                  <c:v>5201.1000000000004</c:v>
                </c:pt>
                <c:pt idx="132">
                  <c:v>5230.1999999999898</c:v>
                </c:pt>
                <c:pt idx="133">
                  <c:v>5259.1</c:v>
                </c:pt>
                <c:pt idx="134">
                  <c:v>5288.3</c:v>
                </c:pt>
                <c:pt idx="135">
                  <c:v>5317.3</c:v>
                </c:pt>
                <c:pt idx="136">
                  <c:v>5346.8999999999896</c:v>
                </c:pt>
                <c:pt idx="137">
                  <c:v>5376.1</c:v>
                </c:pt>
                <c:pt idx="138">
                  <c:v>5405.3</c:v>
                </c:pt>
                <c:pt idx="139">
                  <c:v>5434.3</c:v>
                </c:pt>
                <c:pt idx="140">
                  <c:v>5463.8999999999896</c:v>
                </c:pt>
                <c:pt idx="141">
                  <c:v>5503.1999999999898</c:v>
                </c:pt>
                <c:pt idx="142">
                  <c:v>5539.1999999999898</c:v>
                </c:pt>
                <c:pt idx="143">
                  <c:v>5575.3</c:v>
                </c:pt>
                <c:pt idx="144">
                  <c:v>5611.8</c:v>
                </c:pt>
                <c:pt idx="145">
                  <c:v>5637.6999999999898</c:v>
                </c:pt>
                <c:pt idx="146">
                  <c:v>5717.3</c:v>
                </c:pt>
                <c:pt idx="147">
                  <c:v>5742.5</c:v>
                </c:pt>
                <c:pt idx="148">
                  <c:v>5781.6</c:v>
                </c:pt>
                <c:pt idx="149">
                  <c:v>5817.3</c:v>
                </c:pt>
                <c:pt idx="150">
                  <c:v>5853.3999999999896</c:v>
                </c:pt>
                <c:pt idx="151">
                  <c:v>5889.6999999999898</c:v>
                </c:pt>
                <c:pt idx="152">
                  <c:v>5926.6999999999898</c:v>
                </c:pt>
                <c:pt idx="153">
                  <c:v>5964</c:v>
                </c:pt>
                <c:pt idx="154">
                  <c:v>6000.8</c:v>
                </c:pt>
                <c:pt idx="155">
                  <c:v>6037.3</c:v>
                </c:pt>
                <c:pt idx="156">
                  <c:v>6063.3999999999896</c:v>
                </c:pt>
                <c:pt idx="157">
                  <c:v>6104.3</c:v>
                </c:pt>
                <c:pt idx="158">
                  <c:v>6130.6999999999898</c:v>
                </c:pt>
                <c:pt idx="159">
                  <c:v>6170.3</c:v>
                </c:pt>
                <c:pt idx="160">
                  <c:v>6206.5</c:v>
                </c:pt>
                <c:pt idx="161">
                  <c:v>6243.1</c:v>
                </c:pt>
                <c:pt idx="162">
                  <c:v>6279.5</c:v>
                </c:pt>
                <c:pt idx="163">
                  <c:v>6305.3999999999896</c:v>
                </c:pt>
                <c:pt idx="164">
                  <c:v>6334.6</c:v>
                </c:pt>
                <c:pt idx="165">
                  <c:v>6364</c:v>
                </c:pt>
                <c:pt idx="166">
                  <c:v>6393.5</c:v>
                </c:pt>
                <c:pt idx="167">
                  <c:v>6433.5</c:v>
                </c:pt>
                <c:pt idx="168">
                  <c:v>6470</c:v>
                </c:pt>
                <c:pt idx="169">
                  <c:v>6496.1999999999898</c:v>
                </c:pt>
                <c:pt idx="170">
                  <c:v>6525.1999999999898</c:v>
                </c:pt>
                <c:pt idx="171">
                  <c:v>6565.1</c:v>
                </c:pt>
                <c:pt idx="172">
                  <c:v>6642.3</c:v>
                </c:pt>
                <c:pt idx="173">
                  <c:v>6677.3</c:v>
                </c:pt>
                <c:pt idx="174">
                  <c:v>6713.1</c:v>
                </c:pt>
                <c:pt idx="175">
                  <c:v>6739</c:v>
                </c:pt>
                <c:pt idx="176">
                  <c:v>6777.8</c:v>
                </c:pt>
                <c:pt idx="177">
                  <c:v>6813.8</c:v>
                </c:pt>
                <c:pt idx="178">
                  <c:v>6849.6</c:v>
                </c:pt>
                <c:pt idx="179">
                  <c:v>6885.6</c:v>
                </c:pt>
                <c:pt idx="180">
                  <c:v>6921.6</c:v>
                </c:pt>
                <c:pt idx="181">
                  <c:v>6947.3</c:v>
                </c:pt>
                <c:pt idx="182">
                  <c:v>6976.3</c:v>
                </c:pt>
                <c:pt idx="183">
                  <c:v>7005.3999999999896</c:v>
                </c:pt>
                <c:pt idx="184">
                  <c:v>7034.3999999999896</c:v>
                </c:pt>
                <c:pt idx="185">
                  <c:v>7063.5</c:v>
                </c:pt>
                <c:pt idx="186">
                  <c:v>7092.1999999999898</c:v>
                </c:pt>
                <c:pt idx="187">
                  <c:v>7121.5</c:v>
                </c:pt>
                <c:pt idx="188">
                  <c:v>7151</c:v>
                </c:pt>
                <c:pt idx="189">
                  <c:v>7180.3</c:v>
                </c:pt>
                <c:pt idx="190">
                  <c:v>7209.6999999999898</c:v>
                </c:pt>
                <c:pt idx="191">
                  <c:v>7239</c:v>
                </c:pt>
              </c:numCache>
            </c:numRef>
          </c:xVal>
          <c:yVal>
            <c:numRef>
              <c:f>uc_064!$H$7:$H$202</c:f>
              <c:numCache>
                <c:formatCode>General</c:formatCode>
                <c:ptCount val="196"/>
                <c:pt idx="15">
                  <c:v>28221103.2941969</c:v>
                </c:pt>
                <c:pt idx="16">
                  <c:v>28221103.294180602</c:v>
                </c:pt>
                <c:pt idx="17">
                  <c:v>28221103.294180501</c:v>
                </c:pt>
                <c:pt idx="18">
                  <c:v>28221103.294180602</c:v>
                </c:pt>
                <c:pt idx="20">
                  <c:v>28221103.294180602</c:v>
                </c:pt>
                <c:pt idx="21">
                  <c:v>28221103.294180602</c:v>
                </c:pt>
                <c:pt idx="22">
                  <c:v>28221103.294180602</c:v>
                </c:pt>
                <c:pt idx="23">
                  <c:v>28221103.294180602</c:v>
                </c:pt>
                <c:pt idx="25">
                  <c:v>28221103.294180602</c:v>
                </c:pt>
                <c:pt idx="26">
                  <c:v>28220655.294180602</c:v>
                </c:pt>
                <c:pt idx="27">
                  <c:v>28220655.294180501</c:v>
                </c:pt>
                <c:pt idx="30">
                  <c:v>28218808.294180602</c:v>
                </c:pt>
                <c:pt idx="34">
                  <c:v>28218644.8941806</c:v>
                </c:pt>
                <c:pt idx="36">
                  <c:v>28218561.744180501</c:v>
                </c:pt>
                <c:pt idx="37">
                  <c:v>28218478.594180498</c:v>
                </c:pt>
                <c:pt idx="39">
                  <c:v>28218478.594180498</c:v>
                </c:pt>
                <c:pt idx="40">
                  <c:v>28218478.594181299</c:v>
                </c:pt>
                <c:pt idx="42">
                  <c:v>28218478.594180699</c:v>
                </c:pt>
                <c:pt idx="43">
                  <c:v>28218478.594180498</c:v>
                </c:pt>
                <c:pt idx="44">
                  <c:v>28218478.594180699</c:v>
                </c:pt>
                <c:pt idx="46">
                  <c:v>28218478.594180599</c:v>
                </c:pt>
                <c:pt idx="48">
                  <c:v>28218478.594180599</c:v>
                </c:pt>
                <c:pt idx="49">
                  <c:v>28218478.594180599</c:v>
                </c:pt>
                <c:pt idx="50">
                  <c:v>28218478.594180498</c:v>
                </c:pt>
                <c:pt idx="51">
                  <c:v>28218478.594180599</c:v>
                </c:pt>
                <c:pt idx="53">
                  <c:v>28216221.857567601</c:v>
                </c:pt>
                <c:pt idx="54">
                  <c:v>28216036.883999601</c:v>
                </c:pt>
                <c:pt idx="62">
                  <c:v>28216036.8839995</c:v>
                </c:pt>
                <c:pt idx="63">
                  <c:v>28215953.733999498</c:v>
                </c:pt>
                <c:pt idx="65">
                  <c:v>28215953.733999599</c:v>
                </c:pt>
                <c:pt idx="66">
                  <c:v>28215953.7340005</c:v>
                </c:pt>
                <c:pt idx="68">
                  <c:v>28215953.733999599</c:v>
                </c:pt>
                <c:pt idx="69">
                  <c:v>28215953.733999599</c:v>
                </c:pt>
                <c:pt idx="70">
                  <c:v>28215953.733999599</c:v>
                </c:pt>
                <c:pt idx="71">
                  <c:v>28215953.733999599</c:v>
                </c:pt>
                <c:pt idx="73">
                  <c:v>28215953.733999599</c:v>
                </c:pt>
                <c:pt idx="74">
                  <c:v>28215953.733999599</c:v>
                </c:pt>
                <c:pt idx="76">
                  <c:v>28215953.733999599</c:v>
                </c:pt>
                <c:pt idx="77">
                  <c:v>28215953.733999599</c:v>
                </c:pt>
                <c:pt idx="88">
                  <c:v>28215953.733999498</c:v>
                </c:pt>
                <c:pt idx="89">
                  <c:v>28215870.5839995</c:v>
                </c:pt>
                <c:pt idx="92">
                  <c:v>28215870.583999898</c:v>
                </c:pt>
                <c:pt idx="94">
                  <c:v>28215870.5839996</c:v>
                </c:pt>
                <c:pt idx="95">
                  <c:v>28215870.5839996</c:v>
                </c:pt>
                <c:pt idx="96">
                  <c:v>28215870.5839995</c:v>
                </c:pt>
                <c:pt idx="97">
                  <c:v>28215870.5839996</c:v>
                </c:pt>
                <c:pt idx="98">
                  <c:v>28215870.5839996</c:v>
                </c:pt>
                <c:pt idx="99">
                  <c:v>28215870.5839996</c:v>
                </c:pt>
                <c:pt idx="100">
                  <c:v>28215870.5839996</c:v>
                </c:pt>
                <c:pt idx="102">
                  <c:v>28215870.5839996</c:v>
                </c:pt>
                <c:pt idx="103">
                  <c:v>28215870.5839996</c:v>
                </c:pt>
                <c:pt idx="113">
                  <c:v>28215870.5839995</c:v>
                </c:pt>
                <c:pt idx="114">
                  <c:v>28215870.5839995</c:v>
                </c:pt>
                <c:pt idx="115">
                  <c:v>28215870.5839995</c:v>
                </c:pt>
                <c:pt idx="117">
                  <c:v>28215870.5839995</c:v>
                </c:pt>
                <c:pt idx="118">
                  <c:v>28215870.5839996</c:v>
                </c:pt>
                <c:pt idx="120">
                  <c:v>28215870.583999701</c:v>
                </c:pt>
                <c:pt idx="122">
                  <c:v>28215870.5839996</c:v>
                </c:pt>
                <c:pt idx="124">
                  <c:v>28215870.5839996</c:v>
                </c:pt>
                <c:pt idx="125">
                  <c:v>28215870.5839996</c:v>
                </c:pt>
                <c:pt idx="126">
                  <c:v>28215870.5839996</c:v>
                </c:pt>
                <c:pt idx="129">
                  <c:v>28215870.5839996</c:v>
                </c:pt>
                <c:pt idx="141">
                  <c:v>28215870.5839995</c:v>
                </c:pt>
                <c:pt idx="142">
                  <c:v>28215870.5839996</c:v>
                </c:pt>
                <c:pt idx="143">
                  <c:v>28215870.5839995</c:v>
                </c:pt>
                <c:pt idx="144">
                  <c:v>28215870.583999999</c:v>
                </c:pt>
                <c:pt idx="146">
                  <c:v>28215870.5839996</c:v>
                </c:pt>
                <c:pt idx="148">
                  <c:v>28215870.584001198</c:v>
                </c:pt>
                <c:pt idx="149">
                  <c:v>28215870.5839996</c:v>
                </c:pt>
                <c:pt idx="150">
                  <c:v>28215870.5839996</c:v>
                </c:pt>
                <c:pt idx="151">
                  <c:v>28215870.584001102</c:v>
                </c:pt>
                <c:pt idx="152">
                  <c:v>28215870.5840008</c:v>
                </c:pt>
                <c:pt idx="153">
                  <c:v>28215870.5840008</c:v>
                </c:pt>
                <c:pt idx="154">
                  <c:v>28215870.5839996</c:v>
                </c:pt>
                <c:pt idx="155">
                  <c:v>28215870.584000301</c:v>
                </c:pt>
                <c:pt idx="157">
                  <c:v>28215870.584000699</c:v>
                </c:pt>
                <c:pt idx="159">
                  <c:v>28215870.583999898</c:v>
                </c:pt>
                <c:pt idx="160">
                  <c:v>28215870.5839996</c:v>
                </c:pt>
                <c:pt idx="161">
                  <c:v>28215870.5839996</c:v>
                </c:pt>
                <c:pt idx="162">
                  <c:v>28215870.5839996</c:v>
                </c:pt>
                <c:pt idx="167">
                  <c:v>28215870.5839995</c:v>
                </c:pt>
                <c:pt idx="168">
                  <c:v>28215870.5839995</c:v>
                </c:pt>
                <c:pt idx="171">
                  <c:v>28215870.583999701</c:v>
                </c:pt>
                <c:pt idx="172">
                  <c:v>28215870.583999701</c:v>
                </c:pt>
                <c:pt idx="173">
                  <c:v>28215870.5839996</c:v>
                </c:pt>
                <c:pt idx="174">
                  <c:v>28215870.5839996</c:v>
                </c:pt>
                <c:pt idx="176">
                  <c:v>28215870.5839996</c:v>
                </c:pt>
                <c:pt idx="177">
                  <c:v>28215870.5839996</c:v>
                </c:pt>
                <c:pt idx="178">
                  <c:v>28215870.5839996</c:v>
                </c:pt>
                <c:pt idx="179">
                  <c:v>28215870.5839996</c:v>
                </c:pt>
                <c:pt idx="180">
                  <c:v>28215870.5839996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51-402D-8C80-71F48640322D}"/>
            </c:ext>
          </c:extLst>
        </c:ser>
        <c:ser>
          <c:idx val="6"/>
          <c:order val="6"/>
          <c:tx>
            <c:strRef>
              <c:f>uc_064!$I$6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uc_064!$B$7:$B$202</c:f>
              <c:numCache>
                <c:formatCode>General</c:formatCode>
                <c:ptCount val="196"/>
                <c:pt idx="0">
                  <c:v>7229.6</c:v>
                </c:pt>
                <c:pt idx="1">
                  <c:v>1260.9000000000001</c:v>
                </c:pt>
                <c:pt idx="2">
                  <c:v>1261.5</c:v>
                </c:pt>
                <c:pt idx="3">
                  <c:v>1260.8850851058901</c:v>
                </c:pt>
                <c:pt idx="4">
                  <c:v>2488</c:v>
                </c:pt>
                <c:pt idx="5">
                  <c:v>3716.9</c:v>
                </c:pt>
                <c:pt idx="6">
                  <c:v>4945.6000000000004</c:v>
                </c:pt>
                <c:pt idx="7">
                  <c:v>6174.7</c:v>
                </c:pt>
                <c:pt idx="8">
                  <c:v>7229.8</c:v>
                </c:pt>
                <c:pt idx="9">
                  <c:v>1260.8850851058901</c:v>
                </c:pt>
                <c:pt idx="10">
                  <c:v>2491.1999999999898</c:v>
                </c:pt>
                <c:pt idx="11">
                  <c:v>3722</c:v>
                </c:pt>
                <c:pt idx="12">
                  <c:v>4953.3</c:v>
                </c:pt>
                <c:pt idx="13">
                  <c:v>6183.8</c:v>
                </c:pt>
                <c:pt idx="14">
                  <c:v>7260.3999999999896</c:v>
                </c:pt>
                <c:pt idx="15">
                  <c:v>1260.8850979804899</c:v>
                </c:pt>
                <c:pt idx="16">
                  <c:v>1330.29999999999</c:v>
                </c:pt>
                <c:pt idx="17">
                  <c:v>1363.79999999999</c:v>
                </c:pt>
                <c:pt idx="18">
                  <c:v>1397.4</c:v>
                </c:pt>
                <c:pt idx="19">
                  <c:v>1422.0999999999899</c:v>
                </c:pt>
                <c:pt idx="20">
                  <c:v>1459.2</c:v>
                </c:pt>
                <c:pt idx="21">
                  <c:v>1493.4</c:v>
                </c:pt>
                <c:pt idx="22">
                  <c:v>1527.79999999999</c:v>
                </c:pt>
                <c:pt idx="23">
                  <c:v>1562.5</c:v>
                </c:pt>
                <c:pt idx="24">
                  <c:v>1587.7</c:v>
                </c:pt>
                <c:pt idx="25">
                  <c:v>1625.5</c:v>
                </c:pt>
                <c:pt idx="26">
                  <c:v>1660.29999999999</c:v>
                </c:pt>
                <c:pt idx="27">
                  <c:v>1695.2</c:v>
                </c:pt>
                <c:pt idx="28">
                  <c:v>1720.0999999999899</c:v>
                </c:pt>
                <c:pt idx="29">
                  <c:v>1748.4</c:v>
                </c:pt>
                <c:pt idx="30">
                  <c:v>1787.0999999999899</c:v>
                </c:pt>
                <c:pt idx="31">
                  <c:v>1812.4</c:v>
                </c:pt>
                <c:pt idx="32">
                  <c:v>1841.0999999999899</c:v>
                </c:pt>
                <c:pt idx="33">
                  <c:v>1869.7</c:v>
                </c:pt>
                <c:pt idx="34">
                  <c:v>1908.2</c:v>
                </c:pt>
                <c:pt idx="35">
                  <c:v>1933.29999999999</c:v>
                </c:pt>
                <c:pt idx="36">
                  <c:v>1971.9</c:v>
                </c:pt>
                <c:pt idx="37">
                  <c:v>2007.29999999999</c:v>
                </c:pt>
                <c:pt idx="38">
                  <c:v>2032.9</c:v>
                </c:pt>
                <c:pt idx="39">
                  <c:v>2071.3000000000002</c:v>
                </c:pt>
                <c:pt idx="40">
                  <c:v>2107.1999999999898</c:v>
                </c:pt>
                <c:pt idx="41">
                  <c:v>2132.5999999999899</c:v>
                </c:pt>
                <c:pt idx="42">
                  <c:v>2211.1999999999898</c:v>
                </c:pt>
                <c:pt idx="43">
                  <c:v>2245.0999999999899</c:v>
                </c:pt>
                <c:pt idx="44">
                  <c:v>2279.8000000000002</c:v>
                </c:pt>
                <c:pt idx="45">
                  <c:v>2305.0999999999899</c:v>
                </c:pt>
                <c:pt idx="46">
                  <c:v>2343.1999999999898</c:v>
                </c:pt>
                <c:pt idx="47">
                  <c:v>2368.6999999999898</c:v>
                </c:pt>
                <c:pt idx="48">
                  <c:v>2407</c:v>
                </c:pt>
                <c:pt idx="49">
                  <c:v>2442.6999999999898</c:v>
                </c:pt>
                <c:pt idx="50">
                  <c:v>2478.0999999999899</c:v>
                </c:pt>
                <c:pt idx="51">
                  <c:v>2513.5</c:v>
                </c:pt>
                <c:pt idx="52">
                  <c:v>2538.8000000000002</c:v>
                </c:pt>
                <c:pt idx="53">
                  <c:v>2577.8000000000002</c:v>
                </c:pt>
                <c:pt idx="54">
                  <c:v>2613.4</c:v>
                </c:pt>
                <c:pt idx="55">
                  <c:v>2638.9</c:v>
                </c:pt>
                <c:pt idx="56">
                  <c:v>2667.5999999999899</c:v>
                </c:pt>
                <c:pt idx="57">
                  <c:v>2696.6999999999898</c:v>
                </c:pt>
                <c:pt idx="58">
                  <c:v>2726</c:v>
                </c:pt>
                <c:pt idx="59">
                  <c:v>2755</c:v>
                </c:pt>
                <c:pt idx="60">
                  <c:v>2784.0999999999899</c:v>
                </c:pt>
                <c:pt idx="61">
                  <c:v>2813</c:v>
                </c:pt>
                <c:pt idx="62">
                  <c:v>2852</c:v>
                </c:pt>
                <c:pt idx="63">
                  <c:v>2888</c:v>
                </c:pt>
                <c:pt idx="64">
                  <c:v>2913.6999999999898</c:v>
                </c:pt>
                <c:pt idx="65">
                  <c:v>2952.5999999999899</c:v>
                </c:pt>
                <c:pt idx="66">
                  <c:v>2989</c:v>
                </c:pt>
                <c:pt idx="67">
                  <c:v>3014.6999999999898</c:v>
                </c:pt>
                <c:pt idx="68">
                  <c:v>3093.9</c:v>
                </c:pt>
                <c:pt idx="69">
                  <c:v>3128.8</c:v>
                </c:pt>
                <c:pt idx="70">
                  <c:v>3163.6999999999898</c:v>
                </c:pt>
                <c:pt idx="71">
                  <c:v>3199.1999999999898</c:v>
                </c:pt>
                <c:pt idx="72">
                  <c:v>3224.8</c:v>
                </c:pt>
                <c:pt idx="73">
                  <c:v>3263.3</c:v>
                </c:pt>
                <c:pt idx="74">
                  <c:v>3298.8</c:v>
                </c:pt>
                <c:pt idx="75">
                  <c:v>3324</c:v>
                </c:pt>
                <c:pt idx="76">
                  <c:v>3363</c:v>
                </c:pt>
                <c:pt idx="77">
                  <c:v>3398.5999999999899</c:v>
                </c:pt>
                <c:pt idx="78">
                  <c:v>3424.3</c:v>
                </c:pt>
                <c:pt idx="79">
                  <c:v>3453.0999999999899</c:v>
                </c:pt>
                <c:pt idx="80">
                  <c:v>3482.5</c:v>
                </c:pt>
                <c:pt idx="81">
                  <c:v>3511.4</c:v>
                </c:pt>
                <c:pt idx="82">
                  <c:v>3540.5999999999899</c:v>
                </c:pt>
                <c:pt idx="83">
                  <c:v>3569.8</c:v>
                </c:pt>
                <c:pt idx="84">
                  <c:v>3599.4</c:v>
                </c:pt>
                <c:pt idx="85">
                  <c:v>3628.5</c:v>
                </c:pt>
                <c:pt idx="86">
                  <c:v>3657.6999999999898</c:v>
                </c:pt>
                <c:pt idx="87">
                  <c:v>3686.9</c:v>
                </c:pt>
                <c:pt idx="88">
                  <c:v>3726.6999999999898</c:v>
                </c:pt>
                <c:pt idx="89">
                  <c:v>3763</c:v>
                </c:pt>
                <c:pt idx="90">
                  <c:v>3788.9</c:v>
                </c:pt>
                <c:pt idx="91">
                  <c:v>3817.5999999999899</c:v>
                </c:pt>
                <c:pt idx="92">
                  <c:v>3857.5999999999899</c:v>
                </c:pt>
                <c:pt idx="93">
                  <c:v>3883.4</c:v>
                </c:pt>
                <c:pt idx="94">
                  <c:v>3963.5</c:v>
                </c:pt>
                <c:pt idx="95">
                  <c:v>3998.0999999999899</c:v>
                </c:pt>
                <c:pt idx="96">
                  <c:v>4033.3</c:v>
                </c:pt>
                <c:pt idx="97">
                  <c:v>4069</c:v>
                </c:pt>
                <c:pt idx="98">
                  <c:v>4104.3999999999896</c:v>
                </c:pt>
                <c:pt idx="99">
                  <c:v>4139.8999999999896</c:v>
                </c:pt>
                <c:pt idx="100">
                  <c:v>4175.5</c:v>
                </c:pt>
                <c:pt idx="101">
                  <c:v>4201.1999999999898</c:v>
                </c:pt>
                <c:pt idx="102">
                  <c:v>4240.3</c:v>
                </c:pt>
                <c:pt idx="103">
                  <c:v>4276.3</c:v>
                </c:pt>
                <c:pt idx="104">
                  <c:v>4302.1000000000004</c:v>
                </c:pt>
                <c:pt idx="105">
                  <c:v>4331.1000000000004</c:v>
                </c:pt>
                <c:pt idx="106">
                  <c:v>4360.3</c:v>
                </c:pt>
                <c:pt idx="107">
                  <c:v>4389.3</c:v>
                </c:pt>
                <c:pt idx="108">
                  <c:v>4418.5</c:v>
                </c:pt>
                <c:pt idx="109">
                  <c:v>4447.6999999999898</c:v>
                </c:pt>
                <c:pt idx="110">
                  <c:v>4477.3</c:v>
                </c:pt>
                <c:pt idx="111">
                  <c:v>4506.5</c:v>
                </c:pt>
                <c:pt idx="112">
                  <c:v>4535.8</c:v>
                </c:pt>
                <c:pt idx="113">
                  <c:v>4575.1999999999898</c:v>
                </c:pt>
                <c:pt idx="114">
                  <c:v>4611.1999999999898</c:v>
                </c:pt>
                <c:pt idx="115">
                  <c:v>4647.3</c:v>
                </c:pt>
                <c:pt idx="116">
                  <c:v>4673.1000000000004</c:v>
                </c:pt>
                <c:pt idx="117">
                  <c:v>4712.6000000000004</c:v>
                </c:pt>
                <c:pt idx="118">
                  <c:v>4749.1000000000004</c:v>
                </c:pt>
                <c:pt idx="119">
                  <c:v>4774.6999999999898</c:v>
                </c:pt>
                <c:pt idx="120">
                  <c:v>4854.6999999999898</c:v>
                </c:pt>
                <c:pt idx="121">
                  <c:v>4879.6999999999898</c:v>
                </c:pt>
                <c:pt idx="122">
                  <c:v>4917.8</c:v>
                </c:pt>
                <c:pt idx="123">
                  <c:v>4943.3</c:v>
                </c:pt>
                <c:pt idx="124">
                  <c:v>4981.8</c:v>
                </c:pt>
                <c:pt idx="125">
                  <c:v>5017.3999999999896</c:v>
                </c:pt>
                <c:pt idx="126">
                  <c:v>5053.3</c:v>
                </c:pt>
                <c:pt idx="127">
                  <c:v>5078.8</c:v>
                </c:pt>
                <c:pt idx="128">
                  <c:v>5107.6000000000004</c:v>
                </c:pt>
                <c:pt idx="129">
                  <c:v>5146.6999999999898</c:v>
                </c:pt>
                <c:pt idx="130">
                  <c:v>5172.3999999999896</c:v>
                </c:pt>
                <c:pt idx="131">
                  <c:v>5201.1000000000004</c:v>
                </c:pt>
                <c:pt idx="132">
                  <c:v>5230.1999999999898</c:v>
                </c:pt>
                <c:pt idx="133">
                  <c:v>5259.1</c:v>
                </c:pt>
                <c:pt idx="134">
                  <c:v>5288.3</c:v>
                </c:pt>
                <c:pt idx="135">
                  <c:v>5317.3</c:v>
                </c:pt>
                <c:pt idx="136">
                  <c:v>5346.8999999999896</c:v>
                </c:pt>
                <c:pt idx="137">
                  <c:v>5376.1</c:v>
                </c:pt>
                <c:pt idx="138">
                  <c:v>5405.3</c:v>
                </c:pt>
                <c:pt idx="139">
                  <c:v>5434.3</c:v>
                </c:pt>
                <c:pt idx="140">
                  <c:v>5463.8999999999896</c:v>
                </c:pt>
                <c:pt idx="141">
                  <c:v>5503.1999999999898</c:v>
                </c:pt>
                <c:pt idx="142">
                  <c:v>5539.1999999999898</c:v>
                </c:pt>
                <c:pt idx="143">
                  <c:v>5575.3</c:v>
                </c:pt>
                <c:pt idx="144">
                  <c:v>5611.8</c:v>
                </c:pt>
                <c:pt idx="145">
                  <c:v>5637.6999999999898</c:v>
                </c:pt>
                <c:pt idx="146">
                  <c:v>5717.3</c:v>
                </c:pt>
                <c:pt idx="147">
                  <c:v>5742.5</c:v>
                </c:pt>
                <c:pt idx="148">
                  <c:v>5781.6</c:v>
                </c:pt>
                <c:pt idx="149">
                  <c:v>5817.3</c:v>
                </c:pt>
                <c:pt idx="150">
                  <c:v>5853.3999999999896</c:v>
                </c:pt>
                <c:pt idx="151">
                  <c:v>5889.6999999999898</c:v>
                </c:pt>
                <c:pt idx="152">
                  <c:v>5926.6999999999898</c:v>
                </c:pt>
                <c:pt idx="153">
                  <c:v>5964</c:v>
                </c:pt>
                <c:pt idx="154">
                  <c:v>6000.8</c:v>
                </c:pt>
                <c:pt idx="155">
                  <c:v>6037.3</c:v>
                </c:pt>
                <c:pt idx="156">
                  <c:v>6063.3999999999896</c:v>
                </c:pt>
                <c:pt idx="157">
                  <c:v>6104.3</c:v>
                </c:pt>
                <c:pt idx="158">
                  <c:v>6130.6999999999898</c:v>
                </c:pt>
                <c:pt idx="159">
                  <c:v>6170.3</c:v>
                </c:pt>
                <c:pt idx="160">
                  <c:v>6206.5</c:v>
                </c:pt>
                <c:pt idx="161">
                  <c:v>6243.1</c:v>
                </c:pt>
                <c:pt idx="162">
                  <c:v>6279.5</c:v>
                </c:pt>
                <c:pt idx="163">
                  <c:v>6305.3999999999896</c:v>
                </c:pt>
                <c:pt idx="164">
                  <c:v>6334.6</c:v>
                </c:pt>
                <c:pt idx="165">
                  <c:v>6364</c:v>
                </c:pt>
                <c:pt idx="166">
                  <c:v>6393.5</c:v>
                </c:pt>
                <c:pt idx="167">
                  <c:v>6433.5</c:v>
                </c:pt>
                <c:pt idx="168">
                  <c:v>6470</c:v>
                </c:pt>
                <c:pt idx="169">
                  <c:v>6496.1999999999898</c:v>
                </c:pt>
                <c:pt idx="170">
                  <c:v>6525.1999999999898</c:v>
                </c:pt>
                <c:pt idx="171">
                  <c:v>6565.1</c:v>
                </c:pt>
                <c:pt idx="172">
                  <c:v>6642.3</c:v>
                </c:pt>
                <c:pt idx="173">
                  <c:v>6677.3</c:v>
                </c:pt>
                <c:pt idx="174">
                  <c:v>6713.1</c:v>
                </c:pt>
                <c:pt idx="175">
                  <c:v>6739</c:v>
                </c:pt>
                <c:pt idx="176">
                  <c:v>6777.8</c:v>
                </c:pt>
                <c:pt idx="177">
                  <c:v>6813.8</c:v>
                </c:pt>
                <c:pt idx="178">
                  <c:v>6849.6</c:v>
                </c:pt>
                <c:pt idx="179">
                  <c:v>6885.6</c:v>
                </c:pt>
                <c:pt idx="180">
                  <c:v>6921.6</c:v>
                </c:pt>
                <c:pt idx="181">
                  <c:v>6947.3</c:v>
                </c:pt>
                <c:pt idx="182">
                  <c:v>6976.3</c:v>
                </c:pt>
                <c:pt idx="183">
                  <c:v>7005.3999999999896</c:v>
                </c:pt>
                <c:pt idx="184">
                  <c:v>7034.3999999999896</c:v>
                </c:pt>
                <c:pt idx="185">
                  <c:v>7063.5</c:v>
                </c:pt>
                <c:pt idx="186">
                  <c:v>7092.1999999999898</c:v>
                </c:pt>
                <c:pt idx="187">
                  <c:v>7121.5</c:v>
                </c:pt>
                <c:pt idx="188">
                  <c:v>7151</c:v>
                </c:pt>
                <c:pt idx="189">
                  <c:v>7180.3</c:v>
                </c:pt>
                <c:pt idx="190">
                  <c:v>7209.6999999999898</c:v>
                </c:pt>
                <c:pt idx="191">
                  <c:v>7239</c:v>
                </c:pt>
              </c:numCache>
            </c:numRef>
          </c:xVal>
          <c:yVal>
            <c:numRef>
              <c:f>uc_064!$I$7:$I$202</c:f>
            </c:numRef>
          </c:yVal>
          <c:smooth val="0"/>
          <c:extLst>
            <c:ext xmlns:c16="http://schemas.microsoft.com/office/drawing/2014/chart" uri="{C3380CC4-5D6E-409C-BE32-E72D297353CC}">
              <c16:uniqueId val="{00000006-1451-402D-8C80-71F486403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213616"/>
        <c:axId val="591207712"/>
      </c:scatterChart>
      <c:valAx>
        <c:axId val="59121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07712"/>
        <c:crosses val="autoZero"/>
        <c:crossBetween val="midCat"/>
      </c:valAx>
      <c:valAx>
        <c:axId val="5912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1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uc_065!$C$6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uc_065!$B$7:$B$193</c:f>
              <c:numCache>
                <c:formatCode>General</c:formatCode>
                <c:ptCount val="187"/>
                <c:pt idx="0">
                  <c:v>7227.3</c:v>
                </c:pt>
                <c:pt idx="1">
                  <c:v>1269.5</c:v>
                </c:pt>
                <c:pt idx="2">
                  <c:v>1270.3</c:v>
                </c:pt>
                <c:pt idx="3">
                  <c:v>1269.48753476142</c:v>
                </c:pt>
                <c:pt idx="4">
                  <c:v>2497.5</c:v>
                </c:pt>
                <c:pt idx="5">
                  <c:v>3730.6</c:v>
                </c:pt>
                <c:pt idx="6">
                  <c:v>4963.7</c:v>
                </c:pt>
                <c:pt idx="7">
                  <c:v>6197.1</c:v>
                </c:pt>
                <c:pt idx="8">
                  <c:v>7261.1</c:v>
                </c:pt>
                <c:pt idx="9">
                  <c:v>1269.48753476142</c:v>
                </c:pt>
                <c:pt idx="10">
                  <c:v>2503.1999999999998</c:v>
                </c:pt>
                <c:pt idx="11">
                  <c:v>3736.5</c:v>
                </c:pt>
                <c:pt idx="12">
                  <c:v>4970.1000000000004</c:v>
                </c:pt>
                <c:pt idx="13">
                  <c:v>6203.4</c:v>
                </c:pt>
                <c:pt idx="14">
                  <c:v>7261.1</c:v>
                </c:pt>
                <c:pt idx="15">
                  <c:v>1269.4875454902599</c:v>
                </c:pt>
                <c:pt idx="16">
                  <c:v>1342.2</c:v>
                </c:pt>
                <c:pt idx="17">
                  <c:v>1380.2</c:v>
                </c:pt>
                <c:pt idx="18">
                  <c:v>1417.3</c:v>
                </c:pt>
                <c:pt idx="19">
                  <c:v>1445</c:v>
                </c:pt>
                <c:pt idx="20">
                  <c:v>1486.5</c:v>
                </c:pt>
                <c:pt idx="21">
                  <c:v>1524.8</c:v>
                </c:pt>
                <c:pt idx="22">
                  <c:v>1563.2</c:v>
                </c:pt>
                <c:pt idx="23">
                  <c:v>1602.6</c:v>
                </c:pt>
                <c:pt idx="24">
                  <c:v>1641.9</c:v>
                </c:pt>
                <c:pt idx="25">
                  <c:v>1682.1</c:v>
                </c:pt>
                <c:pt idx="26">
                  <c:v>1720.4</c:v>
                </c:pt>
                <c:pt idx="27">
                  <c:v>1759.3</c:v>
                </c:pt>
                <c:pt idx="28">
                  <c:v>1797.5</c:v>
                </c:pt>
                <c:pt idx="29">
                  <c:v>1836.7</c:v>
                </c:pt>
                <c:pt idx="30">
                  <c:v>1878</c:v>
                </c:pt>
                <c:pt idx="31">
                  <c:v>1916.5</c:v>
                </c:pt>
                <c:pt idx="32">
                  <c:v>1944.1</c:v>
                </c:pt>
                <c:pt idx="33">
                  <c:v>1975.1</c:v>
                </c:pt>
                <c:pt idx="34">
                  <c:v>2006.3</c:v>
                </c:pt>
                <c:pt idx="35">
                  <c:v>2037.4</c:v>
                </c:pt>
                <c:pt idx="36">
                  <c:v>2068.6</c:v>
                </c:pt>
                <c:pt idx="37">
                  <c:v>2099.5</c:v>
                </c:pt>
                <c:pt idx="38">
                  <c:v>2130.6999999999998</c:v>
                </c:pt>
                <c:pt idx="39">
                  <c:v>2162.1</c:v>
                </c:pt>
                <c:pt idx="40">
                  <c:v>2193.4</c:v>
                </c:pt>
                <c:pt idx="41">
                  <c:v>2224.6999999999998</c:v>
                </c:pt>
                <c:pt idx="42">
                  <c:v>2310.5</c:v>
                </c:pt>
                <c:pt idx="43">
                  <c:v>2348.4</c:v>
                </c:pt>
                <c:pt idx="44">
                  <c:v>2387.4</c:v>
                </c:pt>
                <c:pt idx="45">
                  <c:v>2425.6</c:v>
                </c:pt>
                <c:pt idx="46">
                  <c:v>2463.9</c:v>
                </c:pt>
                <c:pt idx="47">
                  <c:v>2502.3000000000002</c:v>
                </c:pt>
                <c:pt idx="48">
                  <c:v>2540.6</c:v>
                </c:pt>
                <c:pt idx="49">
                  <c:v>2568.1999999999998</c:v>
                </c:pt>
                <c:pt idx="50">
                  <c:v>2610</c:v>
                </c:pt>
                <c:pt idx="51">
                  <c:v>2648.4</c:v>
                </c:pt>
                <c:pt idx="52">
                  <c:v>2686.8</c:v>
                </c:pt>
                <c:pt idx="53">
                  <c:v>2714.5</c:v>
                </c:pt>
                <c:pt idx="54">
                  <c:v>2745.8</c:v>
                </c:pt>
                <c:pt idx="55">
                  <c:v>2788.1</c:v>
                </c:pt>
                <c:pt idx="56">
                  <c:v>2816</c:v>
                </c:pt>
                <c:pt idx="57">
                  <c:v>2847.3</c:v>
                </c:pt>
                <c:pt idx="58">
                  <c:v>2889.9</c:v>
                </c:pt>
                <c:pt idx="59">
                  <c:v>2928.3</c:v>
                </c:pt>
                <c:pt idx="60">
                  <c:v>2956</c:v>
                </c:pt>
                <c:pt idx="61">
                  <c:v>2987.1</c:v>
                </c:pt>
                <c:pt idx="62">
                  <c:v>3018.5</c:v>
                </c:pt>
                <c:pt idx="63">
                  <c:v>3049.8</c:v>
                </c:pt>
                <c:pt idx="64">
                  <c:v>3081.4</c:v>
                </c:pt>
                <c:pt idx="65">
                  <c:v>3112.9</c:v>
                </c:pt>
                <c:pt idx="66">
                  <c:v>3159.6</c:v>
                </c:pt>
                <c:pt idx="67">
                  <c:v>3198.8</c:v>
                </c:pt>
                <c:pt idx="68">
                  <c:v>3282.3</c:v>
                </c:pt>
                <c:pt idx="69">
                  <c:v>3310.2</c:v>
                </c:pt>
                <c:pt idx="70">
                  <c:v>3351.3</c:v>
                </c:pt>
                <c:pt idx="71">
                  <c:v>3390.7</c:v>
                </c:pt>
                <c:pt idx="72">
                  <c:v>3429.5</c:v>
                </c:pt>
                <c:pt idx="73">
                  <c:v>3468.1</c:v>
                </c:pt>
                <c:pt idx="74">
                  <c:v>3496.1</c:v>
                </c:pt>
                <c:pt idx="75">
                  <c:v>3538.4</c:v>
                </c:pt>
                <c:pt idx="76">
                  <c:v>3577.2</c:v>
                </c:pt>
                <c:pt idx="77">
                  <c:v>3616</c:v>
                </c:pt>
                <c:pt idx="78">
                  <c:v>3654.9</c:v>
                </c:pt>
                <c:pt idx="79">
                  <c:v>3682.7</c:v>
                </c:pt>
                <c:pt idx="80">
                  <c:v>3725.2</c:v>
                </c:pt>
                <c:pt idx="81">
                  <c:v>3764.1</c:v>
                </c:pt>
                <c:pt idx="82">
                  <c:v>3792.3</c:v>
                </c:pt>
                <c:pt idx="83">
                  <c:v>3823.8</c:v>
                </c:pt>
                <c:pt idx="84">
                  <c:v>3866.6</c:v>
                </c:pt>
                <c:pt idx="85">
                  <c:v>3905.4</c:v>
                </c:pt>
                <c:pt idx="86">
                  <c:v>3933.3</c:v>
                </c:pt>
                <c:pt idx="87">
                  <c:v>3964.6</c:v>
                </c:pt>
                <c:pt idx="88">
                  <c:v>3996.1</c:v>
                </c:pt>
                <c:pt idx="89">
                  <c:v>4027.6</c:v>
                </c:pt>
                <c:pt idx="90">
                  <c:v>4059.9</c:v>
                </c:pt>
                <c:pt idx="91">
                  <c:v>4091.8</c:v>
                </c:pt>
                <c:pt idx="92">
                  <c:v>4135.2</c:v>
                </c:pt>
                <c:pt idx="93">
                  <c:v>4174.1000000000004</c:v>
                </c:pt>
                <c:pt idx="94">
                  <c:v>4257.3999999999996</c:v>
                </c:pt>
                <c:pt idx="95">
                  <c:v>4296.8999999999996</c:v>
                </c:pt>
                <c:pt idx="96">
                  <c:v>4335.1000000000004</c:v>
                </c:pt>
                <c:pt idx="97">
                  <c:v>4374.1000000000004</c:v>
                </c:pt>
                <c:pt idx="98">
                  <c:v>4402.1000000000004</c:v>
                </c:pt>
                <c:pt idx="99">
                  <c:v>4444.5</c:v>
                </c:pt>
                <c:pt idx="100">
                  <c:v>4483.8</c:v>
                </c:pt>
                <c:pt idx="101">
                  <c:v>4523.2</c:v>
                </c:pt>
                <c:pt idx="102">
                  <c:v>4557.2</c:v>
                </c:pt>
                <c:pt idx="103">
                  <c:v>4584.1000000000004</c:v>
                </c:pt>
                <c:pt idx="104">
                  <c:v>4614</c:v>
                </c:pt>
                <c:pt idx="105">
                  <c:v>4644.8</c:v>
                </c:pt>
                <c:pt idx="106">
                  <c:v>4675.5</c:v>
                </c:pt>
                <c:pt idx="107">
                  <c:v>4706.6000000000004</c:v>
                </c:pt>
                <c:pt idx="108">
                  <c:v>4737.3999999999996</c:v>
                </c:pt>
                <c:pt idx="109">
                  <c:v>4768.3999999999996</c:v>
                </c:pt>
                <c:pt idx="110">
                  <c:v>4799</c:v>
                </c:pt>
                <c:pt idx="111">
                  <c:v>4829.8</c:v>
                </c:pt>
                <c:pt idx="112">
                  <c:v>4860.6000000000004</c:v>
                </c:pt>
                <c:pt idx="113">
                  <c:v>4891.5</c:v>
                </c:pt>
                <c:pt idx="114">
                  <c:v>4922.3999999999996</c:v>
                </c:pt>
                <c:pt idx="115">
                  <c:v>4953.2</c:v>
                </c:pt>
                <c:pt idx="116">
                  <c:v>4984</c:v>
                </c:pt>
                <c:pt idx="117">
                  <c:v>5015</c:v>
                </c:pt>
                <c:pt idx="118">
                  <c:v>5045.8999999999996</c:v>
                </c:pt>
                <c:pt idx="119">
                  <c:v>5076.8</c:v>
                </c:pt>
                <c:pt idx="120">
                  <c:v>5156.3</c:v>
                </c:pt>
                <c:pt idx="121">
                  <c:v>5182.8999999999996</c:v>
                </c:pt>
                <c:pt idx="122">
                  <c:v>5212.8</c:v>
                </c:pt>
                <c:pt idx="123">
                  <c:v>5242</c:v>
                </c:pt>
                <c:pt idx="124">
                  <c:v>5272.3</c:v>
                </c:pt>
                <c:pt idx="125">
                  <c:v>5301.8</c:v>
                </c:pt>
                <c:pt idx="126">
                  <c:v>5332.1</c:v>
                </c:pt>
                <c:pt idx="127">
                  <c:v>5361.7</c:v>
                </c:pt>
                <c:pt idx="128">
                  <c:v>5392.1</c:v>
                </c:pt>
                <c:pt idx="129">
                  <c:v>5421.5</c:v>
                </c:pt>
                <c:pt idx="130">
                  <c:v>5451.7</c:v>
                </c:pt>
                <c:pt idx="131">
                  <c:v>5481.2</c:v>
                </c:pt>
                <c:pt idx="132">
                  <c:v>5511.7</c:v>
                </c:pt>
                <c:pt idx="133">
                  <c:v>5541.2</c:v>
                </c:pt>
                <c:pt idx="134">
                  <c:v>5571.7</c:v>
                </c:pt>
                <c:pt idx="135">
                  <c:v>5601.4</c:v>
                </c:pt>
                <c:pt idx="136">
                  <c:v>5631.9</c:v>
                </c:pt>
                <c:pt idx="137">
                  <c:v>5661.6</c:v>
                </c:pt>
                <c:pt idx="138">
                  <c:v>5692</c:v>
                </c:pt>
                <c:pt idx="139">
                  <c:v>5721.8</c:v>
                </c:pt>
                <c:pt idx="140">
                  <c:v>5752.2</c:v>
                </c:pt>
                <c:pt idx="141">
                  <c:v>5782</c:v>
                </c:pt>
                <c:pt idx="142">
                  <c:v>5812.5</c:v>
                </c:pt>
                <c:pt idx="143">
                  <c:v>5842.4</c:v>
                </c:pt>
                <c:pt idx="144">
                  <c:v>5872.8</c:v>
                </c:pt>
                <c:pt idx="145">
                  <c:v>5902.7</c:v>
                </c:pt>
                <c:pt idx="146">
                  <c:v>5980.4</c:v>
                </c:pt>
                <c:pt idx="147">
                  <c:v>6006.8</c:v>
                </c:pt>
                <c:pt idx="148">
                  <c:v>6036.6</c:v>
                </c:pt>
                <c:pt idx="149">
                  <c:v>6065.5</c:v>
                </c:pt>
                <c:pt idx="150">
                  <c:v>6095.3</c:v>
                </c:pt>
                <c:pt idx="151">
                  <c:v>6124.4</c:v>
                </c:pt>
                <c:pt idx="152">
                  <c:v>6154.6</c:v>
                </c:pt>
                <c:pt idx="153">
                  <c:v>6183.8</c:v>
                </c:pt>
                <c:pt idx="154">
                  <c:v>6213.9</c:v>
                </c:pt>
                <c:pt idx="155">
                  <c:v>6243.2</c:v>
                </c:pt>
                <c:pt idx="156">
                  <c:v>6273.1</c:v>
                </c:pt>
                <c:pt idx="157">
                  <c:v>6302.4</c:v>
                </c:pt>
                <c:pt idx="158">
                  <c:v>6332.6</c:v>
                </c:pt>
                <c:pt idx="159">
                  <c:v>6362.1</c:v>
                </c:pt>
                <c:pt idx="160">
                  <c:v>6392.2</c:v>
                </c:pt>
                <c:pt idx="161">
                  <c:v>6421.6</c:v>
                </c:pt>
                <c:pt idx="162">
                  <c:v>6451.8</c:v>
                </c:pt>
                <c:pt idx="163">
                  <c:v>6481.2</c:v>
                </c:pt>
                <c:pt idx="164">
                  <c:v>6511.2</c:v>
                </c:pt>
                <c:pt idx="165">
                  <c:v>6540.8</c:v>
                </c:pt>
                <c:pt idx="166">
                  <c:v>6571</c:v>
                </c:pt>
                <c:pt idx="167">
                  <c:v>6600.6</c:v>
                </c:pt>
                <c:pt idx="168">
                  <c:v>6630.9</c:v>
                </c:pt>
                <c:pt idx="169">
                  <c:v>6660.5</c:v>
                </c:pt>
                <c:pt idx="170">
                  <c:v>6690.8</c:v>
                </c:pt>
                <c:pt idx="171">
                  <c:v>6720.4</c:v>
                </c:pt>
                <c:pt idx="172">
                  <c:v>6798</c:v>
                </c:pt>
                <c:pt idx="173">
                  <c:v>6824.5</c:v>
                </c:pt>
                <c:pt idx="174">
                  <c:v>6854.5</c:v>
                </c:pt>
                <c:pt idx="175">
                  <c:v>6883.7</c:v>
                </c:pt>
                <c:pt idx="176">
                  <c:v>6913.8</c:v>
                </c:pt>
                <c:pt idx="177">
                  <c:v>6943</c:v>
                </c:pt>
                <c:pt idx="178">
                  <c:v>6973</c:v>
                </c:pt>
                <c:pt idx="179">
                  <c:v>7002.4</c:v>
                </c:pt>
                <c:pt idx="180">
                  <c:v>7032.4</c:v>
                </c:pt>
                <c:pt idx="181">
                  <c:v>7061.7</c:v>
                </c:pt>
                <c:pt idx="182">
                  <c:v>7091.7</c:v>
                </c:pt>
                <c:pt idx="183">
                  <c:v>7121.1</c:v>
                </c:pt>
                <c:pt idx="184">
                  <c:v>7151.2</c:v>
                </c:pt>
                <c:pt idx="185">
                  <c:v>7180.6</c:v>
                </c:pt>
                <c:pt idx="186">
                  <c:v>7210.6</c:v>
                </c:pt>
              </c:numCache>
            </c:numRef>
          </c:xVal>
          <c:yVal>
            <c:numRef>
              <c:f>uc_065!$C$7:$C$193</c:f>
              <c:numCache>
                <c:formatCode>General</c:formatCode>
                <c:ptCount val="187"/>
                <c:pt idx="0">
                  <c:v>31718397.100000001</c:v>
                </c:pt>
                <c:pt idx="1">
                  <c:v>31718397.100000001</c:v>
                </c:pt>
                <c:pt idx="2">
                  <c:v>31718397.100000001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98-4274-9F78-0F63C104B257}"/>
            </c:ext>
          </c:extLst>
        </c:ser>
        <c:ser>
          <c:idx val="1"/>
          <c:order val="1"/>
          <c:tx>
            <c:strRef>
              <c:f>uc_065!$D$6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uc_065!$B$7:$B$193</c:f>
              <c:numCache>
                <c:formatCode>General</c:formatCode>
                <c:ptCount val="187"/>
                <c:pt idx="0">
                  <c:v>7227.3</c:v>
                </c:pt>
                <c:pt idx="1">
                  <c:v>1269.5</c:v>
                </c:pt>
                <c:pt idx="2">
                  <c:v>1270.3</c:v>
                </c:pt>
                <c:pt idx="3">
                  <c:v>1269.48753476142</c:v>
                </c:pt>
                <c:pt idx="4">
                  <c:v>2497.5</c:v>
                </c:pt>
                <c:pt idx="5">
                  <c:v>3730.6</c:v>
                </c:pt>
                <c:pt idx="6">
                  <c:v>4963.7</c:v>
                </c:pt>
                <c:pt idx="7">
                  <c:v>6197.1</c:v>
                </c:pt>
                <c:pt idx="8">
                  <c:v>7261.1</c:v>
                </c:pt>
                <c:pt idx="9">
                  <c:v>1269.48753476142</c:v>
                </c:pt>
                <c:pt idx="10">
                  <c:v>2503.1999999999998</c:v>
                </c:pt>
                <c:pt idx="11">
                  <c:v>3736.5</c:v>
                </c:pt>
                <c:pt idx="12">
                  <c:v>4970.1000000000004</c:v>
                </c:pt>
                <c:pt idx="13">
                  <c:v>6203.4</c:v>
                </c:pt>
                <c:pt idx="14">
                  <c:v>7261.1</c:v>
                </c:pt>
                <c:pt idx="15">
                  <c:v>1269.4875454902599</c:v>
                </c:pt>
                <c:pt idx="16">
                  <c:v>1342.2</c:v>
                </c:pt>
                <c:pt idx="17">
                  <c:v>1380.2</c:v>
                </c:pt>
                <c:pt idx="18">
                  <c:v>1417.3</c:v>
                </c:pt>
                <c:pt idx="19">
                  <c:v>1445</c:v>
                </c:pt>
                <c:pt idx="20">
                  <c:v>1486.5</c:v>
                </c:pt>
                <c:pt idx="21">
                  <c:v>1524.8</c:v>
                </c:pt>
                <c:pt idx="22">
                  <c:v>1563.2</c:v>
                </c:pt>
                <c:pt idx="23">
                  <c:v>1602.6</c:v>
                </c:pt>
                <c:pt idx="24">
                  <c:v>1641.9</c:v>
                </c:pt>
                <c:pt idx="25">
                  <c:v>1682.1</c:v>
                </c:pt>
                <c:pt idx="26">
                  <c:v>1720.4</c:v>
                </c:pt>
                <c:pt idx="27">
                  <c:v>1759.3</c:v>
                </c:pt>
                <c:pt idx="28">
                  <c:v>1797.5</c:v>
                </c:pt>
                <c:pt idx="29">
                  <c:v>1836.7</c:v>
                </c:pt>
                <c:pt idx="30">
                  <c:v>1878</c:v>
                </c:pt>
                <c:pt idx="31">
                  <c:v>1916.5</c:v>
                </c:pt>
                <c:pt idx="32">
                  <c:v>1944.1</c:v>
                </c:pt>
                <c:pt idx="33">
                  <c:v>1975.1</c:v>
                </c:pt>
                <c:pt idx="34">
                  <c:v>2006.3</c:v>
                </c:pt>
                <c:pt idx="35">
                  <c:v>2037.4</c:v>
                </c:pt>
                <c:pt idx="36">
                  <c:v>2068.6</c:v>
                </c:pt>
                <c:pt idx="37">
                  <c:v>2099.5</c:v>
                </c:pt>
                <c:pt idx="38">
                  <c:v>2130.6999999999998</c:v>
                </c:pt>
                <c:pt idx="39">
                  <c:v>2162.1</c:v>
                </c:pt>
                <c:pt idx="40">
                  <c:v>2193.4</c:v>
                </c:pt>
                <c:pt idx="41">
                  <c:v>2224.6999999999998</c:v>
                </c:pt>
                <c:pt idx="42">
                  <c:v>2310.5</c:v>
                </c:pt>
                <c:pt idx="43">
                  <c:v>2348.4</c:v>
                </c:pt>
                <c:pt idx="44">
                  <c:v>2387.4</c:v>
                </c:pt>
                <c:pt idx="45">
                  <c:v>2425.6</c:v>
                </c:pt>
                <c:pt idx="46">
                  <c:v>2463.9</c:v>
                </c:pt>
                <c:pt idx="47">
                  <c:v>2502.3000000000002</c:v>
                </c:pt>
                <c:pt idx="48">
                  <c:v>2540.6</c:v>
                </c:pt>
                <c:pt idx="49">
                  <c:v>2568.1999999999998</c:v>
                </c:pt>
                <c:pt idx="50">
                  <c:v>2610</c:v>
                </c:pt>
                <c:pt idx="51">
                  <c:v>2648.4</c:v>
                </c:pt>
                <c:pt idx="52">
                  <c:v>2686.8</c:v>
                </c:pt>
                <c:pt idx="53">
                  <c:v>2714.5</c:v>
                </c:pt>
                <c:pt idx="54">
                  <c:v>2745.8</c:v>
                </c:pt>
                <c:pt idx="55">
                  <c:v>2788.1</c:v>
                </c:pt>
                <c:pt idx="56">
                  <c:v>2816</c:v>
                </c:pt>
                <c:pt idx="57">
                  <c:v>2847.3</c:v>
                </c:pt>
                <c:pt idx="58">
                  <c:v>2889.9</c:v>
                </c:pt>
                <c:pt idx="59">
                  <c:v>2928.3</c:v>
                </c:pt>
                <c:pt idx="60">
                  <c:v>2956</c:v>
                </c:pt>
                <c:pt idx="61">
                  <c:v>2987.1</c:v>
                </c:pt>
                <c:pt idx="62">
                  <c:v>3018.5</c:v>
                </c:pt>
                <c:pt idx="63">
                  <c:v>3049.8</c:v>
                </c:pt>
                <c:pt idx="64">
                  <c:v>3081.4</c:v>
                </c:pt>
                <c:pt idx="65">
                  <c:v>3112.9</c:v>
                </c:pt>
                <c:pt idx="66">
                  <c:v>3159.6</c:v>
                </c:pt>
                <c:pt idx="67">
                  <c:v>3198.8</c:v>
                </c:pt>
                <c:pt idx="68">
                  <c:v>3282.3</c:v>
                </c:pt>
                <c:pt idx="69">
                  <c:v>3310.2</c:v>
                </c:pt>
                <c:pt idx="70">
                  <c:v>3351.3</c:v>
                </c:pt>
                <c:pt idx="71">
                  <c:v>3390.7</c:v>
                </c:pt>
                <c:pt idx="72">
                  <c:v>3429.5</c:v>
                </c:pt>
                <c:pt idx="73">
                  <c:v>3468.1</c:v>
                </c:pt>
                <c:pt idx="74">
                  <c:v>3496.1</c:v>
                </c:pt>
                <c:pt idx="75">
                  <c:v>3538.4</c:v>
                </c:pt>
                <c:pt idx="76">
                  <c:v>3577.2</c:v>
                </c:pt>
                <c:pt idx="77">
                  <c:v>3616</c:v>
                </c:pt>
                <c:pt idx="78">
                  <c:v>3654.9</c:v>
                </c:pt>
                <c:pt idx="79">
                  <c:v>3682.7</c:v>
                </c:pt>
                <c:pt idx="80">
                  <c:v>3725.2</c:v>
                </c:pt>
                <c:pt idx="81">
                  <c:v>3764.1</c:v>
                </c:pt>
                <c:pt idx="82">
                  <c:v>3792.3</c:v>
                </c:pt>
                <c:pt idx="83">
                  <c:v>3823.8</c:v>
                </c:pt>
                <c:pt idx="84">
                  <c:v>3866.6</c:v>
                </c:pt>
                <c:pt idx="85">
                  <c:v>3905.4</c:v>
                </c:pt>
                <c:pt idx="86">
                  <c:v>3933.3</c:v>
                </c:pt>
                <c:pt idx="87">
                  <c:v>3964.6</c:v>
                </c:pt>
                <c:pt idx="88">
                  <c:v>3996.1</c:v>
                </c:pt>
                <c:pt idx="89">
                  <c:v>4027.6</c:v>
                </c:pt>
                <c:pt idx="90">
                  <c:v>4059.9</c:v>
                </c:pt>
                <c:pt idx="91">
                  <c:v>4091.8</c:v>
                </c:pt>
                <c:pt idx="92">
                  <c:v>4135.2</c:v>
                </c:pt>
                <c:pt idx="93">
                  <c:v>4174.1000000000004</c:v>
                </c:pt>
                <c:pt idx="94">
                  <c:v>4257.3999999999996</c:v>
                </c:pt>
                <c:pt idx="95">
                  <c:v>4296.8999999999996</c:v>
                </c:pt>
                <c:pt idx="96">
                  <c:v>4335.1000000000004</c:v>
                </c:pt>
                <c:pt idx="97">
                  <c:v>4374.1000000000004</c:v>
                </c:pt>
                <c:pt idx="98">
                  <c:v>4402.1000000000004</c:v>
                </c:pt>
                <c:pt idx="99">
                  <c:v>4444.5</c:v>
                </c:pt>
                <c:pt idx="100">
                  <c:v>4483.8</c:v>
                </c:pt>
                <c:pt idx="101">
                  <c:v>4523.2</c:v>
                </c:pt>
                <c:pt idx="102">
                  <c:v>4557.2</c:v>
                </c:pt>
                <c:pt idx="103">
                  <c:v>4584.1000000000004</c:v>
                </c:pt>
                <c:pt idx="104">
                  <c:v>4614</c:v>
                </c:pt>
                <c:pt idx="105">
                  <c:v>4644.8</c:v>
                </c:pt>
                <c:pt idx="106">
                  <c:v>4675.5</c:v>
                </c:pt>
                <c:pt idx="107">
                  <c:v>4706.6000000000004</c:v>
                </c:pt>
                <c:pt idx="108">
                  <c:v>4737.3999999999996</c:v>
                </c:pt>
                <c:pt idx="109">
                  <c:v>4768.3999999999996</c:v>
                </c:pt>
                <c:pt idx="110">
                  <c:v>4799</c:v>
                </c:pt>
                <c:pt idx="111">
                  <c:v>4829.8</c:v>
                </c:pt>
                <c:pt idx="112">
                  <c:v>4860.6000000000004</c:v>
                </c:pt>
                <c:pt idx="113">
                  <c:v>4891.5</c:v>
                </c:pt>
                <c:pt idx="114">
                  <c:v>4922.3999999999996</c:v>
                </c:pt>
                <c:pt idx="115">
                  <c:v>4953.2</c:v>
                </c:pt>
                <c:pt idx="116">
                  <c:v>4984</c:v>
                </c:pt>
                <c:pt idx="117">
                  <c:v>5015</c:v>
                </c:pt>
                <c:pt idx="118">
                  <c:v>5045.8999999999996</c:v>
                </c:pt>
                <c:pt idx="119">
                  <c:v>5076.8</c:v>
                </c:pt>
                <c:pt idx="120">
                  <c:v>5156.3</c:v>
                </c:pt>
                <c:pt idx="121">
                  <c:v>5182.8999999999996</c:v>
                </c:pt>
                <c:pt idx="122">
                  <c:v>5212.8</c:v>
                </c:pt>
                <c:pt idx="123">
                  <c:v>5242</c:v>
                </c:pt>
                <c:pt idx="124">
                  <c:v>5272.3</c:v>
                </c:pt>
                <c:pt idx="125">
                  <c:v>5301.8</c:v>
                </c:pt>
                <c:pt idx="126">
                  <c:v>5332.1</c:v>
                </c:pt>
                <c:pt idx="127">
                  <c:v>5361.7</c:v>
                </c:pt>
                <c:pt idx="128">
                  <c:v>5392.1</c:v>
                </c:pt>
                <c:pt idx="129">
                  <c:v>5421.5</c:v>
                </c:pt>
                <c:pt idx="130">
                  <c:v>5451.7</c:v>
                </c:pt>
                <c:pt idx="131">
                  <c:v>5481.2</c:v>
                </c:pt>
                <c:pt idx="132">
                  <c:v>5511.7</c:v>
                </c:pt>
                <c:pt idx="133">
                  <c:v>5541.2</c:v>
                </c:pt>
                <c:pt idx="134">
                  <c:v>5571.7</c:v>
                </c:pt>
                <c:pt idx="135">
                  <c:v>5601.4</c:v>
                </c:pt>
                <c:pt idx="136">
                  <c:v>5631.9</c:v>
                </c:pt>
                <c:pt idx="137">
                  <c:v>5661.6</c:v>
                </c:pt>
                <c:pt idx="138">
                  <c:v>5692</c:v>
                </c:pt>
                <c:pt idx="139">
                  <c:v>5721.8</c:v>
                </c:pt>
                <c:pt idx="140">
                  <c:v>5752.2</c:v>
                </c:pt>
                <c:pt idx="141">
                  <c:v>5782</c:v>
                </c:pt>
                <c:pt idx="142">
                  <c:v>5812.5</c:v>
                </c:pt>
                <c:pt idx="143">
                  <c:v>5842.4</c:v>
                </c:pt>
                <c:pt idx="144">
                  <c:v>5872.8</c:v>
                </c:pt>
                <c:pt idx="145">
                  <c:v>5902.7</c:v>
                </c:pt>
                <c:pt idx="146">
                  <c:v>5980.4</c:v>
                </c:pt>
                <c:pt idx="147">
                  <c:v>6006.8</c:v>
                </c:pt>
                <c:pt idx="148">
                  <c:v>6036.6</c:v>
                </c:pt>
                <c:pt idx="149">
                  <c:v>6065.5</c:v>
                </c:pt>
                <c:pt idx="150">
                  <c:v>6095.3</c:v>
                </c:pt>
                <c:pt idx="151">
                  <c:v>6124.4</c:v>
                </c:pt>
                <c:pt idx="152">
                  <c:v>6154.6</c:v>
                </c:pt>
                <c:pt idx="153">
                  <c:v>6183.8</c:v>
                </c:pt>
                <c:pt idx="154">
                  <c:v>6213.9</c:v>
                </c:pt>
                <c:pt idx="155">
                  <c:v>6243.2</c:v>
                </c:pt>
                <c:pt idx="156">
                  <c:v>6273.1</c:v>
                </c:pt>
                <c:pt idx="157">
                  <c:v>6302.4</c:v>
                </c:pt>
                <c:pt idx="158">
                  <c:v>6332.6</c:v>
                </c:pt>
                <c:pt idx="159">
                  <c:v>6362.1</c:v>
                </c:pt>
                <c:pt idx="160">
                  <c:v>6392.2</c:v>
                </c:pt>
                <c:pt idx="161">
                  <c:v>6421.6</c:v>
                </c:pt>
                <c:pt idx="162">
                  <c:v>6451.8</c:v>
                </c:pt>
                <c:pt idx="163">
                  <c:v>6481.2</c:v>
                </c:pt>
                <c:pt idx="164">
                  <c:v>6511.2</c:v>
                </c:pt>
                <c:pt idx="165">
                  <c:v>6540.8</c:v>
                </c:pt>
                <c:pt idx="166">
                  <c:v>6571</c:v>
                </c:pt>
                <c:pt idx="167">
                  <c:v>6600.6</c:v>
                </c:pt>
                <c:pt idx="168">
                  <c:v>6630.9</c:v>
                </c:pt>
                <c:pt idx="169">
                  <c:v>6660.5</c:v>
                </c:pt>
                <c:pt idx="170">
                  <c:v>6690.8</c:v>
                </c:pt>
                <c:pt idx="171">
                  <c:v>6720.4</c:v>
                </c:pt>
                <c:pt idx="172">
                  <c:v>6798</c:v>
                </c:pt>
                <c:pt idx="173">
                  <c:v>6824.5</c:v>
                </c:pt>
                <c:pt idx="174">
                  <c:v>6854.5</c:v>
                </c:pt>
                <c:pt idx="175">
                  <c:v>6883.7</c:v>
                </c:pt>
                <c:pt idx="176">
                  <c:v>6913.8</c:v>
                </c:pt>
                <c:pt idx="177">
                  <c:v>6943</c:v>
                </c:pt>
                <c:pt idx="178">
                  <c:v>6973</c:v>
                </c:pt>
                <c:pt idx="179">
                  <c:v>7002.4</c:v>
                </c:pt>
                <c:pt idx="180">
                  <c:v>7032.4</c:v>
                </c:pt>
                <c:pt idx="181">
                  <c:v>7061.7</c:v>
                </c:pt>
                <c:pt idx="182">
                  <c:v>7091.7</c:v>
                </c:pt>
                <c:pt idx="183">
                  <c:v>7121.1</c:v>
                </c:pt>
                <c:pt idx="184">
                  <c:v>7151.2</c:v>
                </c:pt>
                <c:pt idx="185">
                  <c:v>7180.6</c:v>
                </c:pt>
                <c:pt idx="186">
                  <c:v>7210.6</c:v>
                </c:pt>
              </c:numCache>
            </c:numRef>
          </c:xVal>
          <c:yVal>
            <c:numRef>
              <c:f>uc_065!$D$7:$D$193</c:f>
              <c:numCache>
                <c:formatCode>General</c:formatCode>
                <c:ptCount val="187"/>
                <c:pt idx="1">
                  <c:v>31740718.899999999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98-4274-9F78-0F63C104B257}"/>
            </c:ext>
          </c:extLst>
        </c:ser>
        <c:ser>
          <c:idx val="2"/>
          <c:order val="2"/>
          <c:tx>
            <c:strRef>
              <c:f>uc_065!$E$6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uc_065!$B$7:$B$193</c:f>
              <c:numCache>
                <c:formatCode>General</c:formatCode>
                <c:ptCount val="187"/>
                <c:pt idx="0">
                  <c:v>7227.3</c:v>
                </c:pt>
                <c:pt idx="1">
                  <c:v>1269.5</c:v>
                </c:pt>
                <c:pt idx="2">
                  <c:v>1270.3</c:v>
                </c:pt>
                <c:pt idx="3">
                  <c:v>1269.48753476142</c:v>
                </c:pt>
                <c:pt idx="4">
                  <c:v>2497.5</c:v>
                </c:pt>
                <c:pt idx="5">
                  <c:v>3730.6</c:v>
                </c:pt>
                <c:pt idx="6">
                  <c:v>4963.7</c:v>
                </c:pt>
                <c:pt idx="7">
                  <c:v>6197.1</c:v>
                </c:pt>
                <c:pt idx="8">
                  <c:v>7261.1</c:v>
                </c:pt>
                <c:pt idx="9">
                  <c:v>1269.48753476142</c:v>
                </c:pt>
                <c:pt idx="10">
                  <c:v>2503.1999999999998</c:v>
                </c:pt>
                <c:pt idx="11">
                  <c:v>3736.5</c:v>
                </c:pt>
                <c:pt idx="12">
                  <c:v>4970.1000000000004</c:v>
                </c:pt>
                <c:pt idx="13">
                  <c:v>6203.4</c:v>
                </c:pt>
                <c:pt idx="14">
                  <c:v>7261.1</c:v>
                </c:pt>
                <c:pt idx="15">
                  <c:v>1269.4875454902599</c:v>
                </c:pt>
                <c:pt idx="16">
                  <c:v>1342.2</c:v>
                </c:pt>
                <c:pt idx="17">
                  <c:v>1380.2</c:v>
                </c:pt>
                <c:pt idx="18">
                  <c:v>1417.3</c:v>
                </c:pt>
                <c:pt idx="19">
                  <c:v>1445</c:v>
                </c:pt>
                <c:pt idx="20">
                  <c:v>1486.5</c:v>
                </c:pt>
                <c:pt idx="21">
                  <c:v>1524.8</c:v>
                </c:pt>
                <c:pt idx="22">
                  <c:v>1563.2</c:v>
                </c:pt>
                <c:pt idx="23">
                  <c:v>1602.6</c:v>
                </c:pt>
                <c:pt idx="24">
                  <c:v>1641.9</c:v>
                </c:pt>
                <c:pt idx="25">
                  <c:v>1682.1</c:v>
                </c:pt>
                <c:pt idx="26">
                  <c:v>1720.4</c:v>
                </c:pt>
                <c:pt idx="27">
                  <c:v>1759.3</c:v>
                </c:pt>
                <c:pt idx="28">
                  <c:v>1797.5</c:v>
                </c:pt>
                <c:pt idx="29">
                  <c:v>1836.7</c:v>
                </c:pt>
                <c:pt idx="30">
                  <c:v>1878</c:v>
                </c:pt>
                <c:pt idx="31">
                  <c:v>1916.5</c:v>
                </c:pt>
                <c:pt idx="32">
                  <c:v>1944.1</c:v>
                </c:pt>
                <c:pt idx="33">
                  <c:v>1975.1</c:v>
                </c:pt>
                <c:pt idx="34">
                  <c:v>2006.3</c:v>
                </c:pt>
                <c:pt idx="35">
                  <c:v>2037.4</c:v>
                </c:pt>
                <c:pt idx="36">
                  <c:v>2068.6</c:v>
                </c:pt>
                <c:pt idx="37">
                  <c:v>2099.5</c:v>
                </c:pt>
                <c:pt idx="38">
                  <c:v>2130.6999999999998</c:v>
                </c:pt>
                <c:pt idx="39">
                  <c:v>2162.1</c:v>
                </c:pt>
                <c:pt idx="40">
                  <c:v>2193.4</c:v>
                </c:pt>
                <c:pt idx="41">
                  <c:v>2224.6999999999998</c:v>
                </c:pt>
                <c:pt idx="42">
                  <c:v>2310.5</c:v>
                </c:pt>
                <c:pt idx="43">
                  <c:v>2348.4</c:v>
                </c:pt>
                <c:pt idx="44">
                  <c:v>2387.4</c:v>
                </c:pt>
                <c:pt idx="45">
                  <c:v>2425.6</c:v>
                </c:pt>
                <c:pt idx="46">
                  <c:v>2463.9</c:v>
                </c:pt>
                <c:pt idx="47">
                  <c:v>2502.3000000000002</c:v>
                </c:pt>
                <c:pt idx="48">
                  <c:v>2540.6</c:v>
                </c:pt>
                <c:pt idx="49">
                  <c:v>2568.1999999999998</c:v>
                </c:pt>
                <c:pt idx="50">
                  <c:v>2610</c:v>
                </c:pt>
                <c:pt idx="51">
                  <c:v>2648.4</c:v>
                </c:pt>
                <c:pt idx="52">
                  <c:v>2686.8</c:v>
                </c:pt>
                <c:pt idx="53">
                  <c:v>2714.5</c:v>
                </c:pt>
                <c:pt idx="54">
                  <c:v>2745.8</c:v>
                </c:pt>
                <c:pt idx="55">
                  <c:v>2788.1</c:v>
                </c:pt>
                <c:pt idx="56">
                  <c:v>2816</c:v>
                </c:pt>
                <c:pt idx="57">
                  <c:v>2847.3</c:v>
                </c:pt>
                <c:pt idx="58">
                  <c:v>2889.9</c:v>
                </c:pt>
                <c:pt idx="59">
                  <c:v>2928.3</c:v>
                </c:pt>
                <c:pt idx="60">
                  <c:v>2956</c:v>
                </c:pt>
                <c:pt idx="61">
                  <c:v>2987.1</c:v>
                </c:pt>
                <c:pt idx="62">
                  <c:v>3018.5</c:v>
                </c:pt>
                <c:pt idx="63">
                  <c:v>3049.8</c:v>
                </c:pt>
                <c:pt idx="64">
                  <c:v>3081.4</c:v>
                </c:pt>
                <c:pt idx="65">
                  <c:v>3112.9</c:v>
                </c:pt>
                <c:pt idx="66">
                  <c:v>3159.6</c:v>
                </c:pt>
                <c:pt idx="67">
                  <c:v>3198.8</c:v>
                </c:pt>
                <c:pt idx="68">
                  <c:v>3282.3</c:v>
                </c:pt>
                <c:pt idx="69">
                  <c:v>3310.2</c:v>
                </c:pt>
                <c:pt idx="70">
                  <c:v>3351.3</c:v>
                </c:pt>
                <c:pt idx="71">
                  <c:v>3390.7</c:v>
                </c:pt>
                <c:pt idx="72">
                  <c:v>3429.5</c:v>
                </c:pt>
                <c:pt idx="73">
                  <c:v>3468.1</c:v>
                </c:pt>
                <c:pt idx="74">
                  <c:v>3496.1</c:v>
                </c:pt>
                <c:pt idx="75">
                  <c:v>3538.4</c:v>
                </c:pt>
                <c:pt idx="76">
                  <c:v>3577.2</c:v>
                </c:pt>
                <c:pt idx="77">
                  <c:v>3616</c:v>
                </c:pt>
                <c:pt idx="78">
                  <c:v>3654.9</c:v>
                </c:pt>
                <c:pt idx="79">
                  <c:v>3682.7</c:v>
                </c:pt>
                <c:pt idx="80">
                  <c:v>3725.2</c:v>
                </c:pt>
                <c:pt idx="81">
                  <c:v>3764.1</c:v>
                </c:pt>
                <c:pt idx="82">
                  <c:v>3792.3</c:v>
                </c:pt>
                <c:pt idx="83">
                  <c:v>3823.8</c:v>
                </c:pt>
                <c:pt idx="84">
                  <c:v>3866.6</c:v>
                </c:pt>
                <c:pt idx="85">
                  <c:v>3905.4</c:v>
                </c:pt>
                <c:pt idx="86">
                  <c:v>3933.3</c:v>
                </c:pt>
                <c:pt idx="87">
                  <c:v>3964.6</c:v>
                </c:pt>
                <c:pt idx="88">
                  <c:v>3996.1</c:v>
                </c:pt>
                <c:pt idx="89">
                  <c:v>4027.6</c:v>
                </c:pt>
                <c:pt idx="90">
                  <c:v>4059.9</c:v>
                </c:pt>
                <c:pt idx="91">
                  <c:v>4091.8</c:v>
                </c:pt>
                <c:pt idx="92">
                  <c:v>4135.2</c:v>
                </c:pt>
                <c:pt idx="93">
                  <c:v>4174.1000000000004</c:v>
                </c:pt>
                <c:pt idx="94">
                  <c:v>4257.3999999999996</c:v>
                </c:pt>
                <c:pt idx="95">
                  <c:v>4296.8999999999996</c:v>
                </c:pt>
                <c:pt idx="96">
                  <c:v>4335.1000000000004</c:v>
                </c:pt>
                <c:pt idx="97">
                  <c:v>4374.1000000000004</c:v>
                </c:pt>
                <c:pt idx="98">
                  <c:v>4402.1000000000004</c:v>
                </c:pt>
                <c:pt idx="99">
                  <c:v>4444.5</c:v>
                </c:pt>
                <c:pt idx="100">
                  <c:v>4483.8</c:v>
                </c:pt>
                <c:pt idx="101">
                  <c:v>4523.2</c:v>
                </c:pt>
                <c:pt idx="102">
                  <c:v>4557.2</c:v>
                </c:pt>
                <c:pt idx="103">
                  <c:v>4584.1000000000004</c:v>
                </c:pt>
                <c:pt idx="104">
                  <c:v>4614</c:v>
                </c:pt>
                <c:pt idx="105">
                  <c:v>4644.8</c:v>
                </c:pt>
                <c:pt idx="106">
                  <c:v>4675.5</c:v>
                </c:pt>
                <c:pt idx="107">
                  <c:v>4706.6000000000004</c:v>
                </c:pt>
                <c:pt idx="108">
                  <c:v>4737.3999999999996</c:v>
                </c:pt>
                <c:pt idx="109">
                  <c:v>4768.3999999999996</c:v>
                </c:pt>
                <c:pt idx="110">
                  <c:v>4799</c:v>
                </c:pt>
                <c:pt idx="111">
                  <c:v>4829.8</c:v>
                </c:pt>
                <c:pt idx="112">
                  <c:v>4860.6000000000004</c:v>
                </c:pt>
                <c:pt idx="113">
                  <c:v>4891.5</c:v>
                </c:pt>
                <c:pt idx="114">
                  <c:v>4922.3999999999996</c:v>
                </c:pt>
                <c:pt idx="115">
                  <c:v>4953.2</c:v>
                </c:pt>
                <c:pt idx="116">
                  <c:v>4984</c:v>
                </c:pt>
                <c:pt idx="117">
                  <c:v>5015</c:v>
                </c:pt>
                <c:pt idx="118">
                  <c:v>5045.8999999999996</c:v>
                </c:pt>
                <c:pt idx="119">
                  <c:v>5076.8</c:v>
                </c:pt>
                <c:pt idx="120">
                  <c:v>5156.3</c:v>
                </c:pt>
                <c:pt idx="121">
                  <c:v>5182.8999999999996</c:v>
                </c:pt>
                <c:pt idx="122">
                  <c:v>5212.8</c:v>
                </c:pt>
                <c:pt idx="123">
                  <c:v>5242</c:v>
                </c:pt>
                <c:pt idx="124">
                  <c:v>5272.3</c:v>
                </c:pt>
                <c:pt idx="125">
                  <c:v>5301.8</c:v>
                </c:pt>
                <c:pt idx="126">
                  <c:v>5332.1</c:v>
                </c:pt>
                <c:pt idx="127">
                  <c:v>5361.7</c:v>
                </c:pt>
                <c:pt idx="128">
                  <c:v>5392.1</c:v>
                </c:pt>
                <c:pt idx="129">
                  <c:v>5421.5</c:v>
                </c:pt>
                <c:pt idx="130">
                  <c:v>5451.7</c:v>
                </c:pt>
                <c:pt idx="131">
                  <c:v>5481.2</c:v>
                </c:pt>
                <c:pt idx="132">
                  <c:v>5511.7</c:v>
                </c:pt>
                <c:pt idx="133">
                  <c:v>5541.2</c:v>
                </c:pt>
                <c:pt idx="134">
                  <c:v>5571.7</c:v>
                </c:pt>
                <c:pt idx="135">
                  <c:v>5601.4</c:v>
                </c:pt>
                <c:pt idx="136">
                  <c:v>5631.9</c:v>
                </c:pt>
                <c:pt idx="137">
                  <c:v>5661.6</c:v>
                </c:pt>
                <c:pt idx="138">
                  <c:v>5692</c:v>
                </c:pt>
                <c:pt idx="139">
                  <c:v>5721.8</c:v>
                </c:pt>
                <c:pt idx="140">
                  <c:v>5752.2</c:v>
                </c:pt>
                <c:pt idx="141">
                  <c:v>5782</c:v>
                </c:pt>
                <c:pt idx="142">
                  <c:v>5812.5</c:v>
                </c:pt>
                <c:pt idx="143">
                  <c:v>5842.4</c:v>
                </c:pt>
                <c:pt idx="144">
                  <c:v>5872.8</c:v>
                </c:pt>
                <c:pt idx="145">
                  <c:v>5902.7</c:v>
                </c:pt>
                <c:pt idx="146">
                  <c:v>5980.4</c:v>
                </c:pt>
                <c:pt idx="147">
                  <c:v>6006.8</c:v>
                </c:pt>
                <c:pt idx="148">
                  <c:v>6036.6</c:v>
                </c:pt>
                <c:pt idx="149">
                  <c:v>6065.5</c:v>
                </c:pt>
                <c:pt idx="150">
                  <c:v>6095.3</c:v>
                </c:pt>
                <c:pt idx="151">
                  <c:v>6124.4</c:v>
                </c:pt>
                <c:pt idx="152">
                  <c:v>6154.6</c:v>
                </c:pt>
                <c:pt idx="153">
                  <c:v>6183.8</c:v>
                </c:pt>
                <c:pt idx="154">
                  <c:v>6213.9</c:v>
                </c:pt>
                <c:pt idx="155">
                  <c:v>6243.2</c:v>
                </c:pt>
                <c:pt idx="156">
                  <c:v>6273.1</c:v>
                </c:pt>
                <c:pt idx="157">
                  <c:v>6302.4</c:v>
                </c:pt>
                <c:pt idx="158">
                  <c:v>6332.6</c:v>
                </c:pt>
                <c:pt idx="159">
                  <c:v>6362.1</c:v>
                </c:pt>
                <c:pt idx="160">
                  <c:v>6392.2</c:v>
                </c:pt>
                <c:pt idx="161">
                  <c:v>6421.6</c:v>
                </c:pt>
                <c:pt idx="162">
                  <c:v>6451.8</c:v>
                </c:pt>
                <c:pt idx="163">
                  <c:v>6481.2</c:v>
                </c:pt>
                <c:pt idx="164">
                  <c:v>6511.2</c:v>
                </c:pt>
                <c:pt idx="165">
                  <c:v>6540.8</c:v>
                </c:pt>
                <c:pt idx="166">
                  <c:v>6571</c:v>
                </c:pt>
                <c:pt idx="167">
                  <c:v>6600.6</c:v>
                </c:pt>
                <c:pt idx="168">
                  <c:v>6630.9</c:v>
                </c:pt>
                <c:pt idx="169">
                  <c:v>6660.5</c:v>
                </c:pt>
                <c:pt idx="170">
                  <c:v>6690.8</c:v>
                </c:pt>
                <c:pt idx="171">
                  <c:v>6720.4</c:v>
                </c:pt>
                <c:pt idx="172">
                  <c:v>6798</c:v>
                </c:pt>
                <c:pt idx="173">
                  <c:v>6824.5</c:v>
                </c:pt>
                <c:pt idx="174">
                  <c:v>6854.5</c:v>
                </c:pt>
                <c:pt idx="175">
                  <c:v>6883.7</c:v>
                </c:pt>
                <c:pt idx="176">
                  <c:v>6913.8</c:v>
                </c:pt>
                <c:pt idx="177">
                  <c:v>6943</c:v>
                </c:pt>
                <c:pt idx="178">
                  <c:v>6973</c:v>
                </c:pt>
                <c:pt idx="179">
                  <c:v>7002.4</c:v>
                </c:pt>
                <c:pt idx="180">
                  <c:v>7032.4</c:v>
                </c:pt>
                <c:pt idx="181">
                  <c:v>7061.7</c:v>
                </c:pt>
                <c:pt idx="182">
                  <c:v>7091.7</c:v>
                </c:pt>
                <c:pt idx="183">
                  <c:v>7121.1</c:v>
                </c:pt>
                <c:pt idx="184">
                  <c:v>7151.2</c:v>
                </c:pt>
                <c:pt idx="185">
                  <c:v>7180.6</c:v>
                </c:pt>
                <c:pt idx="186">
                  <c:v>7210.6</c:v>
                </c:pt>
              </c:numCache>
            </c:numRef>
          </c:xVal>
          <c:yVal>
            <c:numRef>
              <c:f>uc_065!$E$7:$E$193</c:f>
              <c:numCache>
                <c:formatCode>General</c:formatCode>
                <c:ptCount val="187"/>
                <c:pt idx="2">
                  <c:v>31743063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98-4274-9F78-0F63C104B257}"/>
            </c:ext>
          </c:extLst>
        </c:ser>
        <c:ser>
          <c:idx val="3"/>
          <c:order val="3"/>
          <c:tx>
            <c:strRef>
              <c:f>uc_065!$F$6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uc_065!$B$7:$B$193</c:f>
              <c:numCache>
                <c:formatCode>General</c:formatCode>
                <c:ptCount val="187"/>
                <c:pt idx="0">
                  <c:v>7227.3</c:v>
                </c:pt>
                <c:pt idx="1">
                  <c:v>1269.5</c:v>
                </c:pt>
                <c:pt idx="2">
                  <c:v>1270.3</c:v>
                </c:pt>
                <c:pt idx="3">
                  <c:v>1269.48753476142</c:v>
                </c:pt>
                <c:pt idx="4">
                  <c:v>2497.5</c:v>
                </c:pt>
                <c:pt idx="5">
                  <c:v>3730.6</c:v>
                </c:pt>
                <c:pt idx="6">
                  <c:v>4963.7</c:v>
                </c:pt>
                <c:pt idx="7">
                  <c:v>6197.1</c:v>
                </c:pt>
                <c:pt idx="8">
                  <c:v>7261.1</c:v>
                </c:pt>
                <c:pt idx="9">
                  <c:v>1269.48753476142</c:v>
                </c:pt>
                <c:pt idx="10">
                  <c:v>2503.1999999999998</c:v>
                </c:pt>
                <c:pt idx="11">
                  <c:v>3736.5</c:v>
                </c:pt>
                <c:pt idx="12">
                  <c:v>4970.1000000000004</c:v>
                </c:pt>
                <c:pt idx="13">
                  <c:v>6203.4</c:v>
                </c:pt>
                <c:pt idx="14">
                  <c:v>7261.1</c:v>
                </c:pt>
                <c:pt idx="15">
                  <c:v>1269.4875454902599</c:v>
                </c:pt>
                <c:pt idx="16">
                  <c:v>1342.2</c:v>
                </c:pt>
                <c:pt idx="17">
                  <c:v>1380.2</c:v>
                </c:pt>
                <c:pt idx="18">
                  <c:v>1417.3</c:v>
                </c:pt>
                <c:pt idx="19">
                  <c:v>1445</c:v>
                </c:pt>
                <c:pt idx="20">
                  <c:v>1486.5</c:v>
                </c:pt>
                <c:pt idx="21">
                  <c:v>1524.8</c:v>
                </c:pt>
                <c:pt idx="22">
                  <c:v>1563.2</c:v>
                </c:pt>
                <c:pt idx="23">
                  <c:v>1602.6</c:v>
                </c:pt>
                <c:pt idx="24">
                  <c:v>1641.9</c:v>
                </c:pt>
                <c:pt idx="25">
                  <c:v>1682.1</c:v>
                </c:pt>
                <c:pt idx="26">
                  <c:v>1720.4</c:v>
                </c:pt>
                <c:pt idx="27">
                  <c:v>1759.3</c:v>
                </c:pt>
                <c:pt idx="28">
                  <c:v>1797.5</c:v>
                </c:pt>
                <c:pt idx="29">
                  <c:v>1836.7</c:v>
                </c:pt>
                <c:pt idx="30">
                  <c:v>1878</c:v>
                </c:pt>
                <c:pt idx="31">
                  <c:v>1916.5</c:v>
                </c:pt>
                <c:pt idx="32">
                  <c:v>1944.1</c:v>
                </c:pt>
                <c:pt idx="33">
                  <c:v>1975.1</c:v>
                </c:pt>
                <c:pt idx="34">
                  <c:v>2006.3</c:v>
                </c:pt>
                <c:pt idx="35">
                  <c:v>2037.4</c:v>
                </c:pt>
                <c:pt idx="36">
                  <c:v>2068.6</c:v>
                </c:pt>
                <c:pt idx="37">
                  <c:v>2099.5</c:v>
                </c:pt>
                <c:pt idx="38">
                  <c:v>2130.6999999999998</c:v>
                </c:pt>
                <c:pt idx="39">
                  <c:v>2162.1</c:v>
                </c:pt>
                <c:pt idx="40">
                  <c:v>2193.4</c:v>
                </c:pt>
                <c:pt idx="41">
                  <c:v>2224.6999999999998</c:v>
                </c:pt>
                <c:pt idx="42">
                  <c:v>2310.5</c:v>
                </c:pt>
                <c:pt idx="43">
                  <c:v>2348.4</c:v>
                </c:pt>
                <c:pt idx="44">
                  <c:v>2387.4</c:v>
                </c:pt>
                <c:pt idx="45">
                  <c:v>2425.6</c:v>
                </c:pt>
                <c:pt idx="46">
                  <c:v>2463.9</c:v>
                </c:pt>
                <c:pt idx="47">
                  <c:v>2502.3000000000002</c:v>
                </c:pt>
                <c:pt idx="48">
                  <c:v>2540.6</c:v>
                </c:pt>
                <c:pt idx="49">
                  <c:v>2568.1999999999998</c:v>
                </c:pt>
                <c:pt idx="50">
                  <c:v>2610</c:v>
                </c:pt>
                <c:pt idx="51">
                  <c:v>2648.4</c:v>
                </c:pt>
                <c:pt idx="52">
                  <c:v>2686.8</c:v>
                </c:pt>
                <c:pt idx="53">
                  <c:v>2714.5</c:v>
                </c:pt>
                <c:pt idx="54">
                  <c:v>2745.8</c:v>
                </c:pt>
                <c:pt idx="55">
                  <c:v>2788.1</c:v>
                </c:pt>
                <c:pt idx="56">
                  <c:v>2816</c:v>
                </c:pt>
                <c:pt idx="57">
                  <c:v>2847.3</c:v>
                </c:pt>
                <c:pt idx="58">
                  <c:v>2889.9</c:v>
                </c:pt>
                <c:pt idx="59">
                  <c:v>2928.3</c:v>
                </c:pt>
                <c:pt idx="60">
                  <c:v>2956</c:v>
                </c:pt>
                <c:pt idx="61">
                  <c:v>2987.1</c:v>
                </c:pt>
                <c:pt idx="62">
                  <c:v>3018.5</c:v>
                </c:pt>
                <c:pt idx="63">
                  <c:v>3049.8</c:v>
                </c:pt>
                <c:pt idx="64">
                  <c:v>3081.4</c:v>
                </c:pt>
                <c:pt idx="65">
                  <c:v>3112.9</c:v>
                </c:pt>
                <c:pt idx="66">
                  <c:v>3159.6</c:v>
                </c:pt>
                <c:pt idx="67">
                  <c:v>3198.8</c:v>
                </c:pt>
                <c:pt idx="68">
                  <c:v>3282.3</c:v>
                </c:pt>
                <c:pt idx="69">
                  <c:v>3310.2</c:v>
                </c:pt>
                <c:pt idx="70">
                  <c:v>3351.3</c:v>
                </c:pt>
                <c:pt idx="71">
                  <c:v>3390.7</c:v>
                </c:pt>
                <c:pt idx="72">
                  <c:v>3429.5</c:v>
                </c:pt>
                <c:pt idx="73">
                  <c:v>3468.1</c:v>
                </c:pt>
                <c:pt idx="74">
                  <c:v>3496.1</c:v>
                </c:pt>
                <c:pt idx="75">
                  <c:v>3538.4</c:v>
                </c:pt>
                <c:pt idx="76">
                  <c:v>3577.2</c:v>
                </c:pt>
                <c:pt idx="77">
                  <c:v>3616</c:v>
                </c:pt>
                <c:pt idx="78">
                  <c:v>3654.9</c:v>
                </c:pt>
                <c:pt idx="79">
                  <c:v>3682.7</c:v>
                </c:pt>
                <c:pt idx="80">
                  <c:v>3725.2</c:v>
                </c:pt>
                <c:pt idx="81">
                  <c:v>3764.1</c:v>
                </c:pt>
                <c:pt idx="82">
                  <c:v>3792.3</c:v>
                </c:pt>
                <c:pt idx="83">
                  <c:v>3823.8</c:v>
                </c:pt>
                <c:pt idx="84">
                  <c:v>3866.6</c:v>
                </c:pt>
                <c:pt idx="85">
                  <c:v>3905.4</c:v>
                </c:pt>
                <c:pt idx="86">
                  <c:v>3933.3</c:v>
                </c:pt>
                <c:pt idx="87">
                  <c:v>3964.6</c:v>
                </c:pt>
                <c:pt idx="88">
                  <c:v>3996.1</c:v>
                </c:pt>
                <c:pt idx="89">
                  <c:v>4027.6</c:v>
                </c:pt>
                <c:pt idx="90">
                  <c:v>4059.9</c:v>
                </c:pt>
                <c:pt idx="91">
                  <c:v>4091.8</c:v>
                </c:pt>
                <c:pt idx="92">
                  <c:v>4135.2</c:v>
                </c:pt>
                <c:pt idx="93">
                  <c:v>4174.1000000000004</c:v>
                </c:pt>
                <c:pt idx="94">
                  <c:v>4257.3999999999996</c:v>
                </c:pt>
                <c:pt idx="95">
                  <c:v>4296.8999999999996</c:v>
                </c:pt>
                <c:pt idx="96">
                  <c:v>4335.1000000000004</c:v>
                </c:pt>
                <c:pt idx="97">
                  <c:v>4374.1000000000004</c:v>
                </c:pt>
                <c:pt idx="98">
                  <c:v>4402.1000000000004</c:v>
                </c:pt>
                <c:pt idx="99">
                  <c:v>4444.5</c:v>
                </c:pt>
                <c:pt idx="100">
                  <c:v>4483.8</c:v>
                </c:pt>
                <c:pt idx="101">
                  <c:v>4523.2</c:v>
                </c:pt>
                <c:pt idx="102">
                  <c:v>4557.2</c:v>
                </c:pt>
                <c:pt idx="103">
                  <c:v>4584.1000000000004</c:v>
                </c:pt>
                <c:pt idx="104">
                  <c:v>4614</c:v>
                </c:pt>
                <c:pt idx="105">
                  <c:v>4644.8</c:v>
                </c:pt>
                <c:pt idx="106">
                  <c:v>4675.5</c:v>
                </c:pt>
                <c:pt idx="107">
                  <c:v>4706.6000000000004</c:v>
                </c:pt>
                <c:pt idx="108">
                  <c:v>4737.3999999999996</c:v>
                </c:pt>
                <c:pt idx="109">
                  <c:v>4768.3999999999996</c:v>
                </c:pt>
                <c:pt idx="110">
                  <c:v>4799</c:v>
                </c:pt>
                <c:pt idx="111">
                  <c:v>4829.8</c:v>
                </c:pt>
                <c:pt idx="112">
                  <c:v>4860.6000000000004</c:v>
                </c:pt>
                <c:pt idx="113">
                  <c:v>4891.5</c:v>
                </c:pt>
                <c:pt idx="114">
                  <c:v>4922.3999999999996</c:v>
                </c:pt>
                <c:pt idx="115">
                  <c:v>4953.2</c:v>
                </c:pt>
                <c:pt idx="116">
                  <c:v>4984</c:v>
                </c:pt>
                <c:pt idx="117">
                  <c:v>5015</c:v>
                </c:pt>
                <c:pt idx="118">
                  <c:v>5045.8999999999996</c:v>
                </c:pt>
                <c:pt idx="119">
                  <c:v>5076.8</c:v>
                </c:pt>
                <c:pt idx="120">
                  <c:v>5156.3</c:v>
                </c:pt>
                <c:pt idx="121">
                  <c:v>5182.8999999999996</c:v>
                </c:pt>
                <c:pt idx="122">
                  <c:v>5212.8</c:v>
                </c:pt>
                <c:pt idx="123">
                  <c:v>5242</c:v>
                </c:pt>
                <c:pt idx="124">
                  <c:v>5272.3</c:v>
                </c:pt>
                <c:pt idx="125">
                  <c:v>5301.8</c:v>
                </c:pt>
                <c:pt idx="126">
                  <c:v>5332.1</c:v>
                </c:pt>
                <c:pt idx="127">
                  <c:v>5361.7</c:v>
                </c:pt>
                <c:pt idx="128">
                  <c:v>5392.1</c:v>
                </c:pt>
                <c:pt idx="129">
                  <c:v>5421.5</c:v>
                </c:pt>
                <c:pt idx="130">
                  <c:v>5451.7</c:v>
                </c:pt>
                <c:pt idx="131">
                  <c:v>5481.2</c:v>
                </c:pt>
                <c:pt idx="132">
                  <c:v>5511.7</c:v>
                </c:pt>
                <c:pt idx="133">
                  <c:v>5541.2</c:v>
                </c:pt>
                <c:pt idx="134">
                  <c:v>5571.7</c:v>
                </c:pt>
                <c:pt idx="135">
                  <c:v>5601.4</c:v>
                </c:pt>
                <c:pt idx="136">
                  <c:v>5631.9</c:v>
                </c:pt>
                <c:pt idx="137">
                  <c:v>5661.6</c:v>
                </c:pt>
                <c:pt idx="138">
                  <c:v>5692</c:v>
                </c:pt>
                <c:pt idx="139">
                  <c:v>5721.8</c:v>
                </c:pt>
                <c:pt idx="140">
                  <c:v>5752.2</c:v>
                </c:pt>
                <c:pt idx="141">
                  <c:v>5782</c:v>
                </c:pt>
                <c:pt idx="142">
                  <c:v>5812.5</c:v>
                </c:pt>
                <c:pt idx="143">
                  <c:v>5842.4</c:v>
                </c:pt>
                <c:pt idx="144">
                  <c:v>5872.8</c:v>
                </c:pt>
                <c:pt idx="145">
                  <c:v>5902.7</c:v>
                </c:pt>
                <c:pt idx="146">
                  <c:v>5980.4</c:v>
                </c:pt>
                <c:pt idx="147">
                  <c:v>6006.8</c:v>
                </c:pt>
                <c:pt idx="148">
                  <c:v>6036.6</c:v>
                </c:pt>
                <c:pt idx="149">
                  <c:v>6065.5</c:v>
                </c:pt>
                <c:pt idx="150">
                  <c:v>6095.3</c:v>
                </c:pt>
                <c:pt idx="151">
                  <c:v>6124.4</c:v>
                </c:pt>
                <c:pt idx="152">
                  <c:v>6154.6</c:v>
                </c:pt>
                <c:pt idx="153">
                  <c:v>6183.8</c:v>
                </c:pt>
                <c:pt idx="154">
                  <c:v>6213.9</c:v>
                </c:pt>
                <c:pt idx="155">
                  <c:v>6243.2</c:v>
                </c:pt>
                <c:pt idx="156">
                  <c:v>6273.1</c:v>
                </c:pt>
                <c:pt idx="157">
                  <c:v>6302.4</c:v>
                </c:pt>
                <c:pt idx="158">
                  <c:v>6332.6</c:v>
                </c:pt>
                <c:pt idx="159">
                  <c:v>6362.1</c:v>
                </c:pt>
                <c:pt idx="160">
                  <c:v>6392.2</c:v>
                </c:pt>
                <c:pt idx="161">
                  <c:v>6421.6</c:v>
                </c:pt>
                <c:pt idx="162">
                  <c:v>6451.8</c:v>
                </c:pt>
                <c:pt idx="163">
                  <c:v>6481.2</c:v>
                </c:pt>
                <c:pt idx="164">
                  <c:v>6511.2</c:v>
                </c:pt>
                <c:pt idx="165">
                  <c:v>6540.8</c:v>
                </c:pt>
                <c:pt idx="166">
                  <c:v>6571</c:v>
                </c:pt>
                <c:pt idx="167">
                  <c:v>6600.6</c:v>
                </c:pt>
                <c:pt idx="168">
                  <c:v>6630.9</c:v>
                </c:pt>
                <c:pt idx="169">
                  <c:v>6660.5</c:v>
                </c:pt>
                <c:pt idx="170">
                  <c:v>6690.8</c:v>
                </c:pt>
                <c:pt idx="171">
                  <c:v>6720.4</c:v>
                </c:pt>
                <c:pt idx="172">
                  <c:v>6798</c:v>
                </c:pt>
                <c:pt idx="173">
                  <c:v>6824.5</c:v>
                </c:pt>
                <c:pt idx="174">
                  <c:v>6854.5</c:v>
                </c:pt>
                <c:pt idx="175">
                  <c:v>6883.7</c:v>
                </c:pt>
                <c:pt idx="176">
                  <c:v>6913.8</c:v>
                </c:pt>
                <c:pt idx="177">
                  <c:v>6943</c:v>
                </c:pt>
                <c:pt idx="178">
                  <c:v>6973</c:v>
                </c:pt>
                <c:pt idx="179">
                  <c:v>7002.4</c:v>
                </c:pt>
                <c:pt idx="180">
                  <c:v>7032.4</c:v>
                </c:pt>
                <c:pt idx="181">
                  <c:v>7061.7</c:v>
                </c:pt>
                <c:pt idx="182">
                  <c:v>7091.7</c:v>
                </c:pt>
                <c:pt idx="183">
                  <c:v>7121.1</c:v>
                </c:pt>
                <c:pt idx="184">
                  <c:v>7151.2</c:v>
                </c:pt>
                <c:pt idx="185">
                  <c:v>7180.6</c:v>
                </c:pt>
                <c:pt idx="186">
                  <c:v>7210.6</c:v>
                </c:pt>
              </c:numCache>
            </c:numRef>
          </c:xVal>
          <c:yVal>
            <c:numRef>
              <c:f>uc_065!$F$7:$F$193</c:f>
              <c:numCache>
                <c:formatCode>General</c:formatCode>
                <c:ptCount val="187"/>
                <c:pt idx="3">
                  <c:v>31740718.918397199</c:v>
                </c:pt>
                <c:pt idx="4">
                  <c:v>31735572.6184039</c:v>
                </c:pt>
                <c:pt idx="5">
                  <c:v>31727378.918403398</c:v>
                </c:pt>
                <c:pt idx="6">
                  <c:v>31727378.918402299</c:v>
                </c:pt>
                <c:pt idx="7">
                  <c:v>31727378.918402299</c:v>
                </c:pt>
                <c:pt idx="8">
                  <c:v>31727378.918402299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98-4274-9F78-0F63C104B257}"/>
            </c:ext>
          </c:extLst>
        </c:ser>
        <c:ser>
          <c:idx val="4"/>
          <c:order val="4"/>
          <c:tx>
            <c:strRef>
              <c:f>uc_065!$G$6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uc_065!$B$7:$B$193</c:f>
              <c:numCache>
                <c:formatCode>General</c:formatCode>
                <c:ptCount val="187"/>
                <c:pt idx="0">
                  <c:v>7227.3</c:v>
                </c:pt>
                <c:pt idx="1">
                  <c:v>1269.5</c:v>
                </c:pt>
                <c:pt idx="2">
                  <c:v>1270.3</c:v>
                </c:pt>
                <c:pt idx="3">
                  <c:v>1269.48753476142</c:v>
                </c:pt>
                <c:pt idx="4">
                  <c:v>2497.5</c:v>
                </c:pt>
                <c:pt idx="5">
                  <c:v>3730.6</c:v>
                </c:pt>
                <c:pt idx="6">
                  <c:v>4963.7</c:v>
                </c:pt>
                <c:pt idx="7">
                  <c:v>6197.1</c:v>
                </c:pt>
                <c:pt idx="8">
                  <c:v>7261.1</c:v>
                </c:pt>
                <c:pt idx="9">
                  <c:v>1269.48753476142</c:v>
                </c:pt>
                <c:pt idx="10">
                  <c:v>2503.1999999999998</c:v>
                </c:pt>
                <c:pt idx="11">
                  <c:v>3736.5</c:v>
                </c:pt>
                <c:pt idx="12">
                  <c:v>4970.1000000000004</c:v>
                </c:pt>
                <c:pt idx="13">
                  <c:v>6203.4</c:v>
                </c:pt>
                <c:pt idx="14">
                  <c:v>7261.1</c:v>
                </c:pt>
                <c:pt idx="15">
                  <c:v>1269.4875454902599</c:v>
                </c:pt>
                <c:pt idx="16">
                  <c:v>1342.2</c:v>
                </c:pt>
                <c:pt idx="17">
                  <c:v>1380.2</c:v>
                </c:pt>
                <c:pt idx="18">
                  <c:v>1417.3</c:v>
                </c:pt>
                <c:pt idx="19">
                  <c:v>1445</c:v>
                </c:pt>
                <c:pt idx="20">
                  <c:v>1486.5</c:v>
                </c:pt>
                <c:pt idx="21">
                  <c:v>1524.8</c:v>
                </c:pt>
                <c:pt idx="22">
                  <c:v>1563.2</c:v>
                </c:pt>
                <c:pt idx="23">
                  <c:v>1602.6</c:v>
                </c:pt>
                <c:pt idx="24">
                  <c:v>1641.9</c:v>
                </c:pt>
                <c:pt idx="25">
                  <c:v>1682.1</c:v>
                </c:pt>
                <c:pt idx="26">
                  <c:v>1720.4</c:v>
                </c:pt>
                <c:pt idx="27">
                  <c:v>1759.3</c:v>
                </c:pt>
                <c:pt idx="28">
                  <c:v>1797.5</c:v>
                </c:pt>
                <c:pt idx="29">
                  <c:v>1836.7</c:v>
                </c:pt>
                <c:pt idx="30">
                  <c:v>1878</c:v>
                </c:pt>
                <c:pt idx="31">
                  <c:v>1916.5</c:v>
                </c:pt>
                <c:pt idx="32">
                  <c:v>1944.1</c:v>
                </c:pt>
                <c:pt idx="33">
                  <c:v>1975.1</c:v>
                </c:pt>
                <c:pt idx="34">
                  <c:v>2006.3</c:v>
                </c:pt>
                <c:pt idx="35">
                  <c:v>2037.4</c:v>
                </c:pt>
                <c:pt idx="36">
                  <c:v>2068.6</c:v>
                </c:pt>
                <c:pt idx="37">
                  <c:v>2099.5</c:v>
                </c:pt>
                <c:pt idx="38">
                  <c:v>2130.6999999999998</c:v>
                </c:pt>
                <c:pt idx="39">
                  <c:v>2162.1</c:v>
                </c:pt>
                <c:pt idx="40">
                  <c:v>2193.4</c:v>
                </c:pt>
                <c:pt idx="41">
                  <c:v>2224.6999999999998</c:v>
                </c:pt>
                <c:pt idx="42">
                  <c:v>2310.5</c:v>
                </c:pt>
                <c:pt idx="43">
                  <c:v>2348.4</c:v>
                </c:pt>
                <c:pt idx="44">
                  <c:v>2387.4</c:v>
                </c:pt>
                <c:pt idx="45">
                  <c:v>2425.6</c:v>
                </c:pt>
                <c:pt idx="46">
                  <c:v>2463.9</c:v>
                </c:pt>
                <c:pt idx="47">
                  <c:v>2502.3000000000002</c:v>
                </c:pt>
                <c:pt idx="48">
                  <c:v>2540.6</c:v>
                </c:pt>
                <c:pt idx="49">
                  <c:v>2568.1999999999998</c:v>
                </c:pt>
                <c:pt idx="50">
                  <c:v>2610</c:v>
                </c:pt>
                <c:pt idx="51">
                  <c:v>2648.4</c:v>
                </c:pt>
                <c:pt idx="52">
                  <c:v>2686.8</c:v>
                </c:pt>
                <c:pt idx="53">
                  <c:v>2714.5</c:v>
                </c:pt>
                <c:pt idx="54">
                  <c:v>2745.8</c:v>
                </c:pt>
                <c:pt idx="55">
                  <c:v>2788.1</c:v>
                </c:pt>
                <c:pt idx="56">
                  <c:v>2816</c:v>
                </c:pt>
                <c:pt idx="57">
                  <c:v>2847.3</c:v>
                </c:pt>
                <c:pt idx="58">
                  <c:v>2889.9</c:v>
                </c:pt>
                <c:pt idx="59">
                  <c:v>2928.3</c:v>
                </c:pt>
                <c:pt idx="60">
                  <c:v>2956</c:v>
                </c:pt>
                <c:pt idx="61">
                  <c:v>2987.1</c:v>
                </c:pt>
                <c:pt idx="62">
                  <c:v>3018.5</c:v>
                </c:pt>
                <c:pt idx="63">
                  <c:v>3049.8</c:v>
                </c:pt>
                <c:pt idx="64">
                  <c:v>3081.4</c:v>
                </c:pt>
                <c:pt idx="65">
                  <c:v>3112.9</c:v>
                </c:pt>
                <c:pt idx="66">
                  <c:v>3159.6</c:v>
                </c:pt>
                <c:pt idx="67">
                  <c:v>3198.8</c:v>
                </c:pt>
                <c:pt idx="68">
                  <c:v>3282.3</c:v>
                </c:pt>
                <c:pt idx="69">
                  <c:v>3310.2</c:v>
                </c:pt>
                <c:pt idx="70">
                  <c:v>3351.3</c:v>
                </c:pt>
                <c:pt idx="71">
                  <c:v>3390.7</c:v>
                </c:pt>
                <c:pt idx="72">
                  <c:v>3429.5</c:v>
                </c:pt>
                <c:pt idx="73">
                  <c:v>3468.1</c:v>
                </c:pt>
                <c:pt idx="74">
                  <c:v>3496.1</c:v>
                </c:pt>
                <c:pt idx="75">
                  <c:v>3538.4</c:v>
                </c:pt>
                <c:pt idx="76">
                  <c:v>3577.2</c:v>
                </c:pt>
                <c:pt idx="77">
                  <c:v>3616</c:v>
                </c:pt>
                <c:pt idx="78">
                  <c:v>3654.9</c:v>
                </c:pt>
                <c:pt idx="79">
                  <c:v>3682.7</c:v>
                </c:pt>
                <c:pt idx="80">
                  <c:v>3725.2</c:v>
                </c:pt>
                <c:pt idx="81">
                  <c:v>3764.1</c:v>
                </c:pt>
                <c:pt idx="82">
                  <c:v>3792.3</c:v>
                </c:pt>
                <c:pt idx="83">
                  <c:v>3823.8</c:v>
                </c:pt>
                <c:pt idx="84">
                  <c:v>3866.6</c:v>
                </c:pt>
                <c:pt idx="85">
                  <c:v>3905.4</c:v>
                </c:pt>
                <c:pt idx="86">
                  <c:v>3933.3</c:v>
                </c:pt>
                <c:pt idx="87">
                  <c:v>3964.6</c:v>
                </c:pt>
                <c:pt idx="88">
                  <c:v>3996.1</c:v>
                </c:pt>
                <c:pt idx="89">
                  <c:v>4027.6</c:v>
                </c:pt>
                <c:pt idx="90">
                  <c:v>4059.9</c:v>
                </c:pt>
                <c:pt idx="91">
                  <c:v>4091.8</c:v>
                </c:pt>
                <c:pt idx="92">
                  <c:v>4135.2</c:v>
                </c:pt>
                <c:pt idx="93">
                  <c:v>4174.1000000000004</c:v>
                </c:pt>
                <c:pt idx="94">
                  <c:v>4257.3999999999996</c:v>
                </c:pt>
                <c:pt idx="95">
                  <c:v>4296.8999999999996</c:v>
                </c:pt>
                <c:pt idx="96">
                  <c:v>4335.1000000000004</c:v>
                </c:pt>
                <c:pt idx="97">
                  <c:v>4374.1000000000004</c:v>
                </c:pt>
                <c:pt idx="98">
                  <c:v>4402.1000000000004</c:v>
                </c:pt>
                <c:pt idx="99">
                  <c:v>4444.5</c:v>
                </c:pt>
                <c:pt idx="100">
                  <c:v>4483.8</c:v>
                </c:pt>
                <c:pt idx="101">
                  <c:v>4523.2</c:v>
                </c:pt>
                <c:pt idx="102">
                  <c:v>4557.2</c:v>
                </c:pt>
                <c:pt idx="103">
                  <c:v>4584.1000000000004</c:v>
                </c:pt>
                <c:pt idx="104">
                  <c:v>4614</c:v>
                </c:pt>
                <c:pt idx="105">
                  <c:v>4644.8</c:v>
                </c:pt>
                <c:pt idx="106">
                  <c:v>4675.5</c:v>
                </c:pt>
                <c:pt idx="107">
                  <c:v>4706.6000000000004</c:v>
                </c:pt>
                <c:pt idx="108">
                  <c:v>4737.3999999999996</c:v>
                </c:pt>
                <c:pt idx="109">
                  <c:v>4768.3999999999996</c:v>
                </c:pt>
                <c:pt idx="110">
                  <c:v>4799</c:v>
                </c:pt>
                <c:pt idx="111">
                  <c:v>4829.8</c:v>
                </c:pt>
                <c:pt idx="112">
                  <c:v>4860.6000000000004</c:v>
                </c:pt>
                <c:pt idx="113">
                  <c:v>4891.5</c:v>
                </c:pt>
                <c:pt idx="114">
                  <c:v>4922.3999999999996</c:v>
                </c:pt>
                <c:pt idx="115">
                  <c:v>4953.2</c:v>
                </c:pt>
                <c:pt idx="116">
                  <c:v>4984</c:v>
                </c:pt>
                <c:pt idx="117">
                  <c:v>5015</c:v>
                </c:pt>
                <c:pt idx="118">
                  <c:v>5045.8999999999996</c:v>
                </c:pt>
                <c:pt idx="119">
                  <c:v>5076.8</c:v>
                </c:pt>
                <c:pt idx="120">
                  <c:v>5156.3</c:v>
                </c:pt>
                <c:pt idx="121">
                  <c:v>5182.8999999999996</c:v>
                </c:pt>
                <c:pt idx="122">
                  <c:v>5212.8</c:v>
                </c:pt>
                <c:pt idx="123">
                  <c:v>5242</c:v>
                </c:pt>
                <c:pt idx="124">
                  <c:v>5272.3</c:v>
                </c:pt>
                <c:pt idx="125">
                  <c:v>5301.8</c:v>
                </c:pt>
                <c:pt idx="126">
                  <c:v>5332.1</c:v>
                </c:pt>
                <c:pt idx="127">
                  <c:v>5361.7</c:v>
                </c:pt>
                <c:pt idx="128">
                  <c:v>5392.1</c:v>
                </c:pt>
                <c:pt idx="129">
                  <c:v>5421.5</c:v>
                </c:pt>
                <c:pt idx="130">
                  <c:v>5451.7</c:v>
                </c:pt>
                <c:pt idx="131">
                  <c:v>5481.2</c:v>
                </c:pt>
                <c:pt idx="132">
                  <c:v>5511.7</c:v>
                </c:pt>
                <c:pt idx="133">
                  <c:v>5541.2</c:v>
                </c:pt>
                <c:pt idx="134">
                  <c:v>5571.7</c:v>
                </c:pt>
                <c:pt idx="135">
                  <c:v>5601.4</c:v>
                </c:pt>
                <c:pt idx="136">
                  <c:v>5631.9</c:v>
                </c:pt>
                <c:pt idx="137">
                  <c:v>5661.6</c:v>
                </c:pt>
                <c:pt idx="138">
                  <c:v>5692</c:v>
                </c:pt>
                <c:pt idx="139">
                  <c:v>5721.8</c:v>
                </c:pt>
                <c:pt idx="140">
                  <c:v>5752.2</c:v>
                </c:pt>
                <c:pt idx="141">
                  <c:v>5782</c:v>
                </c:pt>
                <c:pt idx="142">
                  <c:v>5812.5</c:v>
                </c:pt>
                <c:pt idx="143">
                  <c:v>5842.4</c:v>
                </c:pt>
                <c:pt idx="144">
                  <c:v>5872.8</c:v>
                </c:pt>
                <c:pt idx="145">
                  <c:v>5902.7</c:v>
                </c:pt>
                <c:pt idx="146">
                  <c:v>5980.4</c:v>
                </c:pt>
                <c:pt idx="147">
                  <c:v>6006.8</c:v>
                </c:pt>
                <c:pt idx="148">
                  <c:v>6036.6</c:v>
                </c:pt>
                <c:pt idx="149">
                  <c:v>6065.5</c:v>
                </c:pt>
                <c:pt idx="150">
                  <c:v>6095.3</c:v>
                </c:pt>
                <c:pt idx="151">
                  <c:v>6124.4</c:v>
                </c:pt>
                <c:pt idx="152">
                  <c:v>6154.6</c:v>
                </c:pt>
                <c:pt idx="153">
                  <c:v>6183.8</c:v>
                </c:pt>
                <c:pt idx="154">
                  <c:v>6213.9</c:v>
                </c:pt>
                <c:pt idx="155">
                  <c:v>6243.2</c:v>
                </c:pt>
                <c:pt idx="156">
                  <c:v>6273.1</c:v>
                </c:pt>
                <c:pt idx="157">
                  <c:v>6302.4</c:v>
                </c:pt>
                <c:pt idx="158">
                  <c:v>6332.6</c:v>
                </c:pt>
                <c:pt idx="159">
                  <c:v>6362.1</c:v>
                </c:pt>
                <c:pt idx="160">
                  <c:v>6392.2</c:v>
                </c:pt>
                <c:pt idx="161">
                  <c:v>6421.6</c:v>
                </c:pt>
                <c:pt idx="162">
                  <c:v>6451.8</c:v>
                </c:pt>
                <c:pt idx="163">
                  <c:v>6481.2</c:v>
                </c:pt>
                <c:pt idx="164">
                  <c:v>6511.2</c:v>
                </c:pt>
                <c:pt idx="165">
                  <c:v>6540.8</c:v>
                </c:pt>
                <c:pt idx="166">
                  <c:v>6571</c:v>
                </c:pt>
                <c:pt idx="167">
                  <c:v>6600.6</c:v>
                </c:pt>
                <c:pt idx="168">
                  <c:v>6630.9</c:v>
                </c:pt>
                <c:pt idx="169">
                  <c:v>6660.5</c:v>
                </c:pt>
                <c:pt idx="170">
                  <c:v>6690.8</c:v>
                </c:pt>
                <c:pt idx="171">
                  <c:v>6720.4</c:v>
                </c:pt>
                <c:pt idx="172">
                  <c:v>6798</c:v>
                </c:pt>
                <c:pt idx="173">
                  <c:v>6824.5</c:v>
                </c:pt>
                <c:pt idx="174">
                  <c:v>6854.5</c:v>
                </c:pt>
                <c:pt idx="175">
                  <c:v>6883.7</c:v>
                </c:pt>
                <c:pt idx="176">
                  <c:v>6913.8</c:v>
                </c:pt>
                <c:pt idx="177">
                  <c:v>6943</c:v>
                </c:pt>
                <c:pt idx="178">
                  <c:v>6973</c:v>
                </c:pt>
                <c:pt idx="179">
                  <c:v>7002.4</c:v>
                </c:pt>
                <c:pt idx="180">
                  <c:v>7032.4</c:v>
                </c:pt>
                <c:pt idx="181">
                  <c:v>7061.7</c:v>
                </c:pt>
                <c:pt idx="182">
                  <c:v>7091.7</c:v>
                </c:pt>
                <c:pt idx="183">
                  <c:v>7121.1</c:v>
                </c:pt>
                <c:pt idx="184">
                  <c:v>7151.2</c:v>
                </c:pt>
                <c:pt idx="185">
                  <c:v>7180.6</c:v>
                </c:pt>
                <c:pt idx="186">
                  <c:v>7210.6</c:v>
                </c:pt>
              </c:numCache>
            </c:numRef>
          </c:xVal>
          <c:yVal>
            <c:numRef>
              <c:f>uc_065!$G$7:$G$193</c:f>
              <c:numCache>
                <c:formatCode>General</c:formatCode>
                <c:ptCount val="187"/>
                <c:pt idx="9">
                  <c:v>31740718.918397199</c:v>
                </c:pt>
                <c:pt idx="10">
                  <c:v>31737048.981575798</c:v>
                </c:pt>
                <c:pt idx="11">
                  <c:v>31727148.918405101</c:v>
                </c:pt>
                <c:pt idx="12">
                  <c:v>31727148.918402299</c:v>
                </c:pt>
                <c:pt idx="13">
                  <c:v>31727148.918402299</c:v>
                </c:pt>
                <c:pt idx="14">
                  <c:v>31724971.891564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98-4274-9F78-0F63C104B257}"/>
            </c:ext>
          </c:extLst>
        </c:ser>
        <c:ser>
          <c:idx val="5"/>
          <c:order val="5"/>
          <c:tx>
            <c:strRef>
              <c:f>uc_065!$H$6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uc_065!$B$7:$B$193</c:f>
              <c:numCache>
                <c:formatCode>General</c:formatCode>
                <c:ptCount val="187"/>
                <c:pt idx="0">
                  <c:v>7227.3</c:v>
                </c:pt>
                <c:pt idx="1">
                  <c:v>1269.5</c:v>
                </c:pt>
                <c:pt idx="2">
                  <c:v>1270.3</c:v>
                </c:pt>
                <c:pt idx="3">
                  <c:v>1269.48753476142</c:v>
                </c:pt>
                <c:pt idx="4">
                  <c:v>2497.5</c:v>
                </c:pt>
                <c:pt idx="5">
                  <c:v>3730.6</c:v>
                </c:pt>
                <c:pt idx="6">
                  <c:v>4963.7</c:v>
                </c:pt>
                <c:pt idx="7">
                  <c:v>6197.1</c:v>
                </c:pt>
                <c:pt idx="8">
                  <c:v>7261.1</c:v>
                </c:pt>
                <c:pt idx="9">
                  <c:v>1269.48753476142</c:v>
                </c:pt>
                <c:pt idx="10">
                  <c:v>2503.1999999999998</c:v>
                </c:pt>
                <c:pt idx="11">
                  <c:v>3736.5</c:v>
                </c:pt>
                <c:pt idx="12">
                  <c:v>4970.1000000000004</c:v>
                </c:pt>
                <c:pt idx="13">
                  <c:v>6203.4</c:v>
                </c:pt>
                <c:pt idx="14">
                  <c:v>7261.1</c:v>
                </c:pt>
                <c:pt idx="15">
                  <c:v>1269.4875454902599</c:v>
                </c:pt>
                <c:pt idx="16">
                  <c:v>1342.2</c:v>
                </c:pt>
                <c:pt idx="17">
                  <c:v>1380.2</c:v>
                </c:pt>
                <c:pt idx="18">
                  <c:v>1417.3</c:v>
                </c:pt>
                <c:pt idx="19">
                  <c:v>1445</c:v>
                </c:pt>
                <c:pt idx="20">
                  <c:v>1486.5</c:v>
                </c:pt>
                <c:pt idx="21">
                  <c:v>1524.8</c:v>
                </c:pt>
                <c:pt idx="22">
                  <c:v>1563.2</c:v>
                </c:pt>
                <c:pt idx="23">
                  <c:v>1602.6</c:v>
                </c:pt>
                <c:pt idx="24">
                  <c:v>1641.9</c:v>
                </c:pt>
                <c:pt idx="25">
                  <c:v>1682.1</c:v>
                </c:pt>
                <c:pt idx="26">
                  <c:v>1720.4</c:v>
                </c:pt>
                <c:pt idx="27">
                  <c:v>1759.3</c:v>
                </c:pt>
                <c:pt idx="28">
                  <c:v>1797.5</c:v>
                </c:pt>
                <c:pt idx="29">
                  <c:v>1836.7</c:v>
                </c:pt>
                <c:pt idx="30">
                  <c:v>1878</c:v>
                </c:pt>
                <c:pt idx="31">
                  <c:v>1916.5</c:v>
                </c:pt>
                <c:pt idx="32">
                  <c:v>1944.1</c:v>
                </c:pt>
                <c:pt idx="33">
                  <c:v>1975.1</c:v>
                </c:pt>
                <c:pt idx="34">
                  <c:v>2006.3</c:v>
                </c:pt>
                <c:pt idx="35">
                  <c:v>2037.4</c:v>
                </c:pt>
                <c:pt idx="36">
                  <c:v>2068.6</c:v>
                </c:pt>
                <c:pt idx="37">
                  <c:v>2099.5</c:v>
                </c:pt>
                <c:pt idx="38">
                  <c:v>2130.6999999999998</c:v>
                </c:pt>
                <c:pt idx="39">
                  <c:v>2162.1</c:v>
                </c:pt>
                <c:pt idx="40">
                  <c:v>2193.4</c:v>
                </c:pt>
                <c:pt idx="41">
                  <c:v>2224.6999999999998</c:v>
                </c:pt>
                <c:pt idx="42">
                  <c:v>2310.5</c:v>
                </c:pt>
                <c:pt idx="43">
                  <c:v>2348.4</c:v>
                </c:pt>
                <c:pt idx="44">
                  <c:v>2387.4</c:v>
                </c:pt>
                <c:pt idx="45">
                  <c:v>2425.6</c:v>
                </c:pt>
                <c:pt idx="46">
                  <c:v>2463.9</c:v>
                </c:pt>
                <c:pt idx="47">
                  <c:v>2502.3000000000002</c:v>
                </c:pt>
                <c:pt idx="48">
                  <c:v>2540.6</c:v>
                </c:pt>
                <c:pt idx="49">
                  <c:v>2568.1999999999998</c:v>
                </c:pt>
                <c:pt idx="50">
                  <c:v>2610</c:v>
                </c:pt>
                <c:pt idx="51">
                  <c:v>2648.4</c:v>
                </c:pt>
                <c:pt idx="52">
                  <c:v>2686.8</c:v>
                </c:pt>
                <c:pt idx="53">
                  <c:v>2714.5</c:v>
                </c:pt>
                <c:pt idx="54">
                  <c:v>2745.8</c:v>
                </c:pt>
                <c:pt idx="55">
                  <c:v>2788.1</c:v>
                </c:pt>
                <c:pt idx="56">
                  <c:v>2816</c:v>
                </c:pt>
                <c:pt idx="57">
                  <c:v>2847.3</c:v>
                </c:pt>
                <c:pt idx="58">
                  <c:v>2889.9</c:v>
                </c:pt>
                <c:pt idx="59">
                  <c:v>2928.3</c:v>
                </c:pt>
                <c:pt idx="60">
                  <c:v>2956</c:v>
                </c:pt>
                <c:pt idx="61">
                  <c:v>2987.1</c:v>
                </c:pt>
                <c:pt idx="62">
                  <c:v>3018.5</c:v>
                </c:pt>
                <c:pt idx="63">
                  <c:v>3049.8</c:v>
                </c:pt>
                <c:pt idx="64">
                  <c:v>3081.4</c:v>
                </c:pt>
                <c:pt idx="65">
                  <c:v>3112.9</c:v>
                </c:pt>
                <c:pt idx="66">
                  <c:v>3159.6</c:v>
                </c:pt>
                <c:pt idx="67">
                  <c:v>3198.8</c:v>
                </c:pt>
                <c:pt idx="68">
                  <c:v>3282.3</c:v>
                </c:pt>
                <c:pt idx="69">
                  <c:v>3310.2</c:v>
                </c:pt>
                <c:pt idx="70">
                  <c:v>3351.3</c:v>
                </c:pt>
                <c:pt idx="71">
                  <c:v>3390.7</c:v>
                </c:pt>
                <c:pt idx="72">
                  <c:v>3429.5</c:v>
                </c:pt>
                <c:pt idx="73">
                  <c:v>3468.1</c:v>
                </c:pt>
                <c:pt idx="74">
                  <c:v>3496.1</c:v>
                </c:pt>
                <c:pt idx="75">
                  <c:v>3538.4</c:v>
                </c:pt>
                <c:pt idx="76">
                  <c:v>3577.2</c:v>
                </c:pt>
                <c:pt idx="77">
                  <c:v>3616</c:v>
                </c:pt>
                <c:pt idx="78">
                  <c:v>3654.9</c:v>
                </c:pt>
                <c:pt idx="79">
                  <c:v>3682.7</c:v>
                </c:pt>
                <c:pt idx="80">
                  <c:v>3725.2</c:v>
                </c:pt>
                <c:pt idx="81">
                  <c:v>3764.1</c:v>
                </c:pt>
                <c:pt idx="82">
                  <c:v>3792.3</c:v>
                </c:pt>
                <c:pt idx="83">
                  <c:v>3823.8</c:v>
                </c:pt>
                <c:pt idx="84">
                  <c:v>3866.6</c:v>
                </c:pt>
                <c:pt idx="85">
                  <c:v>3905.4</c:v>
                </c:pt>
                <c:pt idx="86">
                  <c:v>3933.3</c:v>
                </c:pt>
                <c:pt idx="87">
                  <c:v>3964.6</c:v>
                </c:pt>
                <c:pt idx="88">
                  <c:v>3996.1</c:v>
                </c:pt>
                <c:pt idx="89">
                  <c:v>4027.6</c:v>
                </c:pt>
                <c:pt idx="90">
                  <c:v>4059.9</c:v>
                </c:pt>
                <c:pt idx="91">
                  <c:v>4091.8</c:v>
                </c:pt>
                <c:pt idx="92">
                  <c:v>4135.2</c:v>
                </c:pt>
                <c:pt idx="93">
                  <c:v>4174.1000000000004</c:v>
                </c:pt>
                <c:pt idx="94">
                  <c:v>4257.3999999999996</c:v>
                </c:pt>
                <c:pt idx="95">
                  <c:v>4296.8999999999996</c:v>
                </c:pt>
                <c:pt idx="96">
                  <c:v>4335.1000000000004</c:v>
                </c:pt>
                <c:pt idx="97">
                  <c:v>4374.1000000000004</c:v>
                </c:pt>
                <c:pt idx="98">
                  <c:v>4402.1000000000004</c:v>
                </c:pt>
                <c:pt idx="99">
                  <c:v>4444.5</c:v>
                </c:pt>
                <c:pt idx="100">
                  <c:v>4483.8</c:v>
                </c:pt>
                <c:pt idx="101">
                  <c:v>4523.2</c:v>
                </c:pt>
                <c:pt idx="102">
                  <c:v>4557.2</c:v>
                </c:pt>
                <c:pt idx="103">
                  <c:v>4584.1000000000004</c:v>
                </c:pt>
                <c:pt idx="104">
                  <c:v>4614</c:v>
                </c:pt>
                <c:pt idx="105">
                  <c:v>4644.8</c:v>
                </c:pt>
                <c:pt idx="106">
                  <c:v>4675.5</c:v>
                </c:pt>
                <c:pt idx="107">
                  <c:v>4706.6000000000004</c:v>
                </c:pt>
                <c:pt idx="108">
                  <c:v>4737.3999999999996</c:v>
                </c:pt>
                <c:pt idx="109">
                  <c:v>4768.3999999999996</c:v>
                </c:pt>
                <c:pt idx="110">
                  <c:v>4799</c:v>
                </c:pt>
                <c:pt idx="111">
                  <c:v>4829.8</c:v>
                </c:pt>
                <c:pt idx="112">
                  <c:v>4860.6000000000004</c:v>
                </c:pt>
                <c:pt idx="113">
                  <c:v>4891.5</c:v>
                </c:pt>
                <c:pt idx="114">
                  <c:v>4922.3999999999996</c:v>
                </c:pt>
                <c:pt idx="115">
                  <c:v>4953.2</c:v>
                </c:pt>
                <c:pt idx="116">
                  <c:v>4984</c:v>
                </c:pt>
                <c:pt idx="117">
                  <c:v>5015</c:v>
                </c:pt>
                <c:pt idx="118">
                  <c:v>5045.8999999999996</c:v>
                </c:pt>
                <c:pt idx="119">
                  <c:v>5076.8</c:v>
                </c:pt>
                <c:pt idx="120">
                  <c:v>5156.3</c:v>
                </c:pt>
                <c:pt idx="121">
                  <c:v>5182.8999999999996</c:v>
                </c:pt>
                <c:pt idx="122">
                  <c:v>5212.8</c:v>
                </c:pt>
                <c:pt idx="123">
                  <c:v>5242</c:v>
                </c:pt>
                <c:pt idx="124">
                  <c:v>5272.3</c:v>
                </c:pt>
                <c:pt idx="125">
                  <c:v>5301.8</c:v>
                </c:pt>
                <c:pt idx="126">
                  <c:v>5332.1</c:v>
                </c:pt>
                <c:pt idx="127">
                  <c:v>5361.7</c:v>
                </c:pt>
                <c:pt idx="128">
                  <c:v>5392.1</c:v>
                </c:pt>
                <c:pt idx="129">
                  <c:v>5421.5</c:v>
                </c:pt>
                <c:pt idx="130">
                  <c:v>5451.7</c:v>
                </c:pt>
                <c:pt idx="131">
                  <c:v>5481.2</c:v>
                </c:pt>
                <c:pt idx="132">
                  <c:v>5511.7</c:v>
                </c:pt>
                <c:pt idx="133">
                  <c:v>5541.2</c:v>
                </c:pt>
                <c:pt idx="134">
                  <c:v>5571.7</c:v>
                </c:pt>
                <c:pt idx="135">
                  <c:v>5601.4</c:v>
                </c:pt>
                <c:pt idx="136">
                  <c:v>5631.9</c:v>
                </c:pt>
                <c:pt idx="137">
                  <c:v>5661.6</c:v>
                </c:pt>
                <c:pt idx="138">
                  <c:v>5692</c:v>
                </c:pt>
                <c:pt idx="139">
                  <c:v>5721.8</c:v>
                </c:pt>
                <c:pt idx="140">
                  <c:v>5752.2</c:v>
                </c:pt>
                <c:pt idx="141">
                  <c:v>5782</c:v>
                </c:pt>
                <c:pt idx="142">
                  <c:v>5812.5</c:v>
                </c:pt>
                <c:pt idx="143">
                  <c:v>5842.4</c:v>
                </c:pt>
                <c:pt idx="144">
                  <c:v>5872.8</c:v>
                </c:pt>
                <c:pt idx="145">
                  <c:v>5902.7</c:v>
                </c:pt>
                <c:pt idx="146">
                  <c:v>5980.4</c:v>
                </c:pt>
                <c:pt idx="147">
                  <c:v>6006.8</c:v>
                </c:pt>
                <c:pt idx="148">
                  <c:v>6036.6</c:v>
                </c:pt>
                <c:pt idx="149">
                  <c:v>6065.5</c:v>
                </c:pt>
                <c:pt idx="150">
                  <c:v>6095.3</c:v>
                </c:pt>
                <c:pt idx="151">
                  <c:v>6124.4</c:v>
                </c:pt>
                <c:pt idx="152">
                  <c:v>6154.6</c:v>
                </c:pt>
                <c:pt idx="153">
                  <c:v>6183.8</c:v>
                </c:pt>
                <c:pt idx="154">
                  <c:v>6213.9</c:v>
                </c:pt>
                <c:pt idx="155">
                  <c:v>6243.2</c:v>
                </c:pt>
                <c:pt idx="156">
                  <c:v>6273.1</c:v>
                </c:pt>
                <c:pt idx="157">
                  <c:v>6302.4</c:v>
                </c:pt>
                <c:pt idx="158">
                  <c:v>6332.6</c:v>
                </c:pt>
                <c:pt idx="159">
                  <c:v>6362.1</c:v>
                </c:pt>
                <c:pt idx="160">
                  <c:v>6392.2</c:v>
                </c:pt>
                <c:pt idx="161">
                  <c:v>6421.6</c:v>
                </c:pt>
                <c:pt idx="162">
                  <c:v>6451.8</c:v>
                </c:pt>
                <c:pt idx="163">
                  <c:v>6481.2</c:v>
                </c:pt>
                <c:pt idx="164">
                  <c:v>6511.2</c:v>
                </c:pt>
                <c:pt idx="165">
                  <c:v>6540.8</c:v>
                </c:pt>
                <c:pt idx="166">
                  <c:v>6571</c:v>
                </c:pt>
                <c:pt idx="167">
                  <c:v>6600.6</c:v>
                </c:pt>
                <c:pt idx="168">
                  <c:v>6630.9</c:v>
                </c:pt>
                <c:pt idx="169">
                  <c:v>6660.5</c:v>
                </c:pt>
                <c:pt idx="170">
                  <c:v>6690.8</c:v>
                </c:pt>
                <c:pt idx="171">
                  <c:v>6720.4</c:v>
                </c:pt>
                <c:pt idx="172">
                  <c:v>6798</c:v>
                </c:pt>
                <c:pt idx="173">
                  <c:v>6824.5</c:v>
                </c:pt>
                <c:pt idx="174">
                  <c:v>6854.5</c:v>
                </c:pt>
                <c:pt idx="175">
                  <c:v>6883.7</c:v>
                </c:pt>
                <c:pt idx="176">
                  <c:v>6913.8</c:v>
                </c:pt>
                <c:pt idx="177">
                  <c:v>6943</c:v>
                </c:pt>
                <c:pt idx="178">
                  <c:v>6973</c:v>
                </c:pt>
                <c:pt idx="179">
                  <c:v>7002.4</c:v>
                </c:pt>
                <c:pt idx="180">
                  <c:v>7032.4</c:v>
                </c:pt>
                <c:pt idx="181">
                  <c:v>7061.7</c:v>
                </c:pt>
                <c:pt idx="182">
                  <c:v>7091.7</c:v>
                </c:pt>
                <c:pt idx="183">
                  <c:v>7121.1</c:v>
                </c:pt>
                <c:pt idx="184">
                  <c:v>7151.2</c:v>
                </c:pt>
                <c:pt idx="185">
                  <c:v>7180.6</c:v>
                </c:pt>
                <c:pt idx="186">
                  <c:v>7210.6</c:v>
                </c:pt>
              </c:numCache>
            </c:numRef>
          </c:xVal>
          <c:yVal>
            <c:numRef>
              <c:f>uc_065!$H$7:$H$193</c:f>
              <c:numCache>
                <c:formatCode>General</c:formatCode>
                <c:ptCount val="187"/>
                <c:pt idx="15">
                  <c:v>31740718.918397199</c:v>
                </c:pt>
                <c:pt idx="17">
                  <c:v>31740328.290121298</c:v>
                </c:pt>
                <c:pt idx="18">
                  <c:v>31740328.2901209</c:v>
                </c:pt>
                <c:pt idx="20">
                  <c:v>31740328.2901209</c:v>
                </c:pt>
                <c:pt idx="21">
                  <c:v>31740328.2901209</c:v>
                </c:pt>
                <c:pt idx="22">
                  <c:v>31739611.661859699</c:v>
                </c:pt>
                <c:pt idx="24">
                  <c:v>31739426.633601401</c:v>
                </c:pt>
                <c:pt idx="25">
                  <c:v>31739426.633600902</c:v>
                </c:pt>
                <c:pt idx="26">
                  <c:v>31739426.633599699</c:v>
                </c:pt>
                <c:pt idx="27">
                  <c:v>31739426.633600801</c:v>
                </c:pt>
                <c:pt idx="28">
                  <c:v>31739262.633599602</c:v>
                </c:pt>
                <c:pt idx="29">
                  <c:v>31739262.6336006</c:v>
                </c:pt>
                <c:pt idx="30">
                  <c:v>31735350.183601499</c:v>
                </c:pt>
                <c:pt idx="31">
                  <c:v>31735350.1835998</c:v>
                </c:pt>
                <c:pt idx="42">
                  <c:v>31735350.183599502</c:v>
                </c:pt>
                <c:pt idx="43">
                  <c:v>31735350.183599599</c:v>
                </c:pt>
                <c:pt idx="44">
                  <c:v>31735350.183601301</c:v>
                </c:pt>
                <c:pt idx="45">
                  <c:v>31735350.183599599</c:v>
                </c:pt>
                <c:pt idx="46">
                  <c:v>31735350.183599599</c:v>
                </c:pt>
                <c:pt idx="47">
                  <c:v>31735350.183599599</c:v>
                </c:pt>
                <c:pt idx="48">
                  <c:v>31734164.896771599</c:v>
                </c:pt>
                <c:pt idx="50">
                  <c:v>31734120.696771599</c:v>
                </c:pt>
                <c:pt idx="52">
                  <c:v>31734120.696771599</c:v>
                </c:pt>
                <c:pt idx="55">
                  <c:v>31734120.696771599</c:v>
                </c:pt>
                <c:pt idx="58">
                  <c:v>31734120.696771599</c:v>
                </c:pt>
                <c:pt idx="59">
                  <c:v>31734120.696771599</c:v>
                </c:pt>
                <c:pt idx="66">
                  <c:v>31734120.6967737</c:v>
                </c:pt>
                <c:pt idx="67">
                  <c:v>31734120.696772601</c:v>
                </c:pt>
                <c:pt idx="68">
                  <c:v>31734120.696771599</c:v>
                </c:pt>
                <c:pt idx="70">
                  <c:v>31734120.696771599</c:v>
                </c:pt>
                <c:pt idx="71">
                  <c:v>31734120.696773302</c:v>
                </c:pt>
                <c:pt idx="72">
                  <c:v>31734120.696771599</c:v>
                </c:pt>
                <c:pt idx="73">
                  <c:v>31734120.696771599</c:v>
                </c:pt>
                <c:pt idx="75">
                  <c:v>31734120.696771599</c:v>
                </c:pt>
                <c:pt idx="76">
                  <c:v>31734120.696771599</c:v>
                </c:pt>
                <c:pt idx="77">
                  <c:v>31734120.696771499</c:v>
                </c:pt>
                <c:pt idx="78">
                  <c:v>31734120.696771499</c:v>
                </c:pt>
                <c:pt idx="80">
                  <c:v>31734120.696771499</c:v>
                </c:pt>
                <c:pt idx="81">
                  <c:v>31734120.696771599</c:v>
                </c:pt>
                <c:pt idx="84">
                  <c:v>31734120.6967717</c:v>
                </c:pt>
                <c:pt idx="85">
                  <c:v>31734120.696771599</c:v>
                </c:pt>
                <c:pt idx="92">
                  <c:v>31734120.696771599</c:v>
                </c:pt>
                <c:pt idx="93">
                  <c:v>31734120.696771801</c:v>
                </c:pt>
                <c:pt idx="94">
                  <c:v>31734120.696771499</c:v>
                </c:pt>
                <c:pt idx="95">
                  <c:v>31734120.696771398</c:v>
                </c:pt>
                <c:pt idx="96">
                  <c:v>31734120.696771499</c:v>
                </c:pt>
                <c:pt idx="97">
                  <c:v>31734120.696771599</c:v>
                </c:pt>
                <c:pt idx="99">
                  <c:v>31734120.696771499</c:v>
                </c:pt>
                <c:pt idx="100">
                  <c:v>31734120.696771599</c:v>
                </c:pt>
                <c:pt idx="101">
                  <c:v>31734120.696771499</c:v>
                </c:pt>
                <c:pt idx="102">
                  <c:v>4163640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98-4274-9F78-0F63C104B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096912"/>
        <c:axId val="1005090024"/>
      </c:scatterChart>
      <c:valAx>
        <c:axId val="100509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090024"/>
        <c:crosses val="autoZero"/>
        <c:crossBetween val="midCat"/>
      </c:valAx>
      <c:valAx>
        <c:axId val="100509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09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uc_066!$C$6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uc_066!$B$7:$B$219</c:f>
              <c:numCache>
                <c:formatCode>General</c:formatCode>
                <c:ptCount val="213"/>
                <c:pt idx="0">
                  <c:v>7275.7</c:v>
                </c:pt>
                <c:pt idx="1">
                  <c:v>1271.2</c:v>
                </c:pt>
                <c:pt idx="2">
                  <c:v>1271.5999999999999</c:v>
                </c:pt>
                <c:pt idx="3">
                  <c:v>1271.1985764503399</c:v>
                </c:pt>
                <c:pt idx="4">
                  <c:v>2500.1</c:v>
                </c:pt>
                <c:pt idx="5">
                  <c:v>3734.8</c:v>
                </c:pt>
                <c:pt idx="6">
                  <c:v>4969.1000000000004</c:v>
                </c:pt>
                <c:pt idx="7">
                  <c:v>6203.7</c:v>
                </c:pt>
                <c:pt idx="8">
                  <c:v>7310.4</c:v>
                </c:pt>
                <c:pt idx="9">
                  <c:v>1271.1985764503399</c:v>
                </c:pt>
                <c:pt idx="10">
                  <c:v>2505.9</c:v>
                </c:pt>
                <c:pt idx="11">
                  <c:v>3740.2</c:v>
                </c:pt>
                <c:pt idx="12">
                  <c:v>4976.3999999999996</c:v>
                </c:pt>
                <c:pt idx="13">
                  <c:v>6211.7</c:v>
                </c:pt>
                <c:pt idx="14">
                  <c:v>7310.5</c:v>
                </c:pt>
                <c:pt idx="15">
                  <c:v>1271.19858837127</c:v>
                </c:pt>
                <c:pt idx="16">
                  <c:v>1350.3</c:v>
                </c:pt>
                <c:pt idx="17">
                  <c:v>1367.5</c:v>
                </c:pt>
                <c:pt idx="18">
                  <c:v>1410.1</c:v>
                </c:pt>
                <c:pt idx="19">
                  <c:v>1450.2</c:v>
                </c:pt>
                <c:pt idx="20">
                  <c:v>1488.6</c:v>
                </c:pt>
                <c:pt idx="21">
                  <c:v>1527.3</c:v>
                </c:pt>
                <c:pt idx="22">
                  <c:v>1566.3</c:v>
                </c:pt>
                <c:pt idx="23">
                  <c:v>1594.2</c:v>
                </c:pt>
                <c:pt idx="24">
                  <c:v>1637.1</c:v>
                </c:pt>
                <c:pt idx="25">
                  <c:v>1677.1</c:v>
                </c:pt>
                <c:pt idx="26">
                  <c:v>1705.7</c:v>
                </c:pt>
                <c:pt idx="27">
                  <c:v>1748.5</c:v>
                </c:pt>
                <c:pt idx="28">
                  <c:v>1777.1</c:v>
                </c:pt>
                <c:pt idx="29">
                  <c:v>1808.8</c:v>
                </c:pt>
                <c:pt idx="30">
                  <c:v>1852.4</c:v>
                </c:pt>
                <c:pt idx="31">
                  <c:v>1880.7</c:v>
                </c:pt>
                <c:pt idx="32">
                  <c:v>1912.4</c:v>
                </c:pt>
                <c:pt idx="33">
                  <c:v>1944.6</c:v>
                </c:pt>
                <c:pt idx="34">
                  <c:v>1977.1</c:v>
                </c:pt>
                <c:pt idx="35">
                  <c:v>2009.5</c:v>
                </c:pt>
                <c:pt idx="36">
                  <c:v>2041.7</c:v>
                </c:pt>
                <c:pt idx="37">
                  <c:v>2073.8000000000002</c:v>
                </c:pt>
                <c:pt idx="38">
                  <c:v>2105.9</c:v>
                </c:pt>
                <c:pt idx="39">
                  <c:v>2138.3000000000002</c:v>
                </c:pt>
                <c:pt idx="40">
                  <c:v>2170.6999999999998</c:v>
                </c:pt>
                <c:pt idx="41">
                  <c:v>2202.8000000000002</c:v>
                </c:pt>
                <c:pt idx="42">
                  <c:v>2293.9</c:v>
                </c:pt>
                <c:pt idx="43">
                  <c:v>2333.8000000000002</c:v>
                </c:pt>
                <c:pt idx="44">
                  <c:v>2378.6999999999998</c:v>
                </c:pt>
                <c:pt idx="45">
                  <c:v>2418.9</c:v>
                </c:pt>
                <c:pt idx="46">
                  <c:v>2458.6999999999998</c:v>
                </c:pt>
                <c:pt idx="47">
                  <c:v>2498.6999999999998</c:v>
                </c:pt>
                <c:pt idx="48">
                  <c:v>2538.8000000000002</c:v>
                </c:pt>
                <c:pt idx="49">
                  <c:v>2567</c:v>
                </c:pt>
                <c:pt idx="50">
                  <c:v>2610.3000000000002</c:v>
                </c:pt>
                <c:pt idx="51">
                  <c:v>2638.7</c:v>
                </c:pt>
                <c:pt idx="52">
                  <c:v>2670.7</c:v>
                </c:pt>
                <c:pt idx="53">
                  <c:v>2703.1</c:v>
                </c:pt>
                <c:pt idx="54">
                  <c:v>2746.7</c:v>
                </c:pt>
                <c:pt idx="55">
                  <c:v>2775.2</c:v>
                </c:pt>
                <c:pt idx="56">
                  <c:v>2818.9</c:v>
                </c:pt>
                <c:pt idx="57">
                  <c:v>2847.4</c:v>
                </c:pt>
                <c:pt idx="58">
                  <c:v>2891.2</c:v>
                </c:pt>
                <c:pt idx="59">
                  <c:v>2931.1</c:v>
                </c:pt>
                <c:pt idx="60">
                  <c:v>2959.7</c:v>
                </c:pt>
                <c:pt idx="61">
                  <c:v>2992</c:v>
                </c:pt>
                <c:pt idx="62">
                  <c:v>3024.5</c:v>
                </c:pt>
                <c:pt idx="63">
                  <c:v>3056.7</c:v>
                </c:pt>
                <c:pt idx="64">
                  <c:v>3089.1</c:v>
                </c:pt>
                <c:pt idx="65">
                  <c:v>3121.6</c:v>
                </c:pt>
                <c:pt idx="66">
                  <c:v>3154.2</c:v>
                </c:pt>
                <c:pt idx="67">
                  <c:v>3186.5</c:v>
                </c:pt>
                <c:pt idx="68">
                  <c:v>3278.6</c:v>
                </c:pt>
                <c:pt idx="69">
                  <c:v>3318.3</c:v>
                </c:pt>
                <c:pt idx="70">
                  <c:v>3359.9</c:v>
                </c:pt>
                <c:pt idx="71">
                  <c:v>3400.7</c:v>
                </c:pt>
                <c:pt idx="72">
                  <c:v>3442.4</c:v>
                </c:pt>
                <c:pt idx="73">
                  <c:v>3483</c:v>
                </c:pt>
                <c:pt idx="74">
                  <c:v>3523.3</c:v>
                </c:pt>
                <c:pt idx="75">
                  <c:v>3563.3</c:v>
                </c:pt>
                <c:pt idx="76">
                  <c:v>3603.3</c:v>
                </c:pt>
                <c:pt idx="77">
                  <c:v>3631.9</c:v>
                </c:pt>
                <c:pt idx="78">
                  <c:v>3664.2</c:v>
                </c:pt>
                <c:pt idx="79">
                  <c:v>3708.2</c:v>
                </c:pt>
                <c:pt idx="80">
                  <c:v>3736.9</c:v>
                </c:pt>
                <c:pt idx="81">
                  <c:v>3768.9</c:v>
                </c:pt>
                <c:pt idx="82">
                  <c:v>3813</c:v>
                </c:pt>
                <c:pt idx="83">
                  <c:v>3841.7</c:v>
                </c:pt>
                <c:pt idx="84">
                  <c:v>3873.9</c:v>
                </c:pt>
                <c:pt idx="85">
                  <c:v>3906.6</c:v>
                </c:pt>
                <c:pt idx="86">
                  <c:v>3939.9</c:v>
                </c:pt>
                <c:pt idx="87">
                  <c:v>3973.2</c:v>
                </c:pt>
                <c:pt idx="88">
                  <c:v>4006</c:v>
                </c:pt>
                <c:pt idx="89">
                  <c:v>4038.4</c:v>
                </c:pt>
                <c:pt idx="90">
                  <c:v>4070.9</c:v>
                </c:pt>
                <c:pt idx="91">
                  <c:v>4103.7</c:v>
                </c:pt>
                <c:pt idx="92">
                  <c:v>4136.1000000000004</c:v>
                </c:pt>
                <c:pt idx="93">
                  <c:v>4168.8999999999996</c:v>
                </c:pt>
                <c:pt idx="94">
                  <c:v>4261.2</c:v>
                </c:pt>
                <c:pt idx="95">
                  <c:v>4300.7</c:v>
                </c:pt>
                <c:pt idx="96">
                  <c:v>4341.5</c:v>
                </c:pt>
                <c:pt idx="97">
                  <c:v>4382.5</c:v>
                </c:pt>
                <c:pt idx="98">
                  <c:v>4424.5</c:v>
                </c:pt>
                <c:pt idx="99">
                  <c:v>4464.5</c:v>
                </c:pt>
                <c:pt idx="100">
                  <c:v>4504.3999999999996</c:v>
                </c:pt>
                <c:pt idx="101">
                  <c:v>4544.6000000000004</c:v>
                </c:pt>
                <c:pt idx="102">
                  <c:v>4585.1000000000004</c:v>
                </c:pt>
                <c:pt idx="103">
                  <c:v>4613.8999999999996</c:v>
                </c:pt>
                <c:pt idx="104">
                  <c:v>4657.7</c:v>
                </c:pt>
                <c:pt idx="105">
                  <c:v>4686.3999999999996</c:v>
                </c:pt>
                <c:pt idx="106">
                  <c:v>4718.7</c:v>
                </c:pt>
                <c:pt idx="107">
                  <c:v>4751.5</c:v>
                </c:pt>
                <c:pt idx="108">
                  <c:v>4795.8999999999996</c:v>
                </c:pt>
                <c:pt idx="109">
                  <c:v>4824.6000000000004</c:v>
                </c:pt>
                <c:pt idx="110">
                  <c:v>4856.8999999999996</c:v>
                </c:pt>
                <c:pt idx="111">
                  <c:v>4889.8</c:v>
                </c:pt>
                <c:pt idx="112">
                  <c:v>4923</c:v>
                </c:pt>
                <c:pt idx="113">
                  <c:v>4955.7</c:v>
                </c:pt>
                <c:pt idx="114">
                  <c:v>4988.5</c:v>
                </c:pt>
                <c:pt idx="115">
                  <c:v>5021.3999999999996</c:v>
                </c:pt>
                <c:pt idx="116">
                  <c:v>5053.8999999999996</c:v>
                </c:pt>
                <c:pt idx="117">
                  <c:v>5086.8</c:v>
                </c:pt>
                <c:pt idx="118">
                  <c:v>5119.6000000000004</c:v>
                </c:pt>
                <c:pt idx="119">
                  <c:v>5164.2</c:v>
                </c:pt>
                <c:pt idx="120">
                  <c:v>5255.1</c:v>
                </c:pt>
                <c:pt idx="121">
                  <c:v>5296.4</c:v>
                </c:pt>
                <c:pt idx="122">
                  <c:v>5338</c:v>
                </c:pt>
                <c:pt idx="123">
                  <c:v>5378.5</c:v>
                </c:pt>
                <c:pt idx="124">
                  <c:v>5420.2</c:v>
                </c:pt>
                <c:pt idx="125">
                  <c:v>5449.9</c:v>
                </c:pt>
                <c:pt idx="126">
                  <c:v>5493.6</c:v>
                </c:pt>
                <c:pt idx="127">
                  <c:v>5533.6</c:v>
                </c:pt>
                <c:pt idx="128">
                  <c:v>5574</c:v>
                </c:pt>
                <c:pt idx="129">
                  <c:v>5602.5</c:v>
                </c:pt>
                <c:pt idx="130">
                  <c:v>5646.7</c:v>
                </c:pt>
                <c:pt idx="131">
                  <c:v>5675.6</c:v>
                </c:pt>
                <c:pt idx="132">
                  <c:v>5707.9</c:v>
                </c:pt>
                <c:pt idx="133">
                  <c:v>5740.7</c:v>
                </c:pt>
                <c:pt idx="134">
                  <c:v>5773.5</c:v>
                </c:pt>
                <c:pt idx="135">
                  <c:v>5806.1</c:v>
                </c:pt>
                <c:pt idx="136">
                  <c:v>5838.8</c:v>
                </c:pt>
                <c:pt idx="137">
                  <c:v>5883.5</c:v>
                </c:pt>
                <c:pt idx="138">
                  <c:v>5912.8</c:v>
                </c:pt>
                <c:pt idx="139">
                  <c:v>5956.9</c:v>
                </c:pt>
                <c:pt idx="140">
                  <c:v>5985.6</c:v>
                </c:pt>
                <c:pt idx="141">
                  <c:v>6017.9</c:v>
                </c:pt>
                <c:pt idx="142">
                  <c:v>6050.7</c:v>
                </c:pt>
                <c:pt idx="143">
                  <c:v>6083.8</c:v>
                </c:pt>
                <c:pt idx="144">
                  <c:v>6117</c:v>
                </c:pt>
                <c:pt idx="145">
                  <c:v>6149.6</c:v>
                </c:pt>
                <c:pt idx="146">
                  <c:v>6241.4</c:v>
                </c:pt>
                <c:pt idx="147">
                  <c:v>6282.1</c:v>
                </c:pt>
                <c:pt idx="148">
                  <c:v>6323.5</c:v>
                </c:pt>
                <c:pt idx="149">
                  <c:v>6353</c:v>
                </c:pt>
                <c:pt idx="150">
                  <c:v>6397.9</c:v>
                </c:pt>
                <c:pt idx="151">
                  <c:v>6438.2</c:v>
                </c:pt>
                <c:pt idx="152">
                  <c:v>6478.5</c:v>
                </c:pt>
                <c:pt idx="153">
                  <c:v>6507.2</c:v>
                </c:pt>
                <c:pt idx="154">
                  <c:v>6551.6</c:v>
                </c:pt>
                <c:pt idx="155">
                  <c:v>6580.4</c:v>
                </c:pt>
                <c:pt idx="156">
                  <c:v>6613</c:v>
                </c:pt>
                <c:pt idx="157">
                  <c:v>6646</c:v>
                </c:pt>
                <c:pt idx="158">
                  <c:v>6678.8</c:v>
                </c:pt>
                <c:pt idx="159">
                  <c:v>6711.5</c:v>
                </c:pt>
                <c:pt idx="160">
                  <c:v>6744.1</c:v>
                </c:pt>
                <c:pt idx="161">
                  <c:v>6776.8</c:v>
                </c:pt>
                <c:pt idx="162">
                  <c:v>6809.8</c:v>
                </c:pt>
                <c:pt idx="163">
                  <c:v>6854.7</c:v>
                </c:pt>
                <c:pt idx="164">
                  <c:v>6884.2</c:v>
                </c:pt>
                <c:pt idx="165">
                  <c:v>6917</c:v>
                </c:pt>
                <c:pt idx="166">
                  <c:v>6950</c:v>
                </c:pt>
                <c:pt idx="167">
                  <c:v>6982.9</c:v>
                </c:pt>
                <c:pt idx="168">
                  <c:v>7015.8</c:v>
                </c:pt>
                <c:pt idx="169">
                  <c:v>7049.1</c:v>
                </c:pt>
                <c:pt idx="170">
                  <c:v>7082</c:v>
                </c:pt>
                <c:pt idx="171">
                  <c:v>7114.6</c:v>
                </c:pt>
                <c:pt idx="172">
                  <c:v>7206.6</c:v>
                </c:pt>
                <c:pt idx="173">
                  <c:v>7247.8</c:v>
                </c:pt>
                <c:pt idx="174">
                  <c:v>7279.2</c:v>
                </c:pt>
              </c:numCache>
            </c:numRef>
          </c:xVal>
          <c:yVal>
            <c:numRef>
              <c:f>uc_066!$C$7:$C$219</c:f>
              <c:numCache>
                <c:formatCode>General</c:formatCode>
                <c:ptCount val="213"/>
                <c:pt idx="0">
                  <c:v>25818208.399999999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42-4990-847C-A2FBC0A695E1}"/>
            </c:ext>
          </c:extLst>
        </c:ser>
        <c:ser>
          <c:idx val="1"/>
          <c:order val="1"/>
          <c:tx>
            <c:strRef>
              <c:f>uc_066!$D$6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uc_066!$B$7:$B$219</c:f>
              <c:numCache>
                <c:formatCode>General</c:formatCode>
                <c:ptCount val="213"/>
                <c:pt idx="0">
                  <c:v>7275.7</c:v>
                </c:pt>
                <c:pt idx="1">
                  <c:v>1271.2</c:v>
                </c:pt>
                <c:pt idx="2">
                  <c:v>1271.5999999999999</c:v>
                </c:pt>
                <c:pt idx="3">
                  <c:v>1271.1985764503399</c:v>
                </c:pt>
                <c:pt idx="4">
                  <c:v>2500.1</c:v>
                </c:pt>
                <c:pt idx="5">
                  <c:v>3734.8</c:v>
                </c:pt>
                <c:pt idx="6">
                  <c:v>4969.1000000000004</c:v>
                </c:pt>
                <c:pt idx="7">
                  <c:v>6203.7</c:v>
                </c:pt>
                <c:pt idx="8">
                  <c:v>7310.4</c:v>
                </c:pt>
                <c:pt idx="9">
                  <c:v>1271.1985764503399</c:v>
                </c:pt>
                <c:pt idx="10">
                  <c:v>2505.9</c:v>
                </c:pt>
                <c:pt idx="11">
                  <c:v>3740.2</c:v>
                </c:pt>
                <c:pt idx="12">
                  <c:v>4976.3999999999996</c:v>
                </c:pt>
                <c:pt idx="13">
                  <c:v>6211.7</c:v>
                </c:pt>
                <c:pt idx="14">
                  <c:v>7310.5</c:v>
                </c:pt>
                <c:pt idx="15">
                  <c:v>1271.19858837127</c:v>
                </c:pt>
                <c:pt idx="16">
                  <c:v>1350.3</c:v>
                </c:pt>
                <c:pt idx="17">
                  <c:v>1367.5</c:v>
                </c:pt>
                <c:pt idx="18">
                  <c:v>1410.1</c:v>
                </c:pt>
                <c:pt idx="19">
                  <c:v>1450.2</c:v>
                </c:pt>
                <c:pt idx="20">
                  <c:v>1488.6</c:v>
                </c:pt>
                <c:pt idx="21">
                  <c:v>1527.3</c:v>
                </c:pt>
                <c:pt idx="22">
                  <c:v>1566.3</c:v>
                </c:pt>
                <c:pt idx="23">
                  <c:v>1594.2</c:v>
                </c:pt>
                <c:pt idx="24">
                  <c:v>1637.1</c:v>
                </c:pt>
                <c:pt idx="25">
                  <c:v>1677.1</c:v>
                </c:pt>
                <c:pt idx="26">
                  <c:v>1705.7</c:v>
                </c:pt>
                <c:pt idx="27">
                  <c:v>1748.5</c:v>
                </c:pt>
                <c:pt idx="28">
                  <c:v>1777.1</c:v>
                </c:pt>
                <c:pt idx="29">
                  <c:v>1808.8</c:v>
                </c:pt>
                <c:pt idx="30">
                  <c:v>1852.4</c:v>
                </c:pt>
                <c:pt idx="31">
                  <c:v>1880.7</c:v>
                </c:pt>
                <c:pt idx="32">
                  <c:v>1912.4</c:v>
                </c:pt>
                <c:pt idx="33">
                  <c:v>1944.6</c:v>
                </c:pt>
                <c:pt idx="34">
                  <c:v>1977.1</c:v>
                </c:pt>
                <c:pt idx="35">
                  <c:v>2009.5</c:v>
                </c:pt>
                <c:pt idx="36">
                  <c:v>2041.7</c:v>
                </c:pt>
                <c:pt idx="37">
                  <c:v>2073.8000000000002</c:v>
                </c:pt>
                <c:pt idx="38">
                  <c:v>2105.9</c:v>
                </c:pt>
                <c:pt idx="39">
                  <c:v>2138.3000000000002</c:v>
                </c:pt>
                <c:pt idx="40">
                  <c:v>2170.6999999999998</c:v>
                </c:pt>
                <c:pt idx="41">
                  <c:v>2202.8000000000002</c:v>
                </c:pt>
                <c:pt idx="42">
                  <c:v>2293.9</c:v>
                </c:pt>
                <c:pt idx="43">
                  <c:v>2333.8000000000002</c:v>
                </c:pt>
                <c:pt idx="44">
                  <c:v>2378.6999999999998</c:v>
                </c:pt>
                <c:pt idx="45">
                  <c:v>2418.9</c:v>
                </c:pt>
                <c:pt idx="46">
                  <c:v>2458.6999999999998</c:v>
                </c:pt>
                <c:pt idx="47">
                  <c:v>2498.6999999999998</c:v>
                </c:pt>
                <c:pt idx="48">
                  <c:v>2538.8000000000002</c:v>
                </c:pt>
                <c:pt idx="49">
                  <c:v>2567</c:v>
                </c:pt>
                <c:pt idx="50">
                  <c:v>2610.3000000000002</c:v>
                </c:pt>
                <c:pt idx="51">
                  <c:v>2638.7</c:v>
                </c:pt>
                <c:pt idx="52">
                  <c:v>2670.7</c:v>
                </c:pt>
                <c:pt idx="53">
                  <c:v>2703.1</c:v>
                </c:pt>
                <c:pt idx="54">
                  <c:v>2746.7</c:v>
                </c:pt>
                <c:pt idx="55">
                  <c:v>2775.2</c:v>
                </c:pt>
                <c:pt idx="56">
                  <c:v>2818.9</c:v>
                </c:pt>
                <c:pt idx="57">
                  <c:v>2847.4</c:v>
                </c:pt>
                <c:pt idx="58">
                  <c:v>2891.2</c:v>
                </c:pt>
                <c:pt idx="59">
                  <c:v>2931.1</c:v>
                </c:pt>
                <c:pt idx="60">
                  <c:v>2959.7</c:v>
                </c:pt>
                <c:pt idx="61">
                  <c:v>2992</c:v>
                </c:pt>
                <c:pt idx="62">
                  <c:v>3024.5</c:v>
                </c:pt>
                <c:pt idx="63">
                  <c:v>3056.7</c:v>
                </c:pt>
                <c:pt idx="64">
                  <c:v>3089.1</c:v>
                </c:pt>
                <c:pt idx="65">
                  <c:v>3121.6</c:v>
                </c:pt>
                <c:pt idx="66">
                  <c:v>3154.2</c:v>
                </c:pt>
                <c:pt idx="67">
                  <c:v>3186.5</c:v>
                </c:pt>
                <c:pt idx="68">
                  <c:v>3278.6</c:v>
                </c:pt>
                <c:pt idx="69">
                  <c:v>3318.3</c:v>
                </c:pt>
                <c:pt idx="70">
                  <c:v>3359.9</c:v>
                </c:pt>
                <c:pt idx="71">
                  <c:v>3400.7</c:v>
                </c:pt>
                <c:pt idx="72">
                  <c:v>3442.4</c:v>
                </c:pt>
                <c:pt idx="73">
                  <c:v>3483</c:v>
                </c:pt>
                <c:pt idx="74">
                  <c:v>3523.3</c:v>
                </c:pt>
                <c:pt idx="75">
                  <c:v>3563.3</c:v>
                </c:pt>
                <c:pt idx="76">
                  <c:v>3603.3</c:v>
                </c:pt>
                <c:pt idx="77">
                  <c:v>3631.9</c:v>
                </c:pt>
                <c:pt idx="78">
                  <c:v>3664.2</c:v>
                </c:pt>
                <c:pt idx="79">
                  <c:v>3708.2</c:v>
                </c:pt>
                <c:pt idx="80">
                  <c:v>3736.9</c:v>
                </c:pt>
                <c:pt idx="81">
                  <c:v>3768.9</c:v>
                </c:pt>
                <c:pt idx="82">
                  <c:v>3813</c:v>
                </c:pt>
                <c:pt idx="83">
                  <c:v>3841.7</c:v>
                </c:pt>
                <c:pt idx="84">
                  <c:v>3873.9</c:v>
                </c:pt>
                <c:pt idx="85">
                  <c:v>3906.6</c:v>
                </c:pt>
                <c:pt idx="86">
                  <c:v>3939.9</c:v>
                </c:pt>
                <c:pt idx="87">
                  <c:v>3973.2</c:v>
                </c:pt>
                <c:pt idx="88">
                  <c:v>4006</c:v>
                </c:pt>
                <c:pt idx="89">
                  <c:v>4038.4</c:v>
                </c:pt>
                <c:pt idx="90">
                  <c:v>4070.9</c:v>
                </c:pt>
                <c:pt idx="91">
                  <c:v>4103.7</c:v>
                </c:pt>
                <c:pt idx="92">
                  <c:v>4136.1000000000004</c:v>
                </c:pt>
                <c:pt idx="93">
                  <c:v>4168.8999999999996</c:v>
                </c:pt>
                <c:pt idx="94">
                  <c:v>4261.2</c:v>
                </c:pt>
                <c:pt idx="95">
                  <c:v>4300.7</c:v>
                </c:pt>
                <c:pt idx="96">
                  <c:v>4341.5</c:v>
                </c:pt>
                <c:pt idx="97">
                  <c:v>4382.5</c:v>
                </c:pt>
                <c:pt idx="98">
                  <c:v>4424.5</c:v>
                </c:pt>
                <c:pt idx="99">
                  <c:v>4464.5</c:v>
                </c:pt>
                <c:pt idx="100">
                  <c:v>4504.3999999999996</c:v>
                </c:pt>
                <c:pt idx="101">
                  <c:v>4544.6000000000004</c:v>
                </c:pt>
                <c:pt idx="102">
                  <c:v>4585.1000000000004</c:v>
                </c:pt>
                <c:pt idx="103">
                  <c:v>4613.8999999999996</c:v>
                </c:pt>
                <c:pt idx="104">
                  <c:v>4657.7</c:v>
                </c:pt>
                <c:pt idx="105">
                  <c:v>4686.3999999999996</c:v>
                </c:pt>
                <c:pt idx="106">
                  <c:v>4718.7</c:v>
                </c:pt>
                <c:pt idx="107">
                  <c:v>4751.5</c:v>
                </c:pt>
                <c:pt idx="108">
                  <c:v>4795.8999999999996</c:v>
                </c:pt>
                <c:pt idx="109">
                  <c:v>4824.6000000000004</c:v>
                </c:pt>
                <c:pt idx="110">
                  <c:v>4856.8999999999996</c:v>
                </c:pt>
                <c:pt idx="111">
                  <c:v>4889.8</c:v>
                </c:pt>
                <c:pt idx="112">
                  <c:v>4923</c:v>
                </c:pt>
                <c:pt idx="113">
                  <c:v>4955.7</c:v>
                </c:pt>
                <c:pt idx="114">
                  <c:v>4988.5</c:v>
                </c:pt>
                <c:pt idx="115">
                  <c:v>5021.3999999999996</c:v>
                </c:pt>
                <c:pt idx="116">
                  <c:v>5053.8999999999996</c:v>
                </c:pt>
                <c:pt idx="117">
                  <c:v>5086.8</c:v>
                </c:pt>
                <c:pt idx="118">
                  <c:v>5119.6000000000004</c:v>
                </c:pt>
                <c:pt idx="119">
                  <c:v>5164.2</c:v>
                </c:pt>
                <c:pt idx="120">
                  <c:v>5255.1</c:v>
                </c:pt>
                <c:pt idx="121">
                  <c:v>5296.4</c:v>
                </c:pt>
                <c:pt idx="122">
                  <c:v>5338</c:v>
                </c:pt>
                <c:pt idx="123">
                  <c:v>5378.5</c:v>
                </c:pt>
                <c:pt idx="124">
                  <c:v>5420.2</c:v>
                </c:pt>
                <c:pt idx="125">
                  <c:v>5449.9</c:v>
                </c:pt>
                <c:pt idx="126">
                  <c:v>5493.6</c:v>
                </c:pt>
                <c:pt idx="127">
                  <c:v>5533.6</c:v>
                </c:pt>
                <c:pt idx="128">
                  <c:v>5574</c:v>
                </c:pt>
                <c:pt idx="129">
                  <c:v>5602.5</c:v>
                </c:pt>
                <c:pt idx="130">
                  <c:v>5646.7</c:v>
                </c:pt>
                <c:pt idx="131">
                  <c:v>5675.6</c:v>
                </c:pt>
                <c:pt idx="132">
                  <c:v>5707.9</c:v>
                </c:pt>
                <c:pt idx="133">
                  <c:v>5740.7</c:v>
                </c:pt>
                <c:pt idx="134">
                  <c:v>5773.5</c:v>
                </c:pt>
                <c:pt idx="135">
                  <c:v>5806.1</c:v>
                </c:pt>
                <c:pt idx="136">
                  <c:v>5838.8</c:v>
                </c:pt>
                <c:pt idx="137">
                  <c:v>5883.5</c:v>
                </c:pt>
                <c:pt idx="138">
                  <c:v>5912.8</c:v>
                </c:pt>
                <c:pt idx="139">
                  <c:v>5956.9</c:v>
                </c:pt>
                <c:pt idx="140">
                  <c:v>5985.6</c:v>
                </c:pt>
                <c:pt idx="141">
                  <c:v>6017.9</c:v>
                </c:pt>
                <c:pt idx="142">
                  <c:v>6050.7</c:v>
                </c:pt>
                <c:pt idx="143">
                  <c:v>6083.8</c:v>
                </c:pt>
                <c:pt idx="144">
                  <c:v>6117</c:v>
                </c:pt>
                <c:pt idx="145">
                  <c:v>6149.6</c:v>
                </c:pt>
                <c:pt idx="146">
                  <c:v>6241.4</c:v>
                </c:pt>
                <c:pt idx="147">
                  <c:v>6282.1</c:v>
                </c:pt>
                <c:pt idx="148">
                  <c:v>6323.5</c:v>
                </c:pt>
                <c:pt idx="149">
                  <c:v>6353</c:v>
                </c:pt>
                <c:pt idx="150">
                  <c:v>6397.9</c:v>
                </c:pt>
                <c:pt idx="151">
                  <c:v>6438.2</c:v>
                </c:pt>
                <c:pt idx="152">
                  <c:v>6478.5</c:v>
                </c:pt>
                <c:pt idx="153">
                  <c:v>6507.2</c:v>
                </c:pt>
                <c:pt idx="154">
                  <c:v>6551.6</c:v>
                </c:pt>
                <c:pt idx="155">
                  <c:v>6580.4</c:v>
                </c:pt>
                <c:pt idx="156">
                  <c:v>6613</c:v>
                </c:pt>
                <c:pt idx="157">
                  <c:v>6646</c:v>
                </c:pt>
                <c:pt idx="158">
                  <c:v>6678.8</c:v>
                </c:pt>
                <c:pt idx="159">
                  <c:v>6711.5</c:v>
                </c:pt>
                <c:pt idx="160">
                  <c:v>6744.1</c:v>
                </c:pt>
                <c:pt idx="161">
                  <c:v>6776.8</c:v>
                </c:pt>
                <c:pt idx="162">
                  <c:v>6809.8</c:v>
                </c:pt>
                <c:pt idx="163">
                  <c:v>6854.7</c:v>
                </c:pt>
                <c:pt idx="164">
                  <c:v>6884.2</c:v>
                </c:pt>
                <c:pt idx="165">
                  <c:v>6917</c:v>
                </c:pt>
                <c:pt idx="166">
                  <c:v>6950</c:v>
                </c:pt>
                <c:pt idx="167">
                  <c:v>6982.9</c:v>
                </c:pt>
                <c:pt idx="168">
                  <c:v>7015.8</c:v>
                </c:pt>
                <c:pt idx="169">
                  <c:v>7049.1</c:v>
                </c:pt>
                <c:pt idx="170">
                  <c:v>7082</c:v>
                </c:pt>
                <c:pt idx="171">
                  <c:v>7114.6</c:v>
                </c:pt>
                <c:pt idx="172">
                  <c:v>7206.6</c:v>
                </c:pt>
                <c:pt idx="173">
                  <c:v>7247.8</c:v>
                </c:pt>
                <c:pt idx="174">
                  <c:v>7279.2</c:v>
                </c:pt>
              </c:numCache>
            </c:numRef>
          </c:xVal>
          <c:yVal>
            <c:numRef>
              <c:f>uc_066!$D$7:$D$219</c:f>
              <c:numCache>
                <c:formatCode>General</c:formatCode>
                <c:ptCount val="213"/>
                <c:pt idx="1">
                  <c:v>25820822.600000001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42-4990-847C-A2FBC0A695E1}"/>
            </c:ext>
          </c:extLst>
        </c:ser>
        <c:ser>
          <c:idx val="2"/>
          <c:order val="2"/>
          <c:tx>
            <c:strRef>
              <c:f>uc_066!$E$6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uc_066!$B$7:$B$219</c:f>
              <c:numCache>
                <c:formatCode>General</c:formatCode>
                <c:ptCount val="213"/>
                <c:pt idx="0">
                  <c:v>7275.7</c:v>
                </c:pt>
                <c:pt idx="1">
                  <c:v>1271.2</c:v>
                </c:pt>
                <c:pt idx="2">
                  <c:v>1271.5999999999999</c:v>
                </c:pt>
                <c:pt idx="3">
                  <c:v>1271.1985764503399</c:v>
                </c:pt>
                <c:pt idx="4">
                  <c:v>2500.1</c:v>
                </c:pt>
                <c:pt idx="5">
                  <c:v>3734.8</c:v>
                </c:pt>
                <c:pt idx="6">
                  <c:v>4969.1000000000004</c:v>
                </c:pt>
                <c:pt idx="7">
                  <c:v>6203.7</c:v>
                </c:pt>
                <c:pt idx="8">
                  <c:v>7310.4</c:v>
                </c:pt>
                <c:pt idx="9">
                  <c:v>1271.1985764503399</c:v>
                </c:pt>
                <c:pt idx="10">
                  <c:v>2505.9</c:v>
                </c:pt>
                <c:pt idx="11">
                  <c:v>3740.2</c:v>
                </c:pt>
                <c:pt idx="12">
                  <c:v>4976.3999999999996</c:v>
                </c:pt>
                <c:pt idx="13">
                  <c:v>6211.7</c:v>
                </c:pt>
                <c:pt idx="14">
                  <c:v>7310.5</c:v>
                </c:pt>
                <c:pt idx="15">
                  <c:v>1271.19858837127</c:v>
                </c:pt>
                <c:pt idx="16">
                  <c:v>1350.3</c:v>
                </c:pt>
                <c:pt idx="17">
                  <c:v>1367.5</c:v>
                </c:pt>
                <c:pt idx="18">
                  <c:v>1410.1</c:v>
                </c:pt>
                <c:pt idx="19">
                  <c:v>1450.2</c:v>
                </c:pt>
                <c:pt idx="20">
                  <c:v>1488.6</c:v>
                </c:pt>
                <c:pt idx="21">
                  <c:v>1527.3</c:v>
                </c:pt>
                <c:pt idx="22">
                  <c:v>1566.3</c:v>
                </c:pt>
                <c:pt idx="23">
                  <c:v>1594.2</c:v>
                </c:pt>
                <c:pt idx="24">
                  <c:v>1637.1</c:v>
                </c:pt>
                <c:pt idx="25">
                  <c:v>1677.1</c:v>
                </c:pt>
                <c:pt idx="26">
                  <c:v>1705.7</c:v>
                </c:pt>
                <c:pt idx="27">
                  <c:v>1748.5</c:v>
                </c:pt>
                <c:pt idx="28">
                  <c:v>1777.1</c:v>
                </c:pt>
                <c:pt idx="29">
                  <c:v>1808.8</c:v>
                </c:pt>
                <c:pt idx="30">
                  <c:v>1852.4</c:v>
                </c:pt>
                <c:pt idx="31">
                  <c:v>1880.7</c:v>
                </c:pt>
                <c:pt idx="32">
                  <c:v>1912.4</c:v>
                </c:pt>
                <c:pt idx="33">
                  <c:v>1944.6</c:v>
                </c:pt>
                <c:pt idx="34">
                  <c:v>1977.1</c:v>
                </c:pt>
                <c:pt idx="35">
                  <c:v>2009.5</c:v>
                </c:pt>
                <c:pt idx="36">
                  <c:v>2041.7</c:v>
                </c:pt>
                <c:pt idx="37">
                  <c:v>2073.8000000000002</c:v>
                </c:pt>
                <c:pt idx="38">
                  <c:v>2105.9</c:v>
                </c:pt>
                <c:pt idx="39">
                  <c:v>2138.3000000000002</c:v>
                </c:pt>
                <c:pt idx="40">
                  <c:v>2170.6999999999998</c:v>
                </c:pt>
                <c:pt idx="41">
                  <c:v>2202.8000000000002</c:v>
                </c:pt>
                <c:pt idx="42">
                  <c:v>2293.9</c:v>
                </c:pt>
                <c:pt idx="43">
                  <c:v>2333.8000000000002</c:v>
                </c:pt>
                <c:pt idx="44">
                  <c:v>2378.6999999999998</c:v>
                </c:pt>
                <c:pt idx="45">
                  <c:v>2418.9</c:v>
                </c:pt>
                <c:pt idx="46">
                  <c:v>2458.6999999999998</c:v>
                </c:pt>
                <c:pt idx="47">
                  <c:v>2498.6999999999998</c:v>
                </c:pt>
                <c:pt idx="48">
                  <c:v>2538.8000000000002</c:v>
                </c:pt>
                <c:pt idx="49">
                  <c:v>2567</c:v>
                </c:pt>
                <c:pt idx="50">
                  <c:v>2610.3000000000002</c:v>
                </c:pt>
                <c:pt idx="51">
                  <c:v>2638.7</c:v>
                </c:pt>
                <c:pt idx="52">
                  <c:v>2670.7</c:v>
                </c:pt>
                <c:pt idx="53">
                  <c:v>2703.1</c:v>
                </c:pt>
                <c:pt idx="54">
                  <c:v>2746.7</c:v>
                </c:pt>
                <c:pt idx="55">
                  <c:v>2775.2</c:v>
                </c:pt>
                <c:pt idx="56">
                  <c:v>2818.9</c:v>
                </c:pt>
                <c:pt idx="57">
                  <c:v>2847.4</c:v>
                </c:pt>
                <c:pt idx="58">
                  <c:v>2891.2</c:v>
                </c:pt>
                <c:pt idx="59">
                  <c:v>2931.1</c:v>
                </c:pt>
                <c:pt idx="60">
                  <c:v>2959.7</c:v>
                </c:pt>
                <c:pt idx="61">
                  <c:v>2992</c:v>
                </c:pt>
                <c:pt idx="62">
                  <c:v>3024.5</c:v>
                </c:pt>
                <c:pt idx="63">
                  <c:v>3056.7</c:v>
                </c:pt>
                <c:pt idx="64">
                  <c:v>3089.1</c:v>
                </c:pt>
                <c:pt idx="65">
                  <c:v>3121.6</c:v>
                </c:pt>
                <c:pt idx="66">
                  <c:v>3154.2</c:v>
                </c:pt>
                <c:pt idx="67">
                  <c:v>3186.5</c:v>
                </c:pt>
                <c:pt idx="68">
                  <c:v>3278.6</c:v>
                </c:pt>
                <c:pt idx="69">
                  <c:v>3318.3</c:v>
                </c:pt>
                <c:pt idx="70">
                  <c:v>3359.9</c:v>
                </c:pt>
                <c:pt idx="71">
                  <c:v>3400.7</c:v>
                </c:pt>
                <c:pt idx="72">
                  <c:v>3442.4</c:v>
                </c:pt>
                <c:pt idx="73">
                  <c:v>3483</c:v>
                </c:pt>
                <c:pt idx="74">
                  <c:v>3523.3</c:v>
                </c:pt>
                <c:pt idx="75">
                  <c:v>3563.3</c:v>
                </c:pt>
                <c:pt idx="76">
                  <c:v>3603.3</c:v>
                </c:pt>
                <c:pt idx="77">
                  <c:v>3631.9</c:v>
                </c:pt>
                <c:pt idx="78">
                  <c:v>3664.2</c:v>
                </c:pt>
                <c:pt idx="79">
                  <c:v>3708.2</c:v>
                </c:pt>
                <c:pt idx="80">
                  <c:v>3736.9</c:v>
                </c:pt>
                <c:pt idx="81">
                  <c:v>3768.9</c:v>
                </c:pt>
                <c:pt idx="82">
                  <c:v>3813</c:v>
                </c:pt>
                <c:pt idx="83">
                  <c:v>3841.7</c:v>
                </c:pt>
                <c:pt idx="84">
                  <c:v>3873.9</c:v>
                </c:pt>
                <c:pt idx="85">
                  <c:v>3906.6</c:v>
                </c:pt>
                <c:pt idx="86">
                  <c:v>3939.9</c:v>
                </c:pt>
                <c:pt idx="87">
                  <c:v>3973.2</c:v>
                </c:pt>
                <c:pt idx="88">
                  <c:v>4006</c:v>
                </c:pt>
                <c:pt idx="89">
                  <c:v>4038.4</c:v>
                </c:pt>
                <c:pt idx="90">
                  <c:v>4070.9</c:v>
                </c:pt>
                <c:pt idx="91">
                  <c:v>4103.7</c:v>
                </c:pt>
                <c:pt idx="92">
                  <c:v>4136.1000000000004</c:v>
                </c:pt>
                <c:pt idx="93">
                  <c:v>4168.8999999999996</c:v>
                </c:pt>
                <c:pt idx="94">
                  <c:v>4261.2</c:v>
                </c:pt>
                <c:pt idx="95">
                  <c:v>4300.7</c:v>
                </c:pt>
                <c:pt idx="96">
                  <c:v>4341.5</c:v>
                </c:pt>
                <c:pt idx="97">
                  <c:v>4382.5</c:v>
                </c:pt>
                <c:pt idx="98">
                  <c:v>4424.5</c:v>
                </c:pt>
                <c:pt idx="99">
                  <c:v>4464.5</c:v>
                </c:pt>
                <c:pt idx="100">
                  <c:v>4504.3999999999996</c:v>
                </c:pt>
                <c:pt idx="101">
                  <c:v>4544.6000000000004</c:v>
                </c:pt>
                <c:pt idx="102">
                  <c:v>4585.1000000000004</c:v>
                </c:pt>
                <c:pt idx="103">
                  <c:v>4613.8999999999996</c:v>
                </c:pt>
                <c:pt idx="104">
                  <c:v>4657.7</c:v>
                </c:pt>
                <c:pt idx="105">
                  <c:v>4686.3999999999996</c:v>
                </c:pt>
                <c:pt idx="106">
                  <c:v>4718.7</c:v>
                </c:pt>
                <c:pt idx="107">
                  <c:v>4751.5</c:v>
                </c:pt>
                <c:pt idx="108">
                  <c:v>4795.8999999999996</c:v>
                </c:pt>
                <c:pt idx="109">
                  <c:v>4824.6000000000004</c:v>
                </c:pt>
                <c:pt idx="110">
                  <c:v>4856.8999999999996</c:v>
                </c:pt>
                <c:pt idx="111">
                  <c:v>4889.8</c:v>
                </c:pt>
                <c:pt idx="112">
                  <c:v>4923</c:v>
                </c:pt>
                <c:pt idx="113">
                  <c:v>4955.7</c:v>
                </c:pt>
                <c:pt idx="114">
                  <c:v>4988.5</c:v>
                </c:pt>
                <c:pt idx="115">
                  <c:v>5021.3999999999996</c:v>
                </c:pt>
                <c:pt idx="116">
                  <c:v>5053.8999999999996</c:v>
                </c:pt>
                <c:pt idx="117">
                  <c:v>5086.8</c:v>
                </c:pt>
                <c:pt idx="118">
                  <c:v>5119.6000000000004</c:v>
                </c:pt>
                <c:pt idx="119">
                  <c:v>5164.2</c:v>
                </c:pt>
                <c:pt idx="120">
                  <c:v>5255.1</c:v>
                </c:pt>
                <c:pt idx="121">
                  <c:v>5296.4</c:v>
                </c:pt>
                <c:pt idx="122">
                  <c:v>5338</c:v>
                </c:pt>
                <c:pt idx="123">
                  <c:v>5378.5</c:v>
                </c:pt>
                <c:pt idx="124">
                  <c:v>5420.2</c:v>
                </c:pt>
                <c:pt idx="125">
                  <c:v>5449.9</c:v>
                </c:pt>
                <c:pt idx="126">
                  <c:v>5493.6</c:v>
                </c:pt>
                <c:pt idx="127">
                  <c:v>5533.6</c:v>
                </c:pt>
                <c:pt idx="128">
                  <c:v>5574</c:v>
                </c:pt>
                <c:pt idx="129">
                  <c:v>5602.5</c:v>
                </c:pt>
                <c:pt idx="130">
                  <c:v>5646.7</c:v>
                </c:pt>
                <c:pt idx="131">
                  <c:v>5675.6</c:v>
                </c:pt>
                <c:pt idx="132">
                  <c:v>5707.9</c:v>
                </c:pt>
                <c:pt idx="133">
                  <c:v>5740.7</c:v>
                </c:pt>
                <c:pt idx="134">
                  <c:v>5773.5</c:v>
                </c:pt>
                <c:pt idx="135">
                  <c:v>5806.1</c:v>
                </c:pt>
                <c:pt idx="136">
                  <c:v>5838.8</c:v>
                </c:pt>
                <c:pt idx="137">
                  <c:v>5883.5</c:v>
                </c:pt>
                <c:pt idx="138">
                  <c:v>5912.8</c:v>
                </c:pt>
                <c:pt idx="139">
                  <c:v>5956.9</c:v>
                </c:pt>
                <c:pt idx="140">
                  <c:v>5985.6</c:v>
                </c:pt>
                <c:pt idx="141">
                  <c:v>6017.9</c:v>
                </c:pt>
                <c:pt idx="142">
                  <c:v>6050.7</c:v>
                </c:pt>
                <c:pt idx="143">
                  <c:v>6083.8</c:v>
                </c:pt>
                <c:pt idx="144">
                  <c:v>6117</c:v>
                </c:pt>
                <c:pt idx="145">
                  <c:v>6149.6</c:v>
                </c:pt>
                <c:pt idx="146">
                  <c:v>6241.4</c:v>
                </c:pt>
                <c:pt idx="147">
                  <c:v>6282.1</c:v>
                </c:pt>
                <c:pt idx="148">
                  <c:v>6323.5</c:v>
                </c:pt>
                <c:pt idx="149">
                  <c:v>6353</c:v>
                </c:pt>
                <c:pt idx="150">
                  <c:v>6397.9</c:v>
                </c:pt>
                <c:pt idx="151">
                  <c:v>6438.2</c:v>
                </c:pt>
                <c:pt idx="152">
                  <c:v>6478.5</c:v>
                </c:pt>
                <c:pt idx="153">
                  <c:v>6507.2</c:v>
                </c:pt>
                <c:pt idx="154">
                  <c:v>6551.6</c:v>
                </c:pt>
                <c:pt idx="155">
                  <c:v>6580.4</c:v>
                </c:pt>
                <c:pt idx="156">
                  <c:v>6613</c:v>
                </c:pt>
                <c:pt idx="157">
                  <c:v>6646</c:v>
                </c:pt>
                <c:pt idx="158">
                  <c:v>6678.8</c:v>
                </c:pt>
                <c:pt idx="159">
                  <c:v>6711.5</c:v>
                </c:pt>
                <c:pt idx="160">
                  <c:v>6744.1</c:v>
                </c:pt>
                <c:pt idx="161">
                  <c:v>6776.8</c:v>
                </c:pt>
                <c:pt idx="162">
                  <c:v>6809.8</c:v>
                </c:pt>
                <c:pt idx="163">
                  <c:v>6854.7</c:v>
                </c:pt>
                <c:pt idx="164">
                  <c:v>6884.2</c:v>
                </c:pt>
                <c:pt idx="165">
                  <c:v>6917</c:v>
                </c:pt>
                <c:pt idx="166">
                  <c:v>6950</c:v>
                </c:pt>
                <c:pt idx="167">
                  <c:v>6982.9</c:v>
                </c:pt>
                <c:pt idx="168">
                  <c:v>7015.8</c:v>
                </c:pt>
                <c:pt idx="169">
                  <c:v>7049.1</c:v>
                </c:pt>
                <c:pt idx="170">
                  <c:v>7082</c:v>
                </c:pt>
                <c:pt idx="171">
                  <c:v>7114.6</c:v>
                </c:pt>
                <c:pt idx="172">
                  <c:v>7206.6</c:v>
                </c:pt>
                <c:pt idx="173">
                  <c:v>7247.8</c:v>
                </c:pt>
                <c:pt idx="174">
                  <c:v>7279.2</c:v>
                </c:pt>
              </c:numCache>
            </c:numRef>
          </c:xVal>
          <c:yVal>
            <c:numRef>
              <c:f>uc_066!$E$7:$E$219</c:f>
              <c:numCache>
                <c:formatCode>General</c:formatCode>
                <c:ptCount val="213"/>
                <c:pt idx="2">
                  <c:v>25826929.5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42-4990-847C-A2FBC0A695E1}"/>
            </c:ext>
          </c:extLst>
        </c:ser>
        <c:ser>
          <c:idx val="3"/>
          <c:order val="3"/>
          <c:tx>
            <c:strRef>
              <c:f>uc_066!$F$6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uc_066!$B$7:$B$219</c:f>
              <c:numCache>
                <c:formatCode>General</c:formatCode>
                <c:ptCount val="213"/>
                <c:pt idx="0">
                  <c:v>7275.7</c:v>
                </c:pt>
                <c:pt idx="1">
                  <c:v>1271.2</c:v>
                </c:pt>
                <c:pt idx="2">
                  <c:v>1271.5999999999999</c:v>
                </c:pt>
                <c:pt idx="3">
                  <c:v>1271.1985764503399</c:v>
                </c:pt>
                <c:pt idx="4">
                  <c:v>2500.1</c:v>
                </c:pt>
                <c:pt idx="5">
                  <c:v>3734.8</c:v>
                </c:pt>
                <c:pt idx="6">
                  <c:v>4969.1000000000004</c:v>
                </c:pt>
                <c:pt idx="7">
                  <c:v>6203.7</c:v>
                </c:pt>
                <c:pt idx="8">
                  <c:v>7310.4</c:v>
                </c:pt>
                <c:pt idx="9">
                  <c:v>1271.1985764503399</c:v>
                </c:pt>
                <c:pt idx="10">
                  <c:v>2505.9</c:v>
                </c:pt>
                <c:pt idx="11">
                  <c:v>3740.2</c:v>
                </c:pt>
                <c:pt idx="12">
                  <c:v>4976.3999999999996</c:v>
                </c:pt>
                <c:pt idx="13">
                  <c:v>6211.7</c:v>
                </c:pt>
                <c:pt idx="14">
                  <c:v>7310.5</c:v>
                </c:pt>
                <c:pt idx="15">
                  <c:v>1271.19858837127</c:v>
                </c:pt>
                <c:pt idx="16">
                  <c:v>1350.3</c:v>
                </c:pt>
                <c:pt idx="17">
                  <c:v>1367.5</c:v>
                </c:pt>
                <c:pt idx="18">
                  <c:v>1410.1</c:v>
                </c:pt>
                <c:pt idx="19">
                  <c:v>1450.2</c:v>
                </c:pt>
                <c:pt idx="20">
                  <c:v>1488.6</c:v>
                </c:pt>
                <c:pt idx="21">
                  <c:v>1527.3</c:v>
                </c:pt>
                <c:pt idx="22">
                  <c:v>1566.3</c:v>
                </c:pt>
                <c:pt idx="23">
                  <c:v>1594.2</c:v>
                </c:pt>
                <c:pt idx="24">
                  <c:v>1637.1</c:v>
                </c:pt>
                <c:pt idx="25">
                  <c:v>1677.1</c:v>
                </c:pt>
                <c:pt idx="26">
                  <c:v>1705.7</c:v>
                </c:pt>
                <c:pt idx="27">
                  <c:v>1748.5</c:v>
                </c:pt>
                <c:pt idx="28">
                  <c:v>1777.1</c:v>
                </c:pt>
                <c:pt idx="29">
                  <c:v>1808.8</c:v>
                </c:pt>
                <c:pt idx="30">
                  <c:v>1852.4</c:v>
                </c:pt>
                <c:pt idx="31">
                  <c:v>1880.7</c:v>
                </c:pt>
                <c:pt idx="32">
                  <c:v>1912.4</c:v>
                </c:pt>
                <c:pt idx="33">
                  <c:v>1944.6</c:v>
                </c:pt>
                <c:pt idx="34">
                  <c:v>1977.1</c:v>
                </c:pt>
                <c:pt idx="35">
                  <c:v>2009.5</c:v>
                </c:pt>
                <c:pt idx="36">
                  <c:v>2041.7</c:v>
                </c:pt>
                <c:pt idx="37">
                  <c:v>2073.8000000000002</c:v>
                </c:pt>
                <c:pt idx="38">
                  <c:v>2105.9</c:v>
                </c:pt>
                <c:pt idx="39">
                  <c:v>2138.3000000000002</c:v>
                </c:pt>
                <c:pt idx="40">
                  <c:v>2170.6999999999998</c:v>
                </c:pt>
                <c:pt idx="41">
                  <c:v>2202.8000000000002</c:v>
                </c:pt>
                <c:pt idx="42">
                  <c:v>2293.9</c:v>
                </c:pt>
                <c:pt idx="43">
                  <c:v>2333.8000000000002</c:v>
                </c:pt>
                <c:pt idx="44">
                  <c:v>2378.6999999999998</c:v>
                </c:pt>
                <c:pt idx="45">
                  <c:v>2418.9</c:v>
                </c:pt>
                <c:pt idx="46">
                  <c:v>2458.6999999999998</c:v>
                </c:pt>
                <c:pt idx="47">
                  <c:v>2498.6999999999998</c:v>
                </c:pt>
                <c:pt idx="48">
                  <c:v>2538.8000000000002</c:v>
                </c:pt>
                <c:pt idx="49">
                  <c:v>2567</c:v>
                </c:pt>
                <c:pt idx="50">
                  <c:v>2610.3000000000002</c:v>
                </c:pt>
                <c:pt idx="51">
                  <c:v>2638.7</c:v>
                </c:pt>
                <c:pt idx="52">
                  <c:v>2670.7</c:v>
                </c:pt>
                <c:pt idx="53">
                  <c:v>2703.1</c:v>
                </c:pt>
                <c:pt idx="54">
                  <c:v>2746.7</c:v>
                </c:pt>
                <c:pt idx="55">
                  <c:v>2775.2</c:v>
                </c:pt>
                <c:pt idx="56">
                  <c:v>2818.9</c:v>
                </c:pt>
                <c:pt idx="57">
                  <c:v>2847.4</c:v>
                </c:pt>
                <c:pt idx="58">
                  <c:v>2891.2</c:v>
                </c:pt>
                <c:pt idx="59">
                  <c:v>2931.1</c:v>
                </c:pt>
                <c:pt idx="60">
                  <c:v>2959.7</c:v>
                </c:pt>
                <c:pt idx="61">
                  <c:v>2992</c:v>
                </c:pt>
                <c:pt idx="62">
                  <c:v>3024.5</c:v>
                </c:pt>
                <c:pt idx="63">
                  <c:v>3056.7</c:v>
                </c:pt>
                <c:pt idx="64">
                  <c:v>3089.1</c:v>
                </c:pt>
                <c:pt idx="65">
                  <c:v>3121.6</c:v>
                </c:pt>
                <c:pt idx="66">
                  <c:v>3154.2</c:v>
                </c:pt>
                <c:pt idx="67">
                  <c:v>3186.5</c:v>
                </c:pt>
                <c:pt idx="68">
                  <c:v>3278.6</c:v>
                </c:pt>
                <c:pt idx="69">
                  <c:v>3318.3</c:v>
                </c:pt>
                <c:pt idx="70">
                  <c:v>3359.9</c:v>
                </c:pt>
                <c:pt idx="71">
                  <c:v>3400.7</c:v>
                </c:pt>
                <c:pt idx="72">
                  <c:v>3442.4</c:v>
                </c:pt>
                <c:pt idx="73">
                  <c:v>3483</c:v>
                </c:pt>
                <c:pt idx="74">
                  <c:v>3523.3</c:v>
                </c:pt>
                <c:pt idx="75">
                  <c:v>3563.3</c:v>
                </c:pt>
                <c:pt idx="76">
                  <c:v>3603.3</c:v>
                </c:pt>
                <c:pt idx="77">
                  <c:v>3631.9</c:v>
                </c:pt>
                <c:pt idx="78">
                  <c:v>3664.2</c:v>
                </c:pt>
                <c:pt idx="79">
                  <c:v>3708.2</c:v>
                </c:pt>
                <c:pt idx="80">
                  <c:v>3736.9</c:v>
                </c:pt>
                <c:pt idx="81">
                  <c:v>3768.9</c:v>
                </c:pt>
                <c:pt idx="82">
                  <c:v>3813</c:v>
                </c:pt>
                <c:pt idx="83">
                  <c:v>3841.7</c:v>
                </c:pt>
                <c:pt idx="84">
                  <c:v>3873.9</c:v>
                </c:pt>
                <c:pt idx="85">
                  <c:v>3906.6</c:v>
                </c:pt>
                <c:pt idx="86">
                  <c:v>3939.9</c:v>
                </c:pt>
                <c:pt idx="87">
                  <c:v>3973.2</c:v>
                </c:pt>
                <c:pt idx="88">
                  <c:v>4006</c:v>
                </c:pt>
                <c:pt idx="89">
                  <c:v>4038.4</c:v>
                </c:pt>
                <c:pt idx="90">
                  <c:v>4070.9</c:v>
                </c:pt>
                <c:pt idx="91">
                  <c:v>4103.7</c:v>
                </c:pt>
                <c:pt idx="92">
                  <c:v>4136.1000000000004</c:v>
                </c:pt>
                <c:pt idx="93">
                  <c:v>4168.8999999999996</c:v>
                </c:pt>
                <c:pt idx="94">
                  <c:v>4261.2</c:v>
                </c:pt>
                <c:pt idx="95">
                  <c:v>4300.7</c:v>
                </c:pt>
                <c:pt idx="96">
                  <c:v>4341.5</c:v>
                </c:pt>
                <c:pt idx="97">
                  <c:v>4382.5</c:v>
                </c:pt>
                <c:pt idx="98">
                  <c:v>4424.5</c:v>
                </c:pt>
                <c:pt idx="99">
                  <c:v>4464.5</c:v>
                </c:pt>
                <c:pt idx="100">
                  <c:v>4504.3999999999996</c:v>
                </c:pt>
                <c:pt idx="101">
                  <c:v>4544.6000000000004</c:v>
                </c:pt>
                <c:pt idx="102">
                  <c:v>4585.1000000000004</c:v>
                </c:pt>
                <c:pt idx="103">
                  <c:v>4613.8999999999996</c:v>
                </c:pt>
                <c:pt idx="104">
                  <c:v>4657.7</c:v>
                </c:pt>
                <c:pt idx="105">
                  <c:v>4686.3999999999996</c:v>
                </c:pt>
                <c:pt idx="106">
                  <c:v>4718.7</c:v>
                </c:pt>
                <c:pt idx="107">
                  <c:v>4751.5</c:v>
                </c:pt>
                <c:pt idx="108">
                  <c:v>4795.8999999999996</c:v>
                </c:pt>
                <c:pt idx="109">
                  <c:v>4824.6000000000004</c:v>
                </c:pt>
                <c:pt idx="110">
                  <c:v>4856.8999999999996</c:v>
                </c:pt>
                <c:pt idx="111">
                  <c:v>4889.8</c:v>
                </c:pt>
                <c:pt idx="112">
                  <c:v>4923</c:v>
                </c:pt>
                <c:pt idx="113">
                  <c:v>4955.7</c:v>
                </c:pt>
                <c:pt idx="114">
                  <c:v>4988.5</c:v>
                </c:pt>
                <c:pt idx="115">
                  <c:v>5021.3999999999996</c:v>
                </c:pt>
                <c:pt idx="116">
                  <c:v>5053.8999999999996</c:v>
                </c:pt>
                <c:pt idx="117">
                  <c:v>5086.8</c:v>
                </c:pt>
                <c:pt idx="118">
                  <c:v>5119.6000000000004</c:v>
                </c:pt>
                <c:pt idx="119">
                  <c:v>5164.2</c:v>
                </c:pt>
                <c:pt idx="120">
                  <c:v>5255.1</c:v>
                </c:pt>
                <c:pt idx="121">
                  <c:v>5296.4</c:v>
                </c:pt>
                <c:pt idx="122">
                  <c:v>5338</c:v>
                </c:pt>
                <c:pt idx="123">
                  <c:v>5378.5</c:v>
                </c:pt>
                <c:pt idx="124">
                  <c:v>5420.2</c:v>
                </c:pt>
                <c:pt idx="125">
                  <c:v>5449.9</c:v>
                </c:pt>
                <c:pt idx="126">
                  <c:v>5493.6</c:v>
                </c:pt>
                <c:pt idx="127">
                  <c:v>5533.6</c:v>
                </c:pt>
                <c:pt idx="128">
                  <c:v>5574</c:v>
                </c:pt>
                <c:pt idx="129">
                  <c:v>5602.5</c:v>
                </c:pt>
                <c:pt idx="130">
                  <c:v>5646.7</c:v>
                </c:pt>
                <c:pt idx="131">
                  <c:v>5675.6</c:v>
                </c:pt>
                <c:pt idx="132">
                  <c:v>5707.9</c:v>
                </c:pt>
                <c:pt idx="133">
                  <c:v>5740.7</c:v>
                </c:pt>
                <c:pt idx="134">
                  <c:v>5773.5</c:v>
                </c:pt>
                <c:pt idx="135">
                  <c:v>5806.1</c:v>
                </c:pt>
                <c:pt idx="136">
                  <c:v>5838.8</c:v>
                </c:pt>
                <c:pt idx="137">
                  <c:v>5883.5</c:v>
                </c:pt>
                <c:pt idx="138">
                  <c:v>5912.8</c:v>
                </c:pt>
                <c:pt idx="139">
                  <c:v>5956.9</c:v>
                </c:pt>
                <c:pt idx="140">
                  <c:v>5985.6</c:v>
                </c:pt>
                <c:pt idx="141">
                  <c:v>6017.9</c:v>
                </c:pt>
                <c:pt idx="142">
                  <c:v>6050.7</c:v>
                </c:pt>
                <c:pt idx="143">
                  <c:v>6083.8</c:v>
                </c:pt>
                <c:pt idx="144">
                  <c:v>6117</c:v>
                </c:pt>
                <c:pt idx="145">
                  <c:v>6149.6</c:v>
                </c:pt>
                <c:pt idx="146">
                  <c:v>6241.4</c:v>
                </c:pt>
                <c:pt idx="147">
                  <c:v>6282.1</c:v>
                </c:pt>
                <c:pt idx="148">
                  <c:v>6323.5</c:v>
                </c:pt>
                <c:pt idx="149">
                  <c:v>6353</c:v>
                </c:pt>
                <c:pt idx="150">
                  <c:v>6397.9</c:v>
                </c:pt>
                <c:pt idx="151">
                  <c:v>6438.2</c:v>
                </c:pt>
                <c:pt idx="152">
                  <c:v>6478.5</c:v>
                </c:pt>
                <c:pt idx="153">
                  <c:v>6507.2</c:v>
                </c:pt>
                <c:pt idx="154">
                  <c:v>6551.6</c:v>
                </c:pt>
                <c:pt idx="155">
                  <c:v>6580.4</c:v>
                </c:pt>
                <c:pt idx="156">
                  <c:v>6613</c:v>
                </c:pt>
                <c:pt idx="157">
                  <c:v>6646</c:v>
                </c:pt>
                <c:pt idx="158">
                  <c:v>6678.8</c:v>
                </c:pt>
                <c:pt idx="159">
                  <c:v>6711.5</c:v>
                </c:pt>
                <c:pt idx="160">
                  <c:v>6744.1</c:v>
                </c:pt>
                <c:pt idx="161">
                  <c:v>6776.8</c:v>
                </c:pt>
                <c:pt idx="162">
                  <c:v>6809.8</c:v>
                </c:pt>
                <c:pt idx="163">
                  <c:v>6854.7</c:v>
                </c:pt>
                <c:pt idx="164">
                  <c:v>6884.2</c:v>
                </c:pt>
                <c:pt idx="165">
                  <c:v>6917</c:v>
                </c:pt>
                <c:pt idx="166">
                  <c:v>6950</c:v>
                </c:pt>
                <c:pt idx="167">
                  <c:v>6982.9</c:v>
                </c:pt>
                <c:pt idx="168">
                  <c:v>7015.8</c:v>
                </c:pt>
                <c:pt idx="169">
                  <c:v>7049.1</c:v>
                </c:pt>
                <c:pt idx="170">
                  <c:v>7082</c:v>
                </c:pt>
                <c:pt idx="171">
                  <c:v>7114.6</c:v>
                </c:pt>
                <c:pt idx="172">
                  <c:v>7206.6</c:v>
                </c:pt>
                <c:pt idx="173">
                  <c:v>7247.8</c:v>
                </c:pt>
                <c:pt idx="174">
                  <c:v>7279.2</c:v>
                </c:pt>
              </c:numCache>
            </c:numRef>
          </c:xVal>
          <c:yVal>
            <c:numRef>
              <c:f>uc_066!$F$7:$F$219</c:f>
              <c:numCache>
                <c:formatCode>General</c:formatCode>
                <c:ptCount val="213"/>
                <c:pt idx="3">
                  <c:v>25820822.611555502</c:v>
                </c:pt>
                <c:pt idx="4">
                  <c:v>25818057.329709001</c:v>
                </c:pt>
                <c:pt idx="5">
                  <c:v>25817137.963084001</c:v>
                </c:pt>
                <c:pt idx="6">
                  <c:v>25815876.6146263</c:v>
                </c:pt>
                <c:pt idx="7">
                  <c:v>25815876.614624199</c:v>
                </c:pt>
                <c:pt idx="8">
                  <c:v>25815819.0964664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42-4990-847C-A2FBC0A695E1}"/>
            </c:ext>
          </c:extLst>
        </c:ser>
        <c:ser>
          <c:idx val="4"/>
          <c:order val="4"/>
          <c:tx>
            <c:strRef>
              <c:f>uc_066!$G$6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uc_066!$B$7:$B$219</c:f>
              <c:numCache>
                <c:formatCode>General</c:formatCode>
                <c:ptCount val="213"/>
                <c:pt idx="0">
                  <c:v>7275.7</c:v>
                </c:pt>
                <c:pt idx="1">
                  <c:v>1271.2</c:v>
                </c:pt>
                <c:pt idx="2">
                  <c:v>1271.5999999999999</c:v>
                </c:pt>
                <c:pt idx="3">
                  <c:v>1271.1985764503399</c:v>
                </c:pt>
                <c:pt idx="4">
                  <c:v>2500.1</c:v>
                </c:pt>
                <c:pt idx="5">
                  <c:v>3734.8</c:v>
                </c:pt>
                <c:pt idx="6">
                  <c:v>4969.1000000000004</c:v>
                </c:pt>
                <c:pt idx="7">
                  <c:v>6203.7</c:v>
                </c:pt>
                <c:pt idx="8">
                  <c:v>7310.4</c:v>
                </c:pt>
                <c:pt idx="9">
                  <c:v>1271.1985764503399</c:v>
                </c:pt>
                <c:pt idx="10">
                  <c:v>2505.9</c:v>
                </c:pt>
                <c:pt idx="11">
                  <c:v>3740.2</c:v>
                </c:pt>
                <c:pt idx="12">
                  <c:v>4976.3999999999996</c:v>
                </c:pt>
                <c:pt idx="13">
                  <c:v>6211.7</c:v>
                </c:pt>
                <c:pt idx="14">
                  <c:v>7310.5</c:v>
                </c:pt>
                <c:pt idx="15">
                  <c:v>1271.19858837127</c:v>
                </c:pt>
                <c:pt idx="16">
                  <c:v>1350.3</c:v>
                </c:pt>
                <c:pt idx="17">
                  <c:v>1367.5</c:v>
                </c:pt>
                <c:pt idx="18">
                  <c:v>1410.1</c:v>
                </c:pt>
                <c:pt idx="19">
                  <c:v>1450.2</c:v>
                </c:pt>
                <c:pt idx="20">
                  <c:v>1488.6</c:v>
                </c:pt>
                <c:pt idx="21">
                  <c:v>1527.3</c:v>
                </c:pt>
                <c:pt idx="22">
                  <c:v>1566.3</c:v>
                </c:pt>
                <c:pt idx="23">
                  <c:v>1594.2</c:v>
                </c:pt>
                <c:pt idx="24">
                  <c:v>1637.1</c:v>
                </c:pt>
                <c:pt idx="25">
                  <c:v>1677.1</c:v>
                </c:pt>
                <c:pt idx="26">
                  <c:v>1705.7</c:v>
                </c:pt>
                <c:pt idx="27">
                  <c:v>1748.5</c:v>
                </c:pt>
                <c:pt idx="28">
                  <c:v>1777.1</c:v>
                </c:pt>
                <c:pt idx="29">
                  <c:v>1808.8</c:v>
                </c:pt>
                <c:pt idx="30">
                  <c:v>1852.4</c:v>
                </c:pt>
                <c:pt idx="31">
                  <c:v>1880.7</c:v>
                </c:pt>
                <c:pt idx="32">
                  <c:v>1912.4</c:v>
                </c:pt>
                <c:pt idx="33">
                  <c:v>1944.6</c:v>
                </c:pt>
                <c:pt idx="34">
                  <c:v>1977.1</c:v>
                </c:pt>
                <c:pt idx="35">
                  <c:v>2009.5</c:v>
                </c:pt>
                <c:pt idx="36">
                  <c:v>2041.7</c:v>
                </c:pt>
                <c:pt idx="37">
                  <c:v>2073.8000000000002</c:v>
                </c:pt>
                <c:pt idx="38">
                  <c:v>2105.9</c:v>
                </c:pt>
                <c:pt idx="39">
                  <c:v>2138.3000000000002</c:v>
                </c:pt>
                <c:pt idx="40">
                  <c:v>2170.6999999999998</c:v>
                </c:pt>
                <c:pt idx="41">
                  <c:v>2202.8000000000002</c:v>
                </c:pt>
                <c:pt idx="42">
                  <c:v>2293.9</c:v>
                </c:pt>
                <c:pt idx="43">
                  <c:v>2333.8000000000002</c:v>
                </c:pt>
                <c:pt idx="44">
                  <c:v>2378.6999999999998</c:v>
                </c:pt>
                <c:pt idx="45">
                  <c:v>2418.9</c:v>
                </c:pt>
                <c:pt idx="46">
                  <c:v>2458.6999999999998</c:v>
                </c:pt>
                <c:pt idx="47">
                  <c:v>2498.6999999999998</c:v>
                </c:pt>
                <c:pt idx="48">
                  <c:v>2538.8000000000002</c:v>
                </c:pt>
                <c:pt idx="49">
                  <c:v>2567</c:v>
                </c:pt>
                <c:pt idx="50">
                  <c:v>2610.3000000000002</c:v>
                </c:pt>
                <c:pt idx="51">
                  <c:v>2638.7</c:v>
                </c:pt>
                <c:pt idx="52">
                  <c:v>2670.7</c:v>
                </c:pt>
                <c:pt idx="53">
                  <c:v>2703.1</c:v>
                </c:pt>
                <c:pt idx="54">
                  <c:v>2746.7</c:v>
                </c:pt>
                <c:pt idx="55">
                  <c:v>2775.2</c:v>
                </c:pt>
                <c:pt idx="56">
                  <c:v>2818.9</c:v>
                </c:pt>
                <c:pt idx="57">
                  <c:v>2847.4</c:v>
                </c:pt>
                <c:pt idx="58">
                  <c:v>2891.2</c:v>
                </c:pt>
                <c:pt idx="59">
                  <c:v>2931.1</c:v>
                </c:pt>
                <c:pt idx="60">
                  <c:v>2959.7</c:v>
                </c:pt>
                <c:pt idx="61">
                  <c:v>2992</c:v>
                </c:pt>
                <c:pt idx="62">
                  <c:v>3024.5</c:v>
                </c:pt>
                <c:pt idx="63">
                  <c:v>3056.7</c:v>
                </c:pt>
                <c:pt idx="64">
                  <c:v>3089.1</c:v>
                </c:pt>
                <c:pt idx="65">
                  <c:v>3121.6</c:v>
                </c:pt>
                <c:pt idx="66">
                  <c:v>3154.2</c:v>
                </c:pt>
                <c:pt idx="67">
                  <c:v>3186.5</c:v>
                </c:pt>
                <c:pt idx="68">
                  <c:v>3278.6</c:v>
                </c:pt>
                <c:pt idx="69">
                  <c:v>3318.3</c:v>
                </c:pt>
                <c:pt idx="70">
                  <c:v>3359.9</c:v>
                </c:pt>
                <c:pt idx="71">
                  <c:v>3400.7</c:v>
                </c:pt>
                <c:pt idx="72">
                  <c:v>3442.4</c:v>
                </c:pt>
                <c:pt idx="73">
                  <c:v>3483</c:v>
                </c:pt>
                <c:pt idx="74">
                  <c:v>3523.3</c:v>
                </c:pt>
                <c:pt idx="75">
                  <c:v>3563.3</c:v>
                </c:pt>
                <c:pt idx="76">
                  <c:v>3603.3</c:v>
                </c:pt>
                <c:pt idx="77">
                  <c:v>3631.9</c:v>
                </c:pt>
                <c:pt idx="78">
                  <c:v>3664.2</c:v>
                </c:pt>
                <c:pt idx="79">
                  <c:v>3708.2</c:v>
                </c:pt>
                <c:pt idx="80">
                  <c:v>3736.9</c:v>
                </c:pt>
                <c:pt idx="81">
                  <c:v>3768.9</c:v>
                </c:pt>
                <c:pt idx="82">
                  <c:v>3813</c:v>
                </c:pt>
                <c:pt idx="83">
                  <c:v>3841.7</c:v>
                </c:pt>
                <c:pt idx="84">
                  <c:v>3873.9</c:v>
                </c:pt>
                <c:pt idx="85">
                  <c:v>3906.6</c:v>
                </c:pt>
                <c:pt idx="86">
                  <c:v>3939.9</c:v>
                </c:pt>
                <c:pt idx="87">
                  <c:v>3973.2</c:v>
                </c:pt>
                <c:pt idx="88">
                  <c:v>4006</c:v>
                </c:pt>
                <c:pt idx="89">
                  <c:v>4038.4</c:v>
                </c:pt>
                <c:pt idx="90">
                  <c:v>4070.9</c:v>
                </c:pt>
                <c:pt idx="91">
                  <c:v>4103.7</c:v>
                </c:pt>
                <c:pt idx="92">
                  <c:v>4136.1000000000004</c:v>
                </c:pt>
                <c:pt idx="93">
                  <c:v>4168.8999999999996</c:v>
                </c:pt>
                <c:pt idx="94">
                  <c:v>4261.2</c:v>
                </c:pt>
                <c:pt idx="95">
                  <c:v>4300.7</c:v>
                </c:pt>
                <c:pt idx="96">
                  <c:v>4341.5</c:v>
                </c:pt>
                <c:pt idx="97">
                  <c:v>4382.5</c:v>
                </c:pt>
                <c:pt idx="98">
                  <c:v>4424.5</c:v>
                </c:pt>
                <c:pt idx="99">
                  <c:v>4464.5</c:v>
                </c:pt>
                <c:pt idx="100">
                  <c:v>4504.3999999999996</c:v>
                </c:pt>
                <c:pt idx="101">
                  <c:v>4544.6000000000004</c:v>
                </c:pt>
                <c:pt idx="102">
                  <c:v>4585.1000000000004</c:v>
                </c:pt>
                <c:pt idx="103">
                  <c:v>4613.8999999999996</c:v>
                </c:pt>
                <c:pt idx="104">
                  <c:v>4657.7</c:v>
                </c:pt>
                <c:pt idx="105">
                  <c:v>4686.3999999999996</c:v>
                </c:pt>
                <c:pt idx="106">
                  <c:v>4718.7</c:v>
                </c:pt>
                <c:pt idx="107">
                  <c:v>4751.5</c:v>
                </c:pt>
                <c:pt idx="108">
                  <c:v>4795.8999999999996</c:v>
                </c:pt>
                <c:pt idx="109">
                  <c:v>4824.6000000000004</c:v>
                </c:pt>
                <c:pt idx="110">
                  <c:v>4856.8999999999996</c:v>
                </c:pt>
                <c:pt idx="111">
                  <c:v>4889.8</c:v>
                </c:pt>
                <c:pt idx="112">
                  <c:v>4923</c:v>
                </c:pt>
                <c:pt idx="113">
                  <c:v>4955.7</c:v>
                </c:pt>
                <c:pt idx="114">
                  <c:v>4988.5</c:v>
                </c:pt>
                <c:pt idx="115">
                  <c:v>5021.3999999999996</c:v>
                </c:pt>
                <c:pt idx="116">
                  <c:v>5053.8999999999996</c:v>
                </c:pt>
                <c:pt idx="117">
                  <c:v>5086.8</c:v>
                </c:pt>
                <c:pt idx="118">
                  <c:v>5119.6000000000004</c:v>
                </c:pt>
                <c:pt idx="119">
                  <c:v>5164.2</c:v>
                </c:pt>
                <c:pt idx="120">
                  <c:v>5255.1</c:v>
                </c:pt>
                <c:pt idx="121">
                  <c:v>5296.4</c:v>
                </c:pt>
                <c:pt idx="122">
                  <c:v>5338</c:v>
                </c:pt>
                <c:pt idx="123">
                  <c:v>5378.5</c:v>
                </c:pt>
                <c:pt idx="124">
                  <c:v>5420.2</c:v>
                </c:pt>
                <c:pt idx="125">
                  <c:v>5449.9</c:v>
                </c:pt>
                <c:pt idx="126">
                  <c:v>5493.6</c:v>
                </c:pt>
                <c:pt idx="127">
                  <c:v>5533.6</c:v>
                </c:pt>
                <c:pt idx="128">
                  <c:v>5574</c:v>
                </c:pt>
                <c:pt idx="129">
                  <c:v>5602.5</c:v>
                </c:pt>
                <c:pt idx="130">
                  <c:v>5646.7</c:v>
                </c:pt>
                <c:pt idx="131">
                  <c:v>5675.6</c:v>
                </c:pt>
                <c:pt idx="132">
                  <c:v>5707.9</c:v>
                </c:pt>
                <c:pt idx="133">
                  <c:v>5740.7</c:v>
                </c:pt>
                <c:pt idx="134">
                  <c:v>5773.5</c:v>
                </c:pt>
                <c:pt idx="135">
                  <c:v>5806.1</c:v>
                </c:pt>
                <c:pt idx="136">
                  <c:v>5838.8</c:v>
                </c:pt>
                <c:pt idx="137">
                  <c:v>5883.5</c:v>
                </c:pt>
                <c:pt idx="138">
                  <c:v>5912.8</c:v>
                </c:pt>
                <c:pt idx="139">
                  <c:v>5956.9</c:v>
                </c:pt>
                <c:pt idx="140">
                  <c:v>5985.6</c:v>
                </c:pt>
                <c:pt idx="141">
                  <c:v>6017.9</c:v>
                </c:pt>
                <c:pt idx="142">
                  <c:v>6050.7</c:v>
                </c:pt>
                <c:pt idx="143">
                  <c:v>6083.8</c:v>
                </c:pt>
                <c:pt idx="144">
                  <c:v>6117</c:v>
                </c:pt>
                <c:pt idx="145">
                  <c:v>6149.6</c:v>
                </c:pt>
                <c:pt idx="146">
                  <c:v>6241.4</c:v>
                </c:pt>
                <c:pt idx="147">
                  <c:v>6282.1</c:v>
                </c:pt>
                <c:pt idx="148">
                  <c:v>6323.5</c:v>
                </c:pt>
                <c:pt idx="149">
                  <c:v>6353</c:v>
                </c:pt>
                <c:pt idx="150">
                  <c:v>6397.9</c:v>
                </c:pt>
                <c:pt idx="151">
                  <c:v>6438.2</c:v>
                </c:pt>
                <c:pt idx="152">
                  <c:v>6478.5</c:v>
                </c:pt>
                <c:pt idx="153">
                  <c:v>6507.2</c:v>
                </c:pt>
                <c:pt idx="154">
                  <c:v>6551.6</c:v>
                </c:pt>
                <c:pt idx="155">
                  <c:v>6580.4</c:v>
                </c:pt>
                <c:pt idx="156">
                  <c:v>6613</c:v>
                </c:pt>
                <c:pt idx="157">
                  <c:v>6646</c:v>
                </c:pt>
                <c:pt idx="158">
                  <c:v>6678.8</c:v>
                </c:pt>
                <c:pt idx="159">
                  <c:v>6711.5</c:v>
                </c:pt>
                <c:pt idx="160">
                  <c:v>6744.1</c:v>
                </c:pt>
                <c:pt idx="161">
                  <c:v>6776.8</c:v>
                </c:pt>
                <c:pt idx="162">
                  <c:v>6809.8</c:v>
                </c:pt>
                <c:pt idx="163">
                  <c:v>6854.7</c:v>
                </c:pt>
                <c:pt idx="164">
                  <c:v>6884.2</c:v>
                </c:pt>
                <c:pt idx="165">
                  <c:v>6917</c:v>
                </c:pt>
                <c:pt idx="166">
                  <c:v>6950</c:v>
                </c:pt>
                <c:pt idx="167">
                  <c:v>6982.9</c:v>
                </c:pt>
                <c:pt idx="168">
                  <c:v>7015.8</c:v>
                </c:pt>
                <c:pt idx="169">
                  <c:v>7049.1</c:v>
                </c:pt>
                <c:pt idx="170">
                  <c:v>7082</c:v>
                </c:pt>
                <c:pt idx="171">
                  <c:v>7114.6</c:v>
                </c:pt>
                <c:pt idx="172">
                  <c:v>7206.6</c:v>
                </c:pt>
                <c:pt idx="173">
                  <c:v>7247.8</c:v>
                </c:pt>
                <c:pt idx="174">
                  <c:v>7279.2</c:v>
                </c:pt>
              </c:numCache>
            </c:numRef>
          </c:xVal>
          <c:yVal>
            <c:numRef>
              <c:f>uc_066!$G$7:$G$219</c:f>
              <c:numCache>
                <c:formatCode>General</c:formatCode>
                <c:ptCount val="213"/>
                <c:pt idx="9">
                  <c:v>25820822.611555502</c:v>
                </c:pt>
                <c:pt idx="10">
                  <c:v>25819474.658349801</c:v>
                </c:pt>
                <c:pt idx="11">
                  <c:v>25817956.896465398</c:v>
                </c:pt>
                <c:pt idx="12">
                  <c:v>25817956.896464199</c:v>
                </c:pt>
                <c:pt idx="13">
                  <c:v>25817956.896464199</c:v>
                </c:pt>
                <c:pt idx="14">
                  <c:v>25817956.896464199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42-4990-847C-A2FBC0A695E1}"/>
            </c:ext>
          </c:extLst>
        </c:ser>
        <c:ser>
          <c:idx val="5"/>
          <c:order val="5"/>
          <c:tx>
            <c:strRef>
              <c:f>uc_066!$H$6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uc_066!$B$7:$B$219</c:f>
              <c:numCache>
                <c:formatCode>General</c:formatCode>
                <c:ptCount val="213"/>
                <c:pt idx="0">
                  <c:v>7275.7</c:v>
                </c:pt>
                <c:pt idx="1">
                  <c:v>1271.2</c:v>
                </c:pt>
                <c:pt idx="2">
                  <c:v>1271.5999999999999</c:v>
                </c:pt>
                <c:pt idx="3">
                  <c:v>1271.1985764503399</c:v>
                </c:pt>
                <c:pt idx="4">
                  <c:v>2500.1</c:v>
                </c:pt>
                <c:pt idx="5">
                  <c:v>3734.8</c:v>
                </c:pt>
                <c:pt idx="6">
                  <c:v>4969.1000000000004</c:v>
                </c:pt>
                <c:pt idx="7">
                  <c:v>6203.7</c:v>
                </c:pt>
                <c:pt idx="8">
                  <c:v>7310.4</c:v>
                </c:pt>
                <c:pt idx="9">
                  <c:v>1271.1985764503399</c:v>
                </c:pt>
                <c:pt idx="10">
                  <c:v>2505.9</c:v>
                </c:pt>
                <c:pt idx="11">
                  <c:v>3740.2</c:v>
                </c:pt>
                <c:pt idx="12">
                  <c:v>4976.3999999999996</c:v>
                </c:pt>
                <c:pt idx="13">
                  <c:v>6211.7</c:v>
                </c:pt>
                <c:pt idx="14">
                  <c:v>7310.5</c:v>
                </c:pt>
                <c:pt idx="15">
                  <c:v>1271.19858837127</c:v>
                </c:pt>
                <c:pt idx="16">
                  <c:v>1350.3</c:v>
                </c:pt>
                <c:pt idx="17">
                  <c:v>1367.5</c:v>
                </c:pt>
                <c:pt idx="18">
                  <c:v>1410.1</c:v>
                </c:pt>
                <c:pt idx="19">
                  <c:v>1450.2</c:v>
                </c:pt>
                <c:pt idx="20">
                  <c:v>1488.6</c:v>
                </c:pt>
                <c:pt idx="21">
                  <c:v>1527.3</c:v>
                </c:pt>
                <c:pt idx="22">
                  <c:v>1566.3</c:v>
                </c:pt>
                <c:pt idx="23">
                  <c:v>1594.2</c:v>
                </c:pt>
                <c:pt idx="24">
                  <c:v>1637.1</c:v>
                </c:pt>
                <c:pt idx="25">
                  <c:v>1677.1</c:v>
                </c:pt>
                <c:pt idx="26">
                  <c:v>1705.7</c:v>
                </c:pt>
                <c:pt idx="27">
                  <c:v>1748.5</c:v>
                </c:pt>
                <c:pt idx="28">
                  <c:v>1777.1</c:v>
                </c:pt>
                <c:pt idx="29">
                  <c:v>1808.8</c:v>
                </c:pt>
                <c:pt idx="30">
                  <c:v>1852.4</c:v>
                </c:pt>
                <c:pt idx="31">
                  <c:v>1880.7</c:v>
                </c:pt>
                <c:pt idx="32">
                  <c:v>1912.4</c:v>
                </c:pt>
                <c:pt idx="33">
                  <c:v>1944.6</c:v>
                </c:pt>
                <c:pt idx="34">
                  <c:v>1977.1</c:v>
                </c:pt>
                <c:pt idx="35">
                  <c:v>2009.5</c:v>
                </c:pt>
                <c:pt idx="36">
                  <c:v>2041.7</c:v>
                </c:pt>
                <c:pt idx="37">
                  <c:v>2073.8000000000002</c:v>
                </c:pt>
                <c:pt idx="38">
                  <c:v>2105.9</c:v>
                </c:pt>
                <c:pt idx="39">
                  <c:v>2138.3000000000002</c:v>
                </c:pt>
                <c:pt idx="40">
                  <c:v>2170.6999999999998</c:v>
                </c:pt>
                <c:pt idx="41">
                  <c:v>2202.8000000000002</c:v>
                </c:pt>
                <c:pt idx="42">
                  <c:v>2293.9</c:v>
                </c:pt>
                <c:pt idx="43">
                  <c:v>2333.8000000000002</c:v>
                </c:pt>
                <c:pt idx="44">
                  <c:v>2378.6999999999998</c:v>
                </c:pt>
                <c:pt idx="45">
                  <c:v>2418.9</c:v>
                </c:pt>
                <c:pt idx="46">
                  <c:v>2458.6999999999998</c:v>
                </c:pt>
                <c:pt idx="47">
                  <c:v>2498.6999999999998</c:v>
                </c:pt>
                <c:pt idx="48">
                  <c:v>2538.8000000000002</c:v>
                </c:pt>
                <c:pt idx="49">
                  <c:v>2567</c:v>
                </c:pt>
                <c:pt idx="50">
                  <c:v>2610.3000000000002</c:v>
                </c:pt>
                <c:pt idx="51">
                  <c:v>2638.7</c:v>
                </c:pt>
                <c:pt idx="52">
                  <c:v>2670.7</c:v>
                </c:pt>
                <c:pt idx="53">
                  <c:v>2703.1</c:v>
                </c:pt>
                <c:pt idx="54">
                  <c:v>2746.7</c:v>
                </c:pt>
                <c:pt idx="55">
                  <c:v>2775.2</c:v>
                </c:pt>
                <c:pt idx="56">
                  <c:v>2818.9</c:v>
                </c:pt>
                <c:pt idx="57">
                  <c:v>2847.4</c:v>
                </c:pt>
                <c:pt idx="58">
                  <c:v>2891.2</c:v>
                </c:pt>
                <c:pt idx="59">
                  <c:v>2931.1</c:v>
                </c:pt>
                <c:pt idx="60">
                  <c:v>2959.7</c:v>
                </c:pt>
                <c:pt idx="61">
                  <c:v>2992</c:v>
                </c:pt>
                <c:pt idx="62">
                  <c:v>3024.5</c:v>
                </c:pt>
                <c:pt idx="63">
                  <c:v>3056.7</c:v>
                </c:pt>
                <c:pt idx="64">
                  <c:v>3089.1</c:v>
                </c:pt>
                <c:pt idx="65">
                  <c:v>3121.6</c:v>
                </c:pt>
                <c:pt idx="66">
                  <c:v>3154.2</c:v>
                </c:pt>
                <c:pt idx="67">
                  <c:v>3186.5</c:v>
                </c:pt>
                <c:pt idx="68">
                  <c:v>3278.6</c:v>
                </c:pt>
                <c:pt idx="69">
                  <c:v>3318.3</c:v>
                </c:pt>
                <c:pt idx="70">
                  <c:v>3359.9</c:v>
                </c:pt>
                <c:pt idx="71">
                  <c:v>3400.7</c:v>
                </c:pt>
                <c:pt idx="72">
                  <c:v>3442.4</c:v>
                </c:pt>
                <c:pt idx="73">
                  <c:v>3483</c:v>
                </c:pt>
                <c:pt idx="74">
                  <c:v>3523.3</c:v>
                </c:pt>
                <c:pt idx="75">
                  <c:v>3563.3</c:v>
                </c:pt>
                <c:pt idx="76">
                  <c:v>3603.3</c:v>
                </c:pt>
                <c:pt idx="77">
                  <c:v>3631.9</c:v>
                </c:pt>
                <c:pt idx="78">
                  <c:v>3664.2</c:v>
                </c:pt>
                <c:pt idx="79">
                  <c:v>3708.2</c:v>
                </c:pt>
                <c:pt idx="80">
                  <c:v>3736.9</c:v>
                </c:pt>
                <c:pt idx="81">
                  <c:v>3768.9</c:v>
                </c:pt>
                <c:pt idx="82">
                  <c:v>3813</c:v>
                </c:pt>
                <c:pt idx="83">
                  <c:v>3841.7</c:v>
                </c:pt>
                <c:pt idx="84">
                  <c:v>3873.9</c:v>
                </c:pt>
                <c:pt idx="85">
                  <c:v>3906.6</c:v>
                </c:pt>
                <c:pt idx="86">
                  <c:v>3939.9</c:v>
                </c:pt>
                <c:pt idx="87">
                  <c:v>3973.2</c:v>
                </c:pt>
                <c:pt idx="88">
                  <c:v>4006</c:v>
                </c:pt>
                <c:pt idx="89">
                  <c:v>4038.4</c:v>
                </c:pt>
                <c:pt idx="90">
                  <c:v>4070.9</c:v>
                </c:pt>
                <c:pt idx="91">
                  <c:v>4103.7</c:v>
                </c:pt>
                <c:pt idx="92">
                  <c:v>4136.1000000000004</c:v>
                </c:pt>
                <c:pt idx="93">
                  <c:v>4168.8999999999996</c:v>
                </c:pt>
                <c:pt idx="94">
                  <c:v>4261.2</c:v>
                </c:pt>
                <c:pt idx="95">
                  <c:v>4300.7</c:v>
                </c:pt>
                <c:pt idx="96">
                  <c:v>4341.5</c:v>
                </c:pt>
                <c:pt idx="97">
                  <c:v>4382.5</c:v>
                </c:pt>
                <c:pt idx="98">
                  <c:v>4424.5</c:v>
                </c:pt>
                <c:pt idx="99">
                  <c:v>4464.5</c:v>
                </c:pt>
                <c:pt idx="100">
                  <c:v>4504.3999999999996</c:v>
                </c:pt>
                <c:pt idx="101">
                  <c:v>4544.6000000000004</c:v>
                </c:pt>
                <c:pt idx="102">
                  <c:v>4585.1000000000004</c:v>
                </c:pt>
                <c:pt idx="103">
                  <c:v>4613.8999999999996</c:v>
                </c:pt>
                <c:pt idx="104">
                  <c:v>4657.7</c:v>
                </c:pt>
                <c:pt idx="105">
                  <c:v>4686.3999999999996</c:v>
                </c:pt>
                <c:pt idx="106">
                  <c:v>4718.7</c:v>
                </c:pt>
                <c:pt idx="107">
                  <c:v>4751.5</c:v>
                </c:pt>
                <c:pt idx="108">
                  <c:v>4795.8999999999996</c:v>
                </c:pt>
                <c:pt idx="109">
                  <c:v>4824.6000000000004</c:v>
                </c:pt>
                <c:pt idx="110">
                  <c:v>4856.8999999999996</c:v>
                </c:pt>
                <c:pt idx="111">
                  <c:v>4889.8</c:v>
                </c:pt>
                <c:pt idx="112">
                  <c:v>4923</c:v>
                </c:pt>
                <c:pt idx="113">
                  <c:v>4955.7</c:v>
                </c:pt>
                <c:pt idx="114">
                  <c:v>4988.5</c:v>
                </c:pt>
                <c:pt idx="115">
                  <c:v>5021.3999999999996</c:v>
                </c:pt>
                <c:pt idx="116">
                  <c:v>5053.8999999999996</c:v>
                </c:pt>
                <c:pt idx="117">
                  <c:v>5086.8</c:v>
                </c:pt>
                <c:pt idx="118">
                  <c:v>5119.6000000000004</c:v>
                </c:pt>
                <c:pt idx="119">
                  <c:v>5164.2</c:v>
                </c:pt>
                <c:pt idx="120">
                  <c:v>5255.1</c:v>
                </c:pt>
                <c:pt idx="121">
                  <c:v>5296.4</c:v>
                </c:pt>
                <c:pt idx="122">
                  <c:v>5338</c:v>
                </c:pt>
                <c:pt idx="123">
                  <c:v>5378.5</c:v>
                </c:pt>
                <c:pt idx="124">
                  <c:v>5420.2</c:v>
                </c:pt>
                <c:pt idx="125">
                  <c:v>5449.9</c:v>
                </c:pt>
                <c:pt idx="126">
                  <c:v>5493.6</c:v>
                </c:pt>
                <c:pt idx="127">
                  <c:v>5533.6</c:v>
                </c:pt>
                <c:pt idx="128">
                  <c:v>5574</c:v>
                </c:pt>
                <c:pt idx="129">
                  <c:v>5602.5</c:v>
                </c:pt>
                <c:pt idx="130">
                  <c:v>5646.7</c:v>
                </c:pt>
                <c:pt idx="131">
                  <c:v>5675.6</c:v>
                </c:pt>
                <c:pt idx="132">
                  <c:v>5707.9</c:v>
                </c:pt>
                <c:pt idx="133">
                  <c:v>5740.7</c:v>
                </c:pt>
                <c:pt idx="134">
                  <c:v>5773.5</c:v>
                </c:pt>
                <c:pt idx="135">
                  <c:v>5806.1</c:v>
                </c:pt>
                <c:pt idx="136">
                  <c:v>5838.8</c:v>
                </c:pt>
                <c:pt idx="137">
                  <c:v>5883.5</c:v>
                </c:pt>
                <c:pt idx="138">
                  <c:v>5912.8</c:v>
                </c:pt>
                <c:pt idx="139">
                  <c:v>5956.9</c:v>
                </c:pt>
                <c:pt idx="140">
                  <c:v>5985.6</c:v>
                </c:pt>
                <c:pt idx="141">
                  <c:v>6017.9</c:v>
                </c:pt>
                <c:pt idx="142">
                  <c:v>6050.7</c:v>
                </c:pt>
                <c:pt idx="143">
                  <c:v>6083.8</c:v>
                </c:pt>
                <c:pt idx="144">
                  <c:v>6117</c:v>
                </c:pt>
                <c:pt idx="145">
                  <c:v>6149.6</c:v>
                </c:pt>
                <c:pt idx="146">
                  <c:v>6241.4</c:v>
                </c:pt>
                <c:pt idx="147">
                  <c:v>6282.1</c:v>
                </c:pt>
                <c:pt idx="148">
                  <c:v>6323.5</c:v>
                </c:pt>
                <c:pt idx="149">
                  <c:v>6353</c:v>
                </c:pt>
                <c:pt idx="150">
                  <c:v>6397.9</c:v>
                </c:pt>
                <c:pt idx="151">
                  <c:v>6438.2</c:v>
                </c:pt>
                <c:pt idx="152">
                  <c:v>6478.5</c:v>
                </c:pt>
                <c:pt idx="153">
                  <c:v>6507.2</c:v>
                </c:pt>
                <c:pt idx="154">
                  <c:v>6551.6</c:v>
                </c:pt>
                <c:pt idx="155">
                  <c:v>6580.4</c:v>
                </c:pt>
                <c:pt idx="156">
                  <c:v>6613</c:v>
                </c:pt>
                <c:pt idx="157">
                  <c:v>6646</c:v>
                </c:pt>
                <c:pt idx="158">
                  <c:v>6678.8</c:v>
                </c:pt>
                <c:pt idx="159">
                  <c:v>6711.5</c:v>
                </c:pt>
                <c:pt idx="160">
                  <c:v>6744.1</c:v>
                </c:pt>
                <c:pt idx="161">
                  <c:v>6776.8</c:v>
                </c:pt>
                <c:pt idx="162">
                  <c:v>6809.8</c:v>
                </c:pt>
                <c:pt idx="163">
                  <c:v>6854.7</c:v>
                </c:pt>
                <c:pt idx="164">
                  <c:v>6884.2</c:v>
                </c:pt>
                <c:pt idx="165">
                  <c:v>6917</c:v>
                </c:pt>
                <c:pt idx="166">
                  <c:v>6950</c:v>
                </c:pt>
                <c:pt idx="167">
                  <c:v>6982.9</c:v>
                </c:pt>
                <c:pt idx="168">
                  <c:v>7015.8</c:v>
                </c:pt>
                <c:pt idx="169">
                  <c:v>7049.1</c:v>
                </c:pt>
                <c:pt idx="170">
                  <c:v>7082</c:v>
                </c:pt>
                <c:pt idx="171">
                  <c:v>7114.6</c:v>
                </c:pt>
                <c:pt idx="172">
                  <c:v>7206.6</c:v>
                </c:pt>
                <c:pt idx="173">
                  <c:v>7247.8</c:v>
                </c:pt>
                <c:pt idx="174">
                  <c:v>7279.2</c:v>
                </c:pt>
              </c:numCache>
            </c:numRef>
          </c:xVal>
          <c:yVal>
            <c:numRef>
              <c:f>uc_066!$H$7:$H$219</c:f>
              <c:numCache>
                <c:formatCode>General</c:formatCode>
                <c:ptCount val="213"/>
                <c:pt idx="15">
                  <c:v>25820822.611555502</c:v>
                </c:pt>
                <c:pt idx="16">
                  <c:v>25820804.554759599</c:v>
                </c:pt>
                <c:pt idx="18">
                  <c:v>25820796.954759099</c:v>
                </c:pt>
                <c:pt idx="19">
                  <c:v>25820796.954759199</c:v>
                </c:pt>
                <c:pt idx="20">
                  <c:v>25820796.954759199</c:v>
                </c:pt>
                <c:pt idx="21">
                  <c:v>25820787.7547592</c:v>
                </c:pt>
                <c:pt idx="22">
                  <c:v>25820757.354759201</c:v>
                </c:pt>
                <c:pt idx="24">
                  <c:v>25820721.651379202</c:v>
                </c:pt>
                <c:pt idx="25">
                  <c:v>25820564.451379299</c:v>
                </c:pt>
                <c:pt idx="27">
                  <c:v>25820564.451379199</c:v>
                </c:pt>
                <c:pt idx="30">
                  <c:v>25820564.451379199</c:v>
                </c:pt>
                <c:pt idx="42">
                  <c:v>25820564.451379601</c:v>
                </c:pt>
                <c:pt idx="43">
                  <c:v>25820561.251379199</c:v>
                </c:pt>
                <c:pt idx="44">
                  <c:v>25820561.251380999</c:v>
                </c:pt>
                <c:pt idx="45">
                  <c:v>25820561.251379199</c:v>
                </c:pt>
                <c:pt idx="46">
                  <c:v>25820561.251379099</c:v>
                </c:pt>
                <c:pt idx="47">
                  <c:v>25820561.251379199</c:v>
                </c:pt>
                <c:pt idx="48">
                  <c:v>25820561.251379199</c:v>
                </c:pt>
                <c:pt idx="50">
                  <c:v>25820561.251379199</c:v>
                </c:pt>
                <c:pt idx="54">
                  <c:v>25820561.251379199</c:v>
                </c:pt>
                <c:pt idx="56">
                  <c:v>25820561.251379602</c:v>
                </c:pt>
                <c:pt idx="58">
                  <c:v>25820561.2513793</c:v>
                </c:pt>
                <c:pt idx="59">
                  <c:v>25820561.251379199</c:v>
                </c:pt>
                <c:pt idx="68">
                  <c:v>25820561.251379602</c:v>
                </c:pt>
                <c:pt idx="69">
                  <c:v>25820561.2513793</c:v>
                </c:pt>
                <c:pt idx="70">
                  <c:v>25820547.9945953</c:v>
                </c:pt>
                <c:pt idx="71">
                  <c:v>25820547.9945953</c:v>
                </c:pt>
                <c:pt idx="72">
                  <c:v>25820547.9945767</c:v>
                </c:pt>
                <c:pt idx="73">
                  <c:v>25820547.9945952</c:v>
                </c:pt>
                <c:pt idx="74">
                  <c:v>25820547.9945952</c:v>
                </c:pt>
                <c:pt idx="75">
                  <c:v>25820547.9945952</c:v>
                </c:pt>
                <c:pt idx="76">
                  <c:v>25820547.9945952</c:v>
                </c:pt>
                <c:pt idx="79">
                  <c:v>25820547.9945952</c:v>
                </c:pt>
                <c:pt idx="82">
                  <c:v>25820547.9945952</c:v>
                </c:pt>
                <c:pt idx="94">
                  <c:v>25820547.994595598</c:v>
                </c:pt>
                <c:pt idx="95">
                  <c:v>25820547.9945953</c:v>
                </c:pt>
                <c:pt idx="96">
                  <c:v>25820547.994595401</c:v>
                </c:pt>
                <c:pt idx="97">
                  <c:v>25820547.994595099</c:v>
                </c:pt>
                <c:pt idx="98">
                  <c:v>25820547.994574901</c:v>
                </c:pt>
                <c:pt idx="99">
                  <c:v>25820547.9945952</c:v>
                </c:pt>
                <c:pt idx="100">
                  <c:v>25820547.9945952</c:v>
                </c:pt>
                <c:pt idx="101">
                  <c:v>25820547.9945952</c:v>
                </c:pt>
                <c:pt idx="102">
                  <c:v>25820547.9945952</c:v>
                </c:pt>
                <c:pt idx="104">
                  <c:v>25820547.9945952</c:v>
                </c:pt>
                <c:pt idx="108">
                  <c:v>25820547.9945952</c:v>
                </c:pt>
                <c:pt idx="119">
                  <c:v>25820547.9945952</c:v>
                </c:pt>
                <c:pt idx="120">
                  <c:v>25820547.994596299</c:v>
                </c:pt>
                <c:pt idx="121">
                  <c:v>25820547.9945953</c:v>
                </c:pt>
                <c:pt idx="122">
                  <c:v>25820547.9945952</c:v>
                </c:pt>
                <c:pt idx="123">
                  <c:v>25820547.9945952</c:v>
                </c:pt>
                <c:pt idx="124">
                  <c:v>25820547.9945275</c:v>
                </c:pt>
                <c:pt idx="126">
                  <c:v>25820547.9945952</c:v>
                </c:pt>
                <c:pt idx="127">
                  <c:v>25820547.9945952</c:v>
                </c:pt>
                <c:pt idx="128">
                  <c:v>25820547.9945952</c:v>
                </c:pt>
                <c:pt idx="130">
                  <c:v>25820534.7378112</c:v>
                </c:pt>
                <c:pt idx="137">
                  <c:v>25820534.737811498</c:v>
                </c:pt>
                <c:pt idx="139">
                  <c:v>25820534.7378112</c:v>
                </c:pt>
                <c:pt idx="146">
                  <c:v>25820534.737811498</c:v>
                </c:pt>
                <c:pt idx="147">
                  <c:v>25820534.737811301</c:v>
                </c:pt>
                <c:pt idx="148">
                  <c:v>25820534.7378112</c:v>
                </c:pt>
                <c:pt idx="150">
                  <c:v>25820534.7378112</c:v>
                </c:pt>
                <c:pt idx="151">
                  <c:v>25820534.7378112</c:v>
                </c:pt>
                <c:pt idx="152">
                  <c:v>25820534.737811301</c:v>
                </c:pt>
                <c:pt idx="154">
                  <c:v>25820534.7378112</c:v>
                </c:pt>
                <c:pt idx="163">
                  <c:v>25820534.7378111</c:v>
                </c:pt>
                <c:pt idx="172">
                  <c:v>25820534.737811301</c:v>
                </c:pt>
                <c:pt idx="173">
                  <c:v>25820534.737811401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42-4990-847C-A2FBC0A69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'Experiment A'!$J$1:$P$1</c:f>
              <c:strCache>
                <c:ptCount val="7"/>
                <c:pt idx="0">
                  <c:v>z_milp</c:v>
                </c:pt>
                <c:pt idx="1">
                  <c:v>z_feas</c:v>
                </c:pt>
                <c:pt idx="2">
                  <c:v>z_harjk</c:v>
                </c:pt>
                <c:pt idx="3">
                  <c:v>z_hard3</c:v>
                </c:pt>
                <c:pt idx="4">
                  <c:v>z_lbc1</c:v>
                </c:pt>
                <c:pt idx="5">
                  <c:v>z_lbc2</c:v>
                </c:pt>
                <c:pt idx="6">
                  <c:v>z_ks</c:v>
                </c:pt>
              </c:strCache>
            </c:strRef>
          </c:cat>
          <c:val>
            <c:numRef>
              <c:f>'Experiment A'!$J$7:$P$7</c:f>
              <c:numCache>
                <c:formatCode>General</c:formatCode>
                <c:ptCount val="7"/>
                <c:pt idx="0">
                  <c:v>31718397.100000001</c:v>
                </c:pt>
                <c:pt idx="2">
                  <c:v>31743063</c:v>
                </c:pt>
                <c:pt idx="3">
                  <c:v>31740718.899999999</c:v>
                </c:pt>
                <c:pt idx="4">
                  <c:v>31727378.899999999</c:v>
                </c:pt>
                <c:pt idx="5">
                  <c:v>31724971.899999999</c:v>
                </c:pt>
                <c:pt idx="6">
                  <c:v>31734120.699999999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43-4255-B81E-872850742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317440"/>
        <c:axId val="418316456"/>
      </c:barChart>
      <c:catAx>
        <c:axId val="41831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16456"/>
        <c:crosses val="autoZero"/>
        <c:auto val="1"/>
        <c:lblAlgn val="ctr"/>
        <c:lblOffset val="100"/>
        <c:noMultiLvlLbl val="0"/>
      </c:catAx>
      <c:valAx>
        <c:axId val="41831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1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'Experiment A'!$R$1:$X$1</c:f>
              <c:strCache>
                <c:ptCount val="7"/>
                <c:pt idx="0">
                  <c:v>t_milp</c:v>
                </c:pt>
                <c:pt idx="1">
                  <c:v>t_feas</c:v>
                </c:pt>
                <c:pt idx="2">
                  <c:v>t_harjk</c:v>
                </c:pt>
                <c:pt idx="3">
                  <c:v>t_hard3</c:v>
                </c:pt>
                <c:pt idx="4">
                  <c:v>t_lbc1</c:v>
                </c:pt>
                <c:pt idx="5">
                  <c:v>t_lbc2</c:v>
                </c:pt>
                <c:pt idx="6">
                  <c:v>t_ks</c:v>
                </c:pt>
              </c:strCache>
            </c:strRef>
          </c:cat>
          <c:val>
            <c:numRef>
              <c:f>'Experiment A'!$R$7:$X$7</c:f>
              <c:numCache>
                <c:formatCode>General</c:formatCode>
                <c:ptCount val="7"/>
                <c:pt idx="0">
                  <c:v>7227.3</c:v>
                </c:pt>
                <c:pt idx="1">
                  <c:v>0</c:v>
                </c:pt>
                <c:pt idx="2">
                  <c:v>1270.3</c:v>
                </c:pt>
                <c:pt idx="3">
                  <c:v>1269.5</c:v>
                </c:pt>
                <c:pt idx="4">
                  <c:v>7266.2</c:v>
                </c:pt>
                <c:pt idx="5">
                  <c:v>7266.1</c:v>
                </c:pt>
                <c:pt idx="6">
                  <c:v>7247.6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4-4054-B942-2F9007214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225192"/>
        <c:axId val="607216336"/>
      </c:barChart>
      <c:catAx>
        <c:axId val="607225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16336"/>
        <c:crosses val="autoZero"/>
        <c:auto val="1"/>
        <c:lblAlgn val="ctr"/>
        <c:lblOffset val="100"/>
        <c:noMultiLvlLbl val="0"/>
      </c:catAx>
      <c:valAx>
        <c:axId val="60721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25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Integrality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'Experiment A'!$Y$1:$AE$1</c:f>
              <c:strCache>
                <c:ptCount val="7"/>
                <c:pt idx="0">
                  <c:v>g_milp</c:v>
                </c:pt>
                <c:pt idx="1">
                  <c:v>g_feas</c:v>
                </c:pt>
                <c:pt idx="2">
                  <c:v>g_harjk</c:v>
                </c:pt>
                <c:pt idx="3">
                  <c:v>g_hard3</c:v>
                </c:pt>
                <c:pt idx="4">
                  <c:v>g_lbc1</c:v>
                </c:pt>
                <c:pt idx="5">
                  <c:v>g_lbc2</c:v>
                </c:pt>
                <c:pt idx="6">
                  <c:v>g_ks</c:v>
                </c:pt>
              </c:strCache>
            </c:strRef>
          </c:cat>
          <c:val>
            <c:numRef>
              <c:f>'Experiment A'!$Y$7:$AE$7</c:f>
              <c:numCache>
                <c:formatCode>General</c:formatCode>
                <c:ptCount val="7"/>
                <c:pt idx="0">
                  <c:v>1.1429599999999999E-3</c:v>
                </c:pt>
                <c:pt idx="2">
                  <c:v>1.9191200000000001E-3</c:v>
                </c:pt>
                <c:pt idx="3">
                  <c:v>1.84541E-3</c:v>
                </c:pt>
                <c:pt idx="4">
                  <c:v>8.2969999999999995E-4</c:v>
                </c:pt>
                <c:pt idx="5">
                  <c:v>1.34997E-3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D-49D1-8817-476A8C883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200464"/>
        <c:axId val="603205712"/>
      </c:barChart>
      <c:catAx>
        <c:axId val="60320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205712"/>
        <c:crosses val="autoZero"/>
        <c:auto val="1"/>
        <c:lblAlgn val="ctr"/>
        <c:lblOffset val="100"/>
        <c:noMultiLvlLbl val="0"/>
      </c:catAx>
      <c:valAx>
        <c:axId val="60320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20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layout>
        <c:manualLayout>
          <c:xMode val="edge"/>
          <c:yMode val="edge"/>
          <c:x val="0.4928272622909432"/>
          <c:y val="4.0750992476915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1357036795807"/>
          <c:y val="0.14472780608306313"/>
          <c:w val="0.828459065121397"/>
          <c:h val="0.7488827963356947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test4!$H$1:$M$1</c:f>
              <c:strCache>
                <c:ptCount val="6"/>
                <c:pt idx="0">
                  <c:v>z_lp</c:v>
                </c:pt>
                <c:pt idx="1">
                  <c:v>z_hard</c:v>
                </c:pt>
                <c:pt idx="3">
                  <c:v>z_milp</c:v>
                </c:pt>
                <c:pt idx="4">
                  <c:v>z_soft</c:v>
                </c:pt>
                <c:pt idx="5">
                  <c:v>z_soft+cut</c:v>
                </c:pt>
              </c:strCache>
            </c:strRef>
          </c:cat>
          <c:val>
            <c:numRef>
              <c:f>test4!$H$16:$M$16</c:f>
              <c:numCache>
                <c:formatCode>_-"$"* #,##0_-;\-"$"* #,##0_-;_-"$"* "-"??_-;_-@_-</c:formatCode>
                <c:ptCount val="6"/>
                <c:pt idx="0">
                  <c:v>3167893.4</c:v>
                </c:pt>
                <c:pt idx="1">
                  <c:v>3180824.4</c:v>
                </c:pt>
                <c:pt idx="3">
                  <c:v>3173306.7</c:v>
                </c:pt>
                <c:pt idx="4">
                  <c:v>3171616.1</c:v>
                </c:pt>
                <c:pt idx="5">
                  <c:v>3172081.5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7-44D7-AF85-88D12C4F41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4852216"/>
        <c:axId val="584853200"/>
      </c:barChart>
      <c:catAx>
        <c:axId val="58485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53200"/>
        <c:crosses val="autoZero"/>
        <c:auto val="1"/>
        <c:lblAlgn val="ctr"/>
        <c:lblOffset val="100"/>
        <c:noMultiLvlLbl val="0"/>
      </c:catAx>
      <c:valAx>
        <c:axId val="58485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52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instances</a:t>
            </a:r>
            <a:r>
              <a:rPr lang="en-GB" baseline="0"/>
              <a:t> </a:t>
            </a:r>
          </a:p>
          <a:p>
            <a:pPr>
              <a:defRPr/>
            </a:pPr>
            <a:r>
              <a:rPr lang="en-GB"/>
              <a:t>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34234615093168"/>
          <c:y val="0.1627921951612146"/>
          <c:w val="0.81798398830503072"/>
          <c:h val="0.687266897851590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Kazarlis!$F$3:$F$62</c:f>
              <c:numCache>
                <c:formatCode>General</c:formatCode>
                <c:ptCount val="60"/>
                <c:pt idx="0">
                  <c:v>28</c:v>
                </c:pt>
                <c:pt idx="1">
                  <c:v>35</c:v>
                </c:pt>
                <c:pt idx="2">
                  <c:v>44</c:v>
                </c:pt>
                <c:pt idx="3">
                  <c:v>45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51</c:v>
                </c:pt>
                <c:pt idx="8">
                  <c:v>52</c:v>
                </c:pt>
                <c:pt idx="9">
                  <c:v>54</c:v>
                </c:pt>
                <c:pt idx="10">
                  <c:v>60</c:v>
                </c:pt>
                <c:pt idx="11">
                  <c:v>62</c:v>
                </c:pt>
                <c:pt idx="12">
                  <c:v>64</c:v>
                </c:pt>
                <c:pt idx="13">
                  <c:v>66</c:v>
                </c:pt>
                <c:pt idx="14">
                  <c:v>70</c:v>
                </c:pt>
                <c:pt idx="15">
                  <c:v>71</c:v>
                </c:pt>
                <c:pt idx="16">
                  <c:v>75</c:v>
                </c:pt>
                <c:pt idx="17">
                  <c:v>76</c:v>
                </c:pt>
                <c:pt idx="18">
                  <c:v>80</c:v>
                </c:pt>
                <c:pt idx="19">
                  <c:v>81</c:v>
                </c:pt>
                <c:pt idx="20">
                  <c:v>85</c:v>
                </c:pt>
                <c:pt idx="21">
                  <c:v>86</c:v>
                </c:pt>
                <c:pt idx="22">
                  <c:v>90</c:v>
                </c:pt>
                <c:pt idx="23">
                  <c:v>91</c:v>
                </c:pt>
                <c:pt idx="24">
                  <c:v>94</c:v>
                </c:pt>
                <c:pt idx="25">
                  <c:v>97</c:v>
                </c:pt>
                <c:pt idx="26">
                  <c:v>98</c:v>
                </c:pt>
                <c:pt idx="27">
                  <c:v>102</c:v>
                </c:pt>
                <c:pt idx="28">
                  <c:v>104</c:v>
                </c:pt>
                <c:pt idx="29">
                  <c:v>106</c:v>
                </c:pt>
                <c:pt idx="30">
                  <c:v>109</c:v>
                </c:pt>
                <c:pt idx="31">
                  <c:v>111</c:v>
                </c:pt>
                <c:pt idx="32">
                  <c:v>114</c:v>
                </c:pt>
                <c:pt idx="33">
                  <c:v>116</c:v>
                </c:pt>
                <c:pt idx="34">
                  <c:v>119</c:v>
                </c:pt>
                <c:pt idx="35">
                  <c:v>121</c:v>
                </c:pt>
                <c:pt idx="36">
                  <c:v>125</c:v>
                </c:pt>
                <c:pt idx="37">
                  <c:v>126</c:v>
                </c:pt>
                <c:pt idx="38">
                  <c:v>129</c:v>
                </c:pt>
                <c:pt idx="39">
                  <c:v>131</c:v>
                </c:pt>
                <c:pt idx="40">
                  <c:v>132</c:v>
                </c:pt>
                <c:pt idx="41">
                  <c:v>132</c:v>
                </c:pt>
                <c:pt idx="42">
                  <c:v>135</c:v>
                </c:pt>
                <c:pt idx="43">
                  <c:v>138</c:v>
                </c:pt>
                <c:pt idx="44">
                  <c:v>140</c:v>
                </c:pt>
                <c:pt idx="45">
                  <c:v>143</c:v>
                </c:pt>
                <c:pt idx="46">
                  <c:v>146</c:v>
                </c:pt>
                <c:pt idx="47">
                  <c:v>148</c:v>
                </c:pt>
                <c:pt idx="48">
                  <c:v>151</c:v>
                </c:pt>
                <c:pt idx="49">
                  <c:v>154</c:v>
                </c:pt>
                <c:pt idx="50">
                  <c:v>156</c:v>
                </c:pt>
                <c:pt idx="51">
                  <c:v>156</c:v>
                </c:pt>
                <c:pt idx="52">
                  <c:v>156</c:v>
                </c:pt>
                <c:pt idx="53">
                  <c:v>165</c:v>
                </c:pt>
                <c:pt idx="54">
                  <c:v>167</c:v>
                </c:pt>
                <c:pt idx="55">
                  <c:v>172</c:v>
                </c:pt>
                <c:pt idx="56">
                  <c:v>182</c:v>
                </c:pt>
                <c:pt idx="57">
                  <c:v>182</c:v>
                </c:pt>
                <c:pt idx="58">
                  <c:v>183</c:v>
                </c:pt>
                <c:pt idx="59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2-40BF-9FF4-4C238F32B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36768"/>
        <c:axId val="637933488"/>
      </c:lineChart>
      <c:catAx>
        <c:axId val="63793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33488"/>
        <c:crosses val="autoZero"/>
        <c:auto val="1"/>
        <c:lblAlgn val="ctr"/>
        <c:lblOffset val="100"/>
        <c:noMultiLvlLbl val="0"/>
      </c:catAx>
      <c:valAx>
        <c:axId val="63793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3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Kazarlis!$G$1</c:f>
              <c:strCache>
                <c:ptCount val="1"/>
                <c:pt idx="0">
                  <c:v>configuración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Kazarlis!$G$3:$G$62</c:f>
              <c:numCache>
                <c:formatCode>General</c:formatCode>
                <c:ptCount val="60"/>
                <c:pt idx="0">
                  <c:v>12</c:v>
                </c:pt>
                <c:pt idx="1">
                  <c:v>13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10</c:v>
                </c:pt>
                <c:pt idx="6">
                  <c:v>17</c:v>
                </c:pt>
                <c:pt idx="7">
                  <c:v>17</c:v>
                </c:pt>
                <c:pt idx="8">
                  <c:v>12</c:v>
                </c:pt>
                <c:pt idx="9">
                  <c:v>13</c:v>
                </c:pt>
                <c:pt idx="10">
                  <c:v>11</c:v>
                </c:pt>
                <c:pt idx="11">
                  <c:v>16</c:v>
                </c:pt>
                <c:pt idx="12">
                  <c:v>13</c:v>
                </c:pt>
                <c:pt idx="13">
                  <c:v>17</c:v>
                </c:pt>
                <c:pt idx="14">
                  <c:v>14</c:v>
                </c:pt>
                <c:pt idx="15">
                  <c:v>25</c:v>
                </c:pt>
                <c:pt idx="16">
                  <c:v>16</c:v>
                </c:pt>
                <c:pt idx="17">
                  <c:v>21</c:v>
                </c:pt>
                <c:pt idx="18">
                  <c:v>17</c:v>
                </c:pt>
                <c:pt idx="19">
                  <c:v>22</c:v>
                </c:pt>
                <c:pt idx="20">
                  <c:v>19</c:v>
                </c:pt>
                <c:pt idx="21">
                  <c:v>24</c:v>
                </c:pt>
                <c:pt idx="22">
                  <c:v>24</c:v>
                </c:pt>
                <c:pt idx="23">
                  <c:v>26</c:v>
                </c:pt>
                <c:pt idx="24">
                  <c:v>22</c:v>
                </c:pt>
                <c:pt idx="25">
                  <c:v>27</c:v>
                </c:pt>
                <c:pt idx="26">
                  <c:v>24</c:v>
                </c:pt>
                <c:pt idx="27">
                  <c:v>29</c:v>
                </c:pt>
                <c:pt idx="28">
                  <c:v>25</c:v>
                </c:pt>
                <c:pt idx="29">
                  <c:v>30</c:v>
                </c:pt>
                <c:pt idx="30">
                  <c:v>32</c:v>
                </c:pt>
                <c:pt idx="31">
                  <c:v>32</c:v>
                </c:pt>
                <c:pt idx="32">
                  <c:v>29</c:v>
                </c:pt>
                <c:pt idx="33">
                  <c:v>34</c:v>
                </c:pt>
                <c:pt idx="34">
                  <c:v>32</c:v>
                </c:pt>
                <c:pt idx="35">
                  <c:v>35</c:v>
                </c:pt>
                <c:pt idx="36">
                  <c:v>32</c:v>
                </c:pt>
                <c:pt idx="37">
                  <c:v>37</c:v>
                </c:pt>
                <c:pt idx="38">
                  <c:v>33</c:v>
                </c:pt>
                <c:pt idx="39">
                  <c:v>38</c:v>
                </c:pt>
                <c:pt idx="40">
                  <c:v>35</c:v>
                </c:pt>
                <c:pt idx="41">
                  <c:v>46</c:v>
                </c:pt>
                <c:pt idx="42">
                  <c:v>37</c:v>
                </c:pt>
                <c:pt idx="43">
                  <c:v>42</c:v>
                </c:pt>
                <c:pt idx="44">
                  <c:v>38</c:v>
                </c:pt>
                <c:pt idx="45">
                  <c:v>43</c:v>
                </c:pt>
                <c:pt idx="46">
                  <c:v>40</c:v>
                </c:pt>
                <c:pt idx="47">
                  <c:v>45</c:v>
                </c:pt>
                <c:pt idx="48">
                  <c:v>41</c:v>
                </c:pt>
                <c:pt idx="49">
                  <c:v>46</c:v>
                </c:pt>
                <c:pt idx="50">
                  <c:v>43</c:v>
                </c:pt>
                <c:pt idx="51">
                  <c:v>40</c:v>
                </c:pt>
                <c:pt idx="52">
                  <c:v>50</c:v>
                </c:pt>
                <c:pt idx="53">
                  <c:v>51</c:v>
                </c:pt>
                <c:pt idx="54">
                  <c:v>43</c:v>
                </c:pt>
                <c:pt idx="55">
                  <c:v>50</c:v>
                </c:pt>
                <c:pt idx="56">
                  <c:v>53</c:v>
                </c:pt>
                <c:pt idx="57">
                  <c:v>45</c:v>
                </c:pt>
                <c:pt idx="58">
                  <c:v>58</c:v>
                </c:pt>
                <c:pt idx="5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5-4974-AB41-082B628AD3D4}"/>
            </c:ext>
          </c:extLst>
        </c:ser>
        <c:ser>
          <c:idx val="1"/>
          <c:order val="1"/>
          <c:tx>
            <c:strRef>
              <c:f>Kazarlis!$H$1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Kazarlis!$H$3:$H$62</c:f>
              <c:numCache>
                <c:formatCode>General</c:formatCode>
                <c:ptCount val="60"/>
                <c:pt idx="0">
                  <c:v>11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13</c:v>
                </c:pt>
                <c:pt idx="5">
                  <c:v>10</c:v>
                </c:pt>
                <c:pt idx="6">
                  <c:v>16</c:v>
                </c:pt>
                <c:pt idx="7">
                  <c:v>10</c:v>
                </c:pt>
                <c:pt idx="8">
                  <c:v>17</c:v>
                </c:pt>
                <c:pt idx="9">
                  <c:v>12</c:v>
                </c:pt>
                <c:pt idx="10">
                  <c:v>18</c:v>
                </c:pt>
                <c:pt idx="11">
                  <c:v>17</c:v>
                </c:pt>
                <c:pt idx="12">
                  <c:v>20</c:v>
                </c:pt>
                <c:pt idx="13">
                  <c:v>16</c:v>
                </c:pt>
                <c:pt idx="14">
                  <c:v>21</c:v>
                </c:pt>
                <c:pt idx="15">
                  <c:v>18</c:v>
                </c:pt>
                <c:pt idx="16">
                  <c:v>25</c:v>
                </c:pt>
                <c:pt idx="17">
                  <c:v>21</c:v>
                </c:pt>
                <c:pt idx="18">
                  <c:v>24</c:v>
                </c:pt>
                <c:pt idx="19">
                  <c:v>21</c:v>
                </c:pt>
                <c:pt idx="20">
                  <c:v>27</c:v>
                </c:pt>
                <c:pt idx="21">
                  <c:v>23</c:v>
                </c:pt>
                <c:pt idx="22">
                  <c:v>28</c:v>
                </c:pt>
                <c:pt idx="23">
                  <c:v>24</c:v>
                </c:pt>
                <c:pt idx="24">
                  <c:v>28</c:v>
                </c:pt>
                <c:pt idx="25">
                  <c:v>26</c:v>
                </c:pt>
                <c:pt idx="26">
                  <c:v>30</c:v>
                </c:pt>
                <c:pt idx="27">
                  <c:v>28</c:v>
                </c:pt>
                <c:pt idx="28">
                  <c:v>32</c:v>
                </c:pt>
                <c:pt idx="29">
                  <c:v>29</c:v>
                </c:pt>
                <c:pt idx="30">
                  <c:v>34</c:v>
                </c:pt>
                <c:pt idx="31">
                  <c:v>36</c:v>
                </c:pt>
                <c:pt idx="32">
                  <c:v>36</c:v>
                </c:pt>
                <c:pt idx="33">
                  <c:v>32</c:v>
                </c:pt>
                <c:pt idx="34">
                  <c:v>37</c:v>
                </c:pt>
                <c:pt idx="35">
                  <c:v>34</c:v>
                </c:pt>
                <c:pt idx="36">
                  <c:v>39</c:v>
                </c:pt>
                <c:pt idx="37">
                  <c:v>36</c:v>
                </c:pt>
                <c:pt idx="38">
                  <c:v>40</c:v>
                </c:pt>
                <c:pt idx="39">
                  <c:v>37</c:v>
                </c:pt>
                <c:pt idx="40">
                  <c:v>42</c:v>
                </c:pt>
                <c:pt idx="41">
                  <c:v>45</c:v>
                </c:pt>
                <c:pt idx="42">
                  <c:v>44</c:v>
                </c:pt>
                <c:pt idx="43">
                  <c:v>40</c:v>
                </c:pt>
                <c:pt idx="44">
                  <c:v>45</c:v>
                </c:pt>
                <c:pt idx="45">
                  <c:v>42</c:v>
                </c:pt>
                <c:pt idx="46">
                  <c:v>47</c:v>
                </c:pt>
                <c:pt idx="47">
                  <c:v>44</c:v>
                </c:pt>
                <c:pt idx="48">
                  <c:v>48</c:v>
                </c:pt>
                <c:pt idx="49">
                  <c:v>45</c:v>
                </c:pt>
                <c:pt idx="50">
                  <c:v>48</c:v>
                </c:pt>
                <c:pt idx="51">
                  <c:v>54</c:v>
                </c:pt>
                <c:pt idx="52">
                  <c:v>41</c:v>
                </c:pt>
                <c:pt idx="53">
                  <c:v>58</c:v>
                </c:pt>
                <c:pt idx="54">
                  <c:v>46</c:v>
                </c:pt>
                <c:pt idx="55">
                  <c:v>59</c:v>
                </c:pt>
                <c:pt idx="56">
                  <c:v>50</c:v>
                </c:pt>
                <c:pt idx="57">
                  <c:v>57</c:v>
                </c:pt>
                <c:pt idx="58">
                  <c:v>50</c:v>
                </c:pt>
                <c:pt idx="5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95-4974-AB41-082B628AD3D4}"/>
            </c:ext>
          </c:extLst>
        </c:ser>
        <c:ser>
          <c:idx val="2"/>
          <c:order val="2"/>
          <c:tx>
            <c:strRef>
              <c:f>Kazarlis!$I$1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Kazarlis!$I$3:$I$62</c:f>
              <c:numCache>
                <c:formatCode>General</c:formatCode>
                <c:ptCount val="6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8</c:v>
                </c:pt>
                <c:pt idx="14">
                  <c:v>9</c:v>
                </c:pt>
                <c:pt idx="15">
                  <c:v>2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4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9</c:v>
                </c:pt>
                <c:pt idx="24">
                  <c:v>4</c:v>
                </c:pt>
                <c:pt idx="25">
                  <c:v>8</c:v>
                </c:pt>
                <c:pt idx="26">
                  <c:v>4</c:v>
                </c:pt>
                <c:pt idx="27">
                  <c:v>10</c:v>
                </c:pt>
                <c:pt idx="28">
                  <c:v>9</c:v>
                </c:pt>
                <c:pt idx="29">
                  <c:v>11</c:v>
                </c:pt>
                <c:pt idx="30">
                  <c:v>9</c:v>
                </c:pt>
                <c:pt idx="31">
                  <c:v>6</c:v>
                </c:pt>
                <c:pt idx="32">
                  <c:v>11</c:v>
                </c:pt>
                <c:pt idx="33">
                  <c:v>7</c:v>
                </c:pt>
                <c:pt idx="34">
                  <c:v>9</c:v>
                </c:pt>
                <c:pt idx="35">
                  <c:v>7</c:v>
                </c:pt>
                <c:pt idx="36">
                  <c:v>5</c:v>
                </c:pt>
                <c:pt idx="37">
                  <c:v>10</c:v>
                </c:pt>
                <c:pt idx="38">
                  <c:v>9</c:v>
                </c:pt>
                <c:pt idx="39">
                  <c:v>14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7</c:v>
                </c:pt>
                <c:pt idx="44">
                  <c:v>8</c:v>
                </c:pt>
                <c:pt idx="45">
                  <c:v>7</c:v>
                </c:pt>
                <c:pt idx="46">
                  <c:v>9</c:v>
                </c:pt>
                <c:pt idx="47">
                  <c:v>7</c:v>
                </c:pt>
                <c:pt idx="48">
                  <c:v>9</c:v>
                </c:pt>
                <c:pt idx="49">
                  <c:v>10</c:v>
                </c:pt>
                <c:pt idx="50">
                  <c:v>16</c:v>
                </c:pt>
                <c:pt idx="51">
                  <c:v>14</c:v>
                </c:pt>
                <c:pt idx="52">
                  <c:v>19</c:v>
                </c:pt>
                <c:pt idx="53">
                  <c:v>17</c:v>
                </c:pt>
                <c:pt idx="54">
                  <c:v>17</c:v>
                </c:pt>
                <c:pt idx="55">
                  <c:v>8</c:v>
                </c:pt>
                <c:pt idx="56">
                  <c:v>17</c:v>
                </c:pt>
                <c:pt idx="57">
                  <c:v>19</c:v>
                </c:pt>
                <c:pt idx="58">
                  <c:v>15</c:v>
                </c:pt>
                <c:pt idx="5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95-4974-AB41-082B628AD3D4}"/>
            </c:ext>
          </c:extLst>
        </c:ser>
        <c:ser>
          <c:idx val="3"/>
          <c:order val="3"/>
          <c:tx>
            <c:strRef>
              <c:f>Kazarlis!$J$1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Kazarlis!$J$3:$J$62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</c:v>
                </c:pt>
                <c:pt idx="4">
                  <c:v>7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3</c:v>
                </c:pt>
                <c:pt idx="11">
                  <c:v>3</c:v>
                </c:pt>
                <c:pt idx="12">
                  <c:v>9</c:v>
                </c:pt>
                <c:pt idx="13">
                  <c:v>8</c:v>
                </c:pt>
                <c:pt idx="14">
                  <c:v>5</c:v>
                </c:pt>
                <c:pt idx="15">
                  <c:v>4</c:v>
                </c:pt>
                <c:pt idx="16">
                  <c:v>9</c:v>
                </c:pt>
                <c:pt idx="17">
                  <c:v>3</c:v>
                </c:pt>
                <c:pt idx="18">
                  <c:v>9</c:v>
                </c:pt>
                <c:pt idx="19">
                  <c:v>9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4</c:v>
                </c:pt>
                <c:pt idx="24">
                  <c:v>10</c:v>
                </c:pt>
                <c:pt idx="25">
                  <c:v>14</c:v>
                </c:pt>
                <c:pt idx="26">
                  <c:v>8</c:v>
                </c:pt>
                <c:pt idx="27">
                  <c:v>6</c:v>
                </c:pt>
                <c:pt idx="28">
                  <c:v>0</c:v>
                </c:pt>
                <c:pt idx="29">
                  <c:v>9</c:v>
                </c:pt>
                <c:pt idx="30">
                  <c:v>7</c:v>
                </c:pt>
                <c:pt idx="31">
                  <c:v>4</c:v>
                </c:pt>
                <c:pt idx="32">
                  <c:v>10</c:v>
                </c:pt>
                <c:pt idx="33">
                  <c:v>5</c:v>
                </c:pt>
                <c:pt idx="34">
                  <c:v>5</c:v>
                </c:pt>
                <c:pt idx="35">
                  <c:v>11</c:v>
                </c:pt>
                <c:pt idx="36">
                  <c:v>8</c:v>
                </c:pt>
                <c:pt idx="37">
                  <c:v>12</c:v>
                </c:pt>
                <c:pt idx="38">
                  <c:v>7</c:v>
                </c:pt>
                <c:pt idx="39">
                  <c:v>10</c:v>
                </c:pt>
                <c:pt idx="40">
                  <c:v>8</c:v>
                </c:pt>
                <c:pt idx="41">
                  <c:v>0</c:v>
                </c:pt>
                <c:pt idx="42">
                  <c:v>8</c:v>
                </c:pt>
                <c:pt idx="43">
                  <c:v>11</c:v>
                </c:pt>
                <c:pt idx="44">
                  <c:v>7</c:v>
                </c:pt>
                <c:pt idx="45">
                  <c:v>12</c:v>
                </c:pt>
                <c:pt idx="46">
                  <c:v>7</c:v>
                </c:pt>
                <c:pt idx="47">
                  <c:v>16</c:v>
                </c:pt>
                <c:pt idx="48">
                  <c:v>16</c:v>
                </c:pt>
                <c:pt idx="49">
                  <c:v>15</c:v>
                </c:pt>
                <c:pt idx="50">
                  <c:v>11</c:v>
                </c:pt>
                <c:pt idx="51">
                  <c:v>8</c:v>
                </c:pt>
                <c:pt idx="52">
                  <c:v>11</c:v>
                </c:pt>
                <c:pt idx="53">
                  <c:v>19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7</c:v>
                </c:pt>
                <c:pt idx="58">
                  <c:v>7</c:v>
                </c:pt>
                <c:pt idx="5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95-4974-AB41-082B628AD3D4}"/>
            </c:ext>
          </c:extLst>
        </c:ser>
        <c:ser>
          <c:idx val="4"/>
          <c:order val="4"/>
          <c:tx>
            <c:strRef>
              <c:f>Kazarlis!$K$1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Kazarlis!$K$3:$K$62</c:f>
              <c:numCache>
                <c:formatCode>General</c:formatCode>
                <c:ptCount val="60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2</c:v>
                </c:pt>
                <c:pt idx="10">
                  <c:v>7</c:v>
                </c:pt>
                <c:pt idx="11">
                  <c:v>5</c:v>
                </c:pt>
                <c:pt idx="12">
                  <c:v>4</c:v>
                </c:pt>
                <c:pt idx="13">
                  <c:v>0</c:v>
                </c:pt>
                <c:pt idx="14">
                  <c:v>8</c:v>
                </c:pt>
                <c:pt idx="15">
                  <c:v>7</c:v>
                </c:pt>
                <c:pt idx="16">
                  <c:v>3</c:v>
                </c:pt>
                <c:pt idx="17">
                  <c:v>8</c:v>
                </c:pt>
                <c:pt idx="18">
                  <c:v>8</c:v>
                </c:pt>
                <c:pt idx="19">
                  <c:v>4</c:v>
                </c:pt>
                <c:pt idx="20">
                  <c:v>8</c:v>
                </c:pt>
                <c:pt idx="21">
                  <c:v>4</c:v>
                </c:pt>
                <c:pt idx="22">
                  <c:v>6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10</c:v>
                </c:pt>
                <c:pt idx="27">
                  <c:v>5</c:v>
                </c:pt>
                <c:pt idx="28">
                  <c:v>10</c:v>
                </c:pt>
                <c:pt idx="29">
                  <c:v>5</c:v>
                </c:pt>
                <c:pt idx="30">
                  <c:v>8</c:v>
                </c:pt>
                <c:pt idx="31">
                  <c:v>10</c:v>
                </c:pt>
                <c:pt idx="32">
                  <c:v>6</c:v>
                </c:pt>
                <c:pt idx="33">
                  <c:v>9</c:v>
                </c:pt>
                <c:pt idx="34">
                  <c:v>7</c:v>
                </c:pt>
                <c:pt idx="35">
                  <c:v>12</c:v>
                </c:pt>
                <c:pt idx="36">
                  <c:v>5</c:v>
                </c:pt>
                <c:pt idx="37">
                  <c:v>4</c:v>
                </c:pt>
                <c:pt idx="38">
                  <c:v>7</c:v>
                </c:pt>
                <c:pt idx="39">
                  <c:v>6</c:v>
                </c:pt>
                <c:pt idx="40">
                  <c:v>8</c:v>
                </c:pt>
                <c:pt idx="41">
                  <c:v>5</c:v>
                </c:pt>
                <c:pt idx="42">
                  <c:v>9</c:v>
                </c:pt>
                <c:pt idx="43">
                  <c:v>9</c:v>
                </c:pt>
                <c:pt idx="44">
                  <c:v>10</c:v>
                </c:pt>
                <c:pt idx="45">
                  <c:v>7</c:v>
                </c:pt>
                <c:pt idx="46">
                  <c:v>15</c:v>
                </c:pt>
                <c:pt idx="47">
                  <c:v>9</c:v>
                </c:pt>
                <c:pt idx="48">
                  <c:v>11</c:v>
                </c:pt>
                <c:pt idx="49">
                  <c:v>10</c:v>
                </c:pt>
                <c:pt idx="50">
                  <c:v>9</c:v>
                </c:pt>
                <c:pt idx="51">
                  <c:v>3</c:v>
                </c:pt>
                <c:pt idx="52">
                  <c:v>4</c:v>
                </c:pt>
                <c:pt idx="53">
                  <c:v>16</c:v>
                </c:pt>
                <c:pt idx="54">
                  <c:v>13</c:v>
                </c:pt>
                <c:pt idx="55">
                  <c:v>1</c:v>
                </c:pt>
                <c:pt idx="56">
                  <c:v>16</c:v>
                </c:pt>
                <c:pt idx="57">
                  <c:v>19</c:v>
                </c:pt>
                <c:pt idx="58">
                  <c:v>16</c:v>
                </c:pt>
                <c:pt idx="5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95-4974-AB41-082B628AD3D4}"/>
            </c:ext>
          </c:extLst>
        </c:ser>
        <c:ser>
          <c:idx val="5"/>
          <c:order val="5"/>
          <c:tx>
            <c:strRef>
              <c:f>Kazarlis!$L$1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Kazarlis!$L$3:$L$62</c:f>
              <c:numCache>
                <c:formatCode>General</c:formatCode>
                <c:ptCount val="60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3</c:v>
                </c:pt>
                <c:pt idx="17">
                  <c:v>10</c:v>
                </c:pt>
                <c:pt idx="18">
                  <c:v>1</c:v>
                </c:pt>
                <c:pt idx="19">
                  <c:v>3</c:v>
                </c:pt>
                <c:pt idx="20">
                  <c:v>9</c:v>
                </c:pt>
                <c:pt idx="21">
                  <c:v>8</c:v>
                </c:pt>
                <c:pt idx="22">
                  <c:v>3</c:v>
                </c:pt>
                <c:pt idx="23">
                  <c:v>10</c:v>
                </c:pt>
                <c:pt idx="24">
                  <c:v>9</c:v>
                </c:pt>
                <c:pt idx="25">
                  <c:v>6</c:v>
                </c:pt>
                <c:pt idx="26">
                  <c:v>7</c:v>
                </c:pt>
                <c:pt idx="27">
                  <c:v>9</c:v>
                </c:pt>
                <c:pt idx="28">
                  <c:v>11</c:v>
                </c:pt>
                <c:pt idx="29">
                  <c:v>2</c:v>
                </c:pt>
                <c:pt idx="30">
                  <c:v>9</c:v>
                </c:pt>
                <c:pt idx="31">
                  <c:v>7</c:v>
                </c:pt>
                <c:pt idx="32">
                  <c:v>5</c:v>
                </c:pt>
                <c:pt idx="33">
                  <c:v>9</c:v>
                </c:pt>
                <c:pt idx="34">
                  <c:v>11</c:v>
                </c:pt>
                <c:pt idx="35">
                  <c:v>4</c:v>
                </c:pt>
                <c:pt idx="36">
                  <c:v>15</c:v>
                </c:pt>
                <c:pt idx="37">
                  <c:v>12</c:v>
                </c:pt>
                <c:pt idx="38">
                  <c:v>14</c:v>
                </c:pt>
                <c:pt idx="39">
                  <c:v>7</c:v>
                </c:pt>
                <c:pt idx="40">
                  <c:v>11</c:v>
                </c:pt>
                <c:pt idx="41">
                  <c:v>0</c:v>
                </c:pt>
                <c:pt idx="42">
                  <c:v>9</c:v>
                </c:pt>
                <c:pt idx="43">
                  <c:v>10</c:v>
                </c:pt>
                <c:pt idx="44">
                  <c:v>14</c:v>
                </c:pt>
                <c:pt idx="45">
                  <c:v>15</c:v>
                </c:pt>
                <c:pt idx="46">
                  <c:v>13</c:v>
                </c:pt>
                <c:pt idx="47">
                  <c:v>10</c:v>
                </c:pt>
                <c:pt idx="48">
                  <c:v>8</c:v>
                </c:pt>
                <c:pt idx="49">
                  <c:v>3</c:v>
                </c:pt>
                <c:pt idx="50">
                  <c:v>12</c:v>
                </c:pt>
                <c:pt idx="51">
                  <c:v>15</c:v>
                </c:pt>
                <c:pt idx="52">
                  <c:v>4</c:v>
                </c:pt>
                <c:pt idx="53">
                  <c:v>1</c:v>
                </c:pt>
                <c:pt idx="54">
                  <c:v>15</c:v>
                </c:pt>
                <c:pt idx="55">
                  <c:v>18</c:v>
                </c:pt>
                <c:pt idx="56">
                  <c:v>5</c:v>
                </c:pt>
                <c:pt idx="57">
                  <c:v>19</c:v>
                </c:pt>
                <c:pt idx="58">
                  <c:v>18</c:v>
                </c:pt>
                <c:pt idx="5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95-4974-AB41-082B628AD3D4}"/>
            </c:ext>
          </c:extLst>
        </c:ser>
        <c:ser>
          <c:idx val="6"/>
          <c:order val="6"/>
          <c:tx>
            <c:strRef>
              <c:f>Kazarlis!$M$1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Kazarlis!$M$3:$M$62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6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2</c:v>
                </c:pt>
                <c:pt idx="13">
                  <c:v>6</c:v>
                </c:pt>
                <c:pt idx="14">
                  <c:v>3</c:v>
                </c:pt>
                <c:pt idx="15">
                  <c:v>2</c:v>
                </c:pt>
                <c:pt idx="16">
                  <c:v>8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3</c:v>
                </c:pt>
                <c:pt idx="21">
                  <c:v>6</c:v>
                </c:pt>
                <c:pt idx="22">
                  <c:v>12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10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4</c:v>
                </c:pt>
                <c:pt idx="31">
                  <c:v>10</c:v>
                </c:pt>
                <c:pt idx="32">
                  <c:v>7</c:v>
                </c:pt>
                <c:pt idx="33">
                  <c:v>11</c:v>
                </c:pt>
                <c:pt idx="34">
                  <c:v>9</c:v>
                </c:pt>
                <c:pt idx="35">
                  <c:v>7</c:v>
                </c:pt>
                <c:pt idx="36">
                  <c:v>13</c:v>
                </c:pt>
                <c:pt idx="37">
                  <c:v>10</c:v>
                </c:pt>
                <c:pt idx="38">
                  <c:v>5</c:v>
                </c:pt>
                <c:pt idx="39">
                  <c:v>5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6</c:v>
                </c:pt>
                <c:pt idx="44">
                  <c:v>10</c:v>
                </c:pt>
                <c:pt idx="45">
                  <c:v>10</c:v>
                </c:pt>
                <c:pt idx="46">
                  <c:v>7</c:v>
                </c:pt>
                <c:pt idx="47">
                  <c:v>10</c:v>
                </c:pt>
                <c:pt idx="48">
                  <c:v>9</c:v>
                </c:pt>
                <c:pt idx="49">
                  <c:v>15</c:v>
                </c:pt>
                <c:pt idx="50">
                  <c:v>9</c:v>
                </c:pt>
                <c:pt idx="51">
                  <c:v>9</c:v>
                </c:pt>
                <c:pt idx="52">
                  <c:v>12</c:v>
                </c:pt>
                <c:pt idx="53">
                  <c:v>2</c:v>
                </c:pt>
                <c:pt idx="54">
                  <c:v>6</c:v>
                </c:pt>
                <c:pt idx="55">
                  <c:v>4</c:v>
                </c:pt>
                <c:pt idx="56">
                  <c:v>14</c:v>
                </c:pt>
                <c:pt idx="57">
                  <c:v>5</c:v>
                </c:pt>
                <c:pt idx="58">
                  <c:v>7</c:v>
                </c:pt>
                <c:pt idx="5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95-4974-AB41-082B628AD3D4}"/>
            </c:ext>
          </c:extLst>
        </c:ser>
        <c:ser>
          <c:idx val="7"/>
          <c:order val="7"/>
          <c:tx>
            <c:strRef>
              <c:f>Kazarlis!$N$1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Kazarlis!$N$3:$N$62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4</c:v>
                </c:pt>
                <c:pt idx="7">
                  <c:v>7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8</c:v>
                </c:pt>
                <c:pt idx="16">
                  <c:v>6</c:v>
                </c:pt>
                <c:pt idx="17">
                  <c:v>5</c:v>
                </c:pt>
                <c:pt idx="18">
                  <c:v>5</c:v>
                </c:pt>
                <c:pt idx="19">
                  <c:v>10</c:v>
                </c:pt>
                <c:pt idx="20">
                  <c:v>7</c:v>
                </c:pt>
                <c:pt idx="21">
                  <c:v>8</c:v>
                </c:pt>
                <c:pt idx="22">
                  <c:v>4</c:v>
                </c:pt>
                <c:pt idx="23">
                  <c:v>7</c:v>
                </c:pt>
                <c:pt idx="24">
                  <c:v>9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6</c:v>
                </c:pt>
                <c:pt idx="31">
                  <c:v>6</c:v>
                </c:pt>
                <c:pt idx="32">
                  <c:v>10</c:v>
                </c:pt>
                <c:pt idx="33">
                  <c:v>9</c:v>
                </c:pt>
                <c:pt idx="34">
                  <c:v>9</c:v>
                </c:pt>
                <c:pt idx="35">
                  <c:v>11</c:v>
                </c:pt>
                <c:pt idx="36">
                  <c:v>8</c:v>
                </c:pt>
                <c:pt idx="37">
                  <c:v>5</c:v>
                </c:pt>
                <c:pt idx="38">
                  <c:v>14</c:v>
                </c:pt>
                <c:pt idx="39">
                  <c:v>14</c:v>
                </c:pt>
                <c:pt idx="40">
                  <c:v>6</c:v>
                </c:pt>
                <c:pt idx="41">
                  <c:v>16</c:v>
                </c:pt>
                <c:pt idx="42">
                  <c:v>7</c:v>
                </c:pt>
                <c:pt idx="43">
                  <c:v>13</c:v>
                </c:pt>
                <c:pt idx="44">
                  <c:v>8</c:v>
                </c:pt>
                <c:pt idx="45">
                  <c:v>7</c:v>
                </c:pt>
                <c:pt idx="46">
                  <c:v>8</c:v>
                </c:pt>
                <c:pt idx="47">
                  <c:v>7</c:v>
                </c:pt>
                <c:pt idx="48">
                  <c:v>9</c:v>
                </c:pt>
                <c:pt idx="49">
                  <c:v>10</c:v>
                </c:pt>
                <c:pt idx="50">
                  <c:v>8</c:v>
                </c:pt>
                <c:pt idx="51">
                  <c:v>13</c:v>
                </c:pt>
                <c:pt idx="52">
                  <c:v>15</c:v>
                </c:pt>
                <c:pt idx="53">
                  <c:v>1</c:v>
                </c:pt>
                <c:pt idx="54">
                  <c:v>12</c:v>
                </c:pt>
                <c:pt idx="55">
                  <c:v>17</c:v>
                </c:pt>
                <c:pt idx="56">
                  <c:v>12</c:v>
                </c:pt>
                <c:pt idx="57">
                  <c:v>11</c:v>
                </c:pt>
                <c:pt idx="58">
                  <c:v>12</c:v>
                </c:pt>
                <c:pt idx="5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95-4974-AB41-082B628AD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725296"/>
        <c:axId val="636725952"/>
      </c:lineChart>
      <c:catAx>
        <c:axId val="63672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25952"/>
        <c:crosses val="autoZero"/>
        <c:auto val="1"/>
        <c:lblAlgn val="ctr"/>
        <c:lblOffset val="100"/>
        <c:noMultiLvlLbl val="0"/>
      </c:catAx>
      <c:valAx>
        <c:axId val="6367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2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50545430879104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Kazarlis!$O$2</c:f>
              <c:strCache>
                <c:ptCount val="1"/>
                <c:pt idx="0">
                  <c:v>SUMAPE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Kazarlis!$O$3:$O$62</c:f>
              <c:numCache>
                <c:formatCode>General</c:formatCode>
                <c:ptCount val="60"/>
                <c:pt idx="0">
                  <c:v>5</c:v>
                </c:pt>
                <c:pt idx="1">
                  <c:v>7</c:v>
                </c:pt>
                <c:pt idx="2">
                  <c:v>16</c:v>
                </c:pt>
                <c:pt idx="3">
                  <c:v>19</c:v>
                </c:pt>
                <c:pt idx="4">
                  <c:v>21</c:v>
                </c:pt>
                <c:pt idx="5">
                  <c:v>30</c:v>
                </c:pt>
                <c:pt idx="6">
                  <c:v>18</c:v>
                </c:pt>
                <c:pt idx="7">
                  <c:v>24</c:v>
                </c:pt>
                <c:pt idx="8">
                  <c:v>23</c:v>
                </c:pt>
                <c:pt idx="9">
                  <c:v>29</c:v>
                </c:pt>
                <c:pt idx="10">
                  <c:v>31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</c:v>
                </c:pt>
                <c:pt idx="15">
                  <c:v>28</c:v>
                </c:pt>
                <c:pt idx="16">
                  <c:v>34</c:v>
                </c:pt>
                <c:pt idx="17">
                  <c:v>34</c:v>
                </c:pt>
                <c:pt idx="18">
                  <c:v>39</c:v>
                </c:pt>
                <c:pt idx="19">
                  <c:v>38</c:v>
                </c:pt>
                <c:pt idx="20">
                  <c:v>39</c:v>
                </c:pt>
                <c:pt idx="21">
                  <c:v>39</c:v>
                </c:pt>
                <c:pt idx="22">
                  <c:v>38</c:v>
                </c:pt>
                <c:pt idx="23">
                  <c:v>41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45</c:v>
                </c:pt>
                <c:pt idx="28">
                  <c:v>47</c:v>
                </c:pt>
                <c:pt idx="29">
                  <c:v>47</c:v>
                </c:pt>
                <c:pt idx="30">
                  <c:v>43</c:v>
                </c:pt>
                <c:pt idx="31">
                  <c:v>43</c:v>
                </c:pt>
                <c:pt idx="32">
                  <c:v>49</c:v>
                </c:pt>
                <c:pt idx="33">
                  <c:v>50</c:v>
                </c:pt>
                <c:pt idx="34">
                  <c:v>50</c:v>
                </c:pt>
                <c:pt idx="35">
                  <c:v>52</c:v>
                </c:pt>
                <c:pt idx="36">
                  <c:v>54</c:v>
                </c:pt>
                <c:pt idx="37">
                  <c:v>53</c:v>
                </c:pt>
                <c:pt idx="38">
                  <c:v>56</c:v>
                </c:pt>
                <c:pt idx="39">
                  <c:v>56</c:v>
                </c:pt>
                <c:pt idx="40">
                  <c:v>55</c:v>
                </c:pt>
                <c:pt idx="41">
                  <c:v>41</c:v>
                </c:pt>
                <c:pt idx="42">
                  <c:v>54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59</c:v>
                </c:pt>
                <c:pt idx="48">
                  <c:v>62</c:v>
                </c:pt>
                <c:pt idx="49">
                  <c:v>63</c:v>
                </c:pt>
                <c:pt idx="50">
                  <c:v>65</c:v>
                </c:pt>
                <c:pt idx="51">
                  <c:v>62</c:v>
                </c:pt>
                <c:pt idx="52">
                  <c:v>65</c:v>
                </c:pt>
                <c:pt idx="53">
                  <c:v>56</c:v>
                </c:pt>
                <c:pt idx="54">
                  <c:v>78</c:v>
                </c:pt>
                <c:pt idx="55">
                  <c:v>63</c:v>
                </c:pt>
                <c:pt idx="56">
                  <c:v>79</c:v>
                </c:pt>
                <c:pt idx="57">
                  <c:v>80</c:v>
                </c:pt>
                <c:pt idx="58">
                  <c:v>75</c:v>
                </c:pt>
                <c:pt idx="5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5-4A5E-8DBF-D3258A4C4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18400"/>
        <c:axId val="637918728"/>
      </c:lineChart>
      <c:catAx>
        <c:axId val="63791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18728"/>
        <c:crosses val="autoZero"/>
        <c:auto val="1"/>
        <c:lblAlgn val="ctr"/>
        <c:lblOffset val="100"/>
        <c:noMultiLvlLbl val="0"/>
      </c:catAx>
      <c:valAx>
        <c:axId val="63791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1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instances</a:t>
            </a:r>
            <a:r>
              <a:rPr lang="en-GB" baseline="0"/>
              <a:t> </a:t>
            </a:r>
          </a:p>
          <a:p>
            <a:pPr>
              <a:defRPr/>
            </a:pPr>
            <a:r>
              <a:rPr lang="en-GB"/>
              <a:t>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34234615093168"/>
          <c:y val="0.1627921951612146"/>
          <c:w val="0.81798398830503072"/>
          <c:h val="0.687266897851590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Kazarlis_RANDOM!$G$3:$G$62</c:f>
              <c:numCache>
                <c:formatCode>General</c:formatCode>
                <c:ptCount val="60"/>
                <c:pt idx="0">
                  <c:v>28</c:v>
                </c:pt>
                <c:pt idx="1">
                  <c:v>35</c:v>
                </c:pt>
                <c:pt idx="2">
                  <c:v>44</c:v>
                </c:pt>
                <c:pt idx="3">
                  <c:v>45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51</c:v>
                </c:pt>
                <c:pt idx="8">
                  <c:v>52</c:v>
                </c:pt>
                <c:pt idx="9">
                  <c:v>54</c:v>
                </c:pt>
                <c:pt idx="10">
                  <c:v>52</c:v>
                </c:pt>
                <c:pt idx="11">
                  <c:v>65.800000000000011</c:v>
                </c:pt>
                <c:pt idx="12">
                  <c:v>58.599999999999994</c:v>
                </c:pt>
                <c:pt idx="13">
                  <c:v>66.400000000000006</c:v>
                </c:pt>
                <c:pt idx="14">
                  <c:v>63.199999999999989</c:v>
                </c:pt>
                <c:pt idx="15">
                  <c:v>71</c:v>
                </c:pt>
                <c:pt idx="16">
                  <c:v>60.800000000000026</c:v>
                </c:pt>
                <c:pt idx="17">
                  <c:v>77.600000000000023</c:v>
                </c:pt>
                <c:pt idx="18">
                  <c:v>73.200000000000017</c:v>
                </c:pt>
                <c:pt idx="19">
                  <c:v>80.399999999999991</c:v>
                </c:pt>
                <c:pt idx="20">
                  <c:v>82.800000000000011</c:v>
                </c:pt>
                <c:pt idx="21">
                  <c:v>81.000000000000028</c:v>
                </c:pt>
                <c:pt idx="22">
                  <c:v>94.400000000000034</c:v>
                </c:pt>
                <c:pt idx="23">
                  <c:v>77.600000000000009</c:v>
                </c:pt>
                <c:pt idx="24">
                  <c:v>82.000000000000014</c:v>
                </c:pt>
                <c:pt idx="25">
                  <c:v>91.200000000000017</c:v>
                </c:pt>
                <c:pt idx="26">
                  <c:v>94.600000000000037</c:v>
                </c:pt>
                <c:pt idx="27">
                  <c:v>108.80000000000004</c:v>
                </c:pt>
                <c:pt idx="28">
                  <c:v>105.2</c:v>
                </c:pt>
                <c:pt idx="29">
                  <c:v>111.40000000000009</c:v>
                </c:pt>
                <c:pt idx="30">
                  <c:v>105.80000000000011</c:v>
                </c:pt>
                <c:pt idx="31">
                  <c:v>117.00000000000011</c:v>
                </c:pt>
                <c:pt idx="32">
                  <c:v>127.40000000000006</c:v>
                </c:pt>
                <c:pt idx="33">
                  <c:v>119.60000000000007</c:v>
                </c:pt>
                <c:pt idx="34">
                  <c:v>115.00000000000009</c:v>
                </c:pt>
                <c:pt idx="35">
                  <c:v>119.2000000000001</c:v>
                </c:pt>
                <c:pt idx="36">
                  <c:v>116.60000000000011</c:v>
                </c:pt>
                <c:pt idx="37">
                  <c:v>131.80000000000004</c:v>
                </c:pt>
                <c:pt idx="38">
                  <c:v>113.20000000000005</c:v>
                </c:pt>
                <c:pt idx="39">
                  <c:v>127.40000000000006</c:v>
                </c:pt>
                <c:pt idx="40">
                  <c:v>131.79999999999998</c:v>
                </c:pt>
                <c:pt idx="41">
                  <c:v>132</c:v>
                </c:pt>
                <c:pt idx="42">
                  <c:v>136.5</c:v>
                </c:pt>
                <c:pt idx="43">
                  <c:v>141.49999999999994</c:v>
                </c:pt>
                <c:pt idx="44">
                  <c:v>148.09999999999997</c:v>
                </c:pt>
                <c:pt idx="45">
                  <c:v>149.09999999999997</c:v>
                </c:pt>
                <c:pt idx="46">
                  <c:v>153.69999999999993</c:v>
                </c:pt>
                <c:pt idx="47">
                  <c:v>150.69999999999999</c:v>
                </c:pt>
                <c:pt idx="48">
                  <c:v>166.2999999999999</c:v>
                </c:pt>
                <c:pt idx="49">
                  <c:v>151.29999999999995</c:v>
                </c:pt>
                <c:pt idx="50">
                  <c:v>172.89999999999992</c:v>
                </c:pt>
                <c:pt idx="51">
                  <c:v>156</c:v>
                </c:pt>
                <c:pt idx="52">
                  <c:v>156</c:v>
                </c:pt>
                <c:pt idx="53">
                  <c:v>165</c:v>
                </c:pt>
                <c:pt idx="54">
                  <c:v>167</c:v>
                </c:pt>
                <c:pt idx="55">
                  <c:v>172</c:v>
                </c:pt>
                <c:pt idx="56">
                  <c:v>182</c:v>
                </c:pt>
                <c:pt idx="57">
                  <c:v>182</c:v>
                </c:pt>
                <c:pt idx="58">
                  <c:v>183</c:v>
                </c:pt>
                <c:pt idx="59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3-4F56-BB0C-2C67AA33E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36768"/>
        <c:axId val="637933488"/>
      </c:lineChart>
      <c:catAx>
        <c:axId val="63793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33488"/>
        <c:crosses val="autoZero"/>
        <c:auto val="1"/>
        <c:lblAlgn val="ctr"/>
        <c:lblOffset val="100"/>
        <c:noMultiLvlLbl val="0"/>
      </c:catAx>
      <c:valAx>
        <c:axId val="63793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3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Kazarlis_RANDOM!$H$1</c:f>
              <c:strCache>
                <c:ptCount val="1"/>
                <c:pt idx="0">
                  <c:v>configuración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Kazarlis_RANDOM!$H$3:$H$62</c:f>
              <c:numCache>
                <c:formatCode>General</c:formatCode>
                <c:ptCount val="60"/>
                <c:pt idx="0">
                  <c:v>12</c:v>
                </c:pt>
                <c:pt idx="1">
                  <c:v>13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10</c:v>
                </c:pt>
                <c:pt idx="6">
                  <c:v>17</c:v>
                </c:pt>
                <c:pt idx="7">
                  <c:v>17</c:v>
                </c:pt>
                <c:pt idx="8">
                  <c:v>12</c:v>
                </c:pt>
                <c:pt idx="9">
                  <c:v>13</c:v>
                </c:pt>
                <c:pt idx="10">
                  <c:v>11</c:v>
                </c:pt>
                <c:pt idx="11">
                  <c:v>15.8</c:v>
                </c:pt>
                <c:pt idx="12">
                  <c:v>12.600000000000001</c:v>
                </c:pt>
                <c:pt idx="13">
                  <c:v>17.400000000000002</c:v>
                </c:pt>
                <c:pt idx="14">
                  <c:v>14.200000000000003</c:v>
                </c:pt>
                <c:pt idx="15">
                  <c:v>19.000000000000004</c:v>
                </c:pt>
                <c:pt idx="16">
                  <c:v>15.800000000000004</c:v>
                </c:pt>
                <c:pt idx="17">
                  <c:v>20.600000000000005</c:v>
                </c:pt>
                <c:pt idx="18">
                  <c:v>17.300000000000004</c:v>
                </c:pt>
                <c:pt idx="19">
                  <c:v>22.300000000000008</c:v>
                </c:pt>
                <c:pt idx="20">
                  <c:v>18.900000000000006</c:v>
                </c:pt>
                <c:pt idx="21">
                  <c:v>23.900000000000009</c:v>
                </c:pt>
                <c:pt idx="22">
                  <c:v>20.500000000000007</c:v>
                </c:pt>
                <c:pt idx="23">
                  <c:v>25.500000000000011</c:v>
                </c:pt>
                <c:pt idx="24">
                  <c:v>22.100000000000009</c:v>
                </c:pt>
                <c:pt idx="25">
                  <c:v>27.100000000000012</c:v>
                </c:pt>
                <c:pt idx="26">
                  <c:v>23.70000000000001</c:v>
                </c:pt>
                <c:pt idx="27">
                  <c:v>28.700000000000014</c:v>
                </c:pt>
                <c:pt idx="28">
                  <c:v>25.300000000000011</c:v>
                </c:pt>
                <c:pt idx="29">
                  <c:v>30.300000000000015</c:v>
                </c:pt>
                <c:pt idx="30">
                  <c:v>26.900000000000013</c:v>
                </c:pt>
                <c:pt idx="31">
                  <c:v>31.900000000000016</c:v>
                </c:pt>
                <c:pt idx="32">
                  <c:v>28.500000000000014</c:v>
                </c:pt>
                <c:pt idx="33">
                  <c:v>33.500000000000014</c:v>
                </c:pt>
                <c:pt idx="34">
                  <c:v>30.100000000000016</c:v>
                </c:pt>
                <c:pt idx="35">
                  <c:v>35.100000000000016</c:v>
                </c:pt>
                <c:pt idx="36">
                  <c:v>31.70000000000001</c:v>
                </c:pt>
                <c:pt idx="37">
                  <c:v>36.70000000000001</c:v>
                </c:pt>
                <c:pt idx="38">
                  <c:v>33.300000000000004</c:v>
                </c:pt>
                <c:pt idx="39">
                  <c:v>38.300000000000004</c:v>
                </c:pt>
                <c:pt idx="40">
                  <c:v>34.9</c:v>
                </c:pt>
                <c:pt idx="41">
                  <c:v>46</c:v>
                </c:pt>
                <c:pt idx="42">
                  <c:v>36.499999999999993</c:v>
                </c:pt>
                <c:pt idx="43">
                  <c:v>41.499999999999993</c:v>
                </c:pt>
                <c:pt idx="44">
                  <c:v>38.099999999999987</c:v>
                </c:pt>
                <c:pt idx="45">
                  <c:v>43.099999999999987</c:v>
                </c:pt>
                <c:pt idx="46">
                  <c:v>39.699999999999982</c:v>
                </c:pt>
                <c:pt idx="47">
                  <c:v>44.699999999999982</c:v>
                </c:pt>
                <c:pt idx="48">
                  <c:v>41.299999999999976</c:v>
                </c:pt>
                <c:pt idx="49">
                  <c:v>46.299999999999976</c:v>
                </c:pt>
                <c:pt idx="50">
                  <c:v>42.89999999999997</c:v>
                </c:pt>
                <c:pt idx="51">
                  <c:v>40</c:v>
                </c:pt>
                <c:pt idx="52">
                  <c:v>50</c:v>
                </c:pt>
                <c:pt idx="53">
                  <c:v>51</c:v>
                </c:pt>
                <c:pt idx="54">
                  <c:v>43</c:v>
                </c:pt>
                <c:pt idx="55">
                  <c:v>50</c:v>
                </c:pt>
                <c:pt idx="56">
                  <c:v>53</c:v>
                </c:pt>
                <c:pt idx="57">
                  <c:v>45</c:v>
                </c:pt>
                <c:pt idx="58">
                  <c:v>58</c:v>
                </c:pt>
                <c:pt idx="5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D-4390-AA06-B524B6F4AC06}"/>
            </c:ext>
          </c:extLst>
        </c:ser>
        <c:ser>
          <c:idx val="1"/>
          <c:order val="1"/>
          <c:tx>
            <c:strRef>
              <c:f>Kazarlis_RANDOM!$I$1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Kazarlis_RANDOM!$I$3:$I$62</c:f>
              <c:numCache>
                <c:formatCode>General</c:formatCode>
                <c:ptCount val="60"/>
                <c:pt idx="0">
                  <c:v>11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13</c:v>
                </c:pt>
                <c:pt idx="5">
                  <c:v>10</c:v>
                </c:pt>
                <c:pt idx="6">
                  <c:v>16</c:v>
                </c:pt>
                <c:pt idx="7">
                  <c:v>10</c:v>
                </c:pt>
                <c:pt idx="8">
                  <c:v>17</c:v>
                </c:pt>
                <c:pt idx="9">
                  <c:v>12</c:v>
                </c:pt>
                <c:pt idx="10">
                  <c:v>18</c:v>
                </c:pt>
                <c:pt idx="11">
                  <c:v>14.8</c:v>
                </c:pt>
                <c:pt idx="12">
                  <c:v>19.600000000000001</c:v>
                </c:pt>
                <c:pt idx="13">
                  <c:v>16.400000000000002</c:v>
                </c:pt>
                <c:pt idx="14">
                  <c:v>21.200000000000003</c:v>
                </c:pt>
                <c:pt idx="15">
                  <c:v>18.000000000000004</c:v>
                </c:pt>
                <c:pt idx="16">
                  <c:v>22.800000000000004</c:v>
                </c:pt>
                <c:pt idx="17">
                  <c:v>19.600000000000005</c:v>
                </c:pt>
                <c:pt idx="18">
                  <c:v>24.400000000000006</c:v>
                </c:pt>
                <c:pt idx="19">
                  <c:v>21.200000000000006</c:v>
                </c:pt>
                <c:pt idx="20">
                  <c:v>26.000000000000007</c:v>
                </c:pt>
                <c:pt idx="21">
                  <c:v>22.800000000000008</c:v>
                </c:pt>
                <c:pt idx="22">
                  <c:v>27.600000000000009</c:v>
                </c:pt>
                <c:pt idx="23">
                  <c:v>24.400000000000009</c:v>
                </c:pt>
                <c:pt idx="24">
                  <c:v>29.20000000000001</c:v>
                </c:pt>
                <c:pt idx="25">
                  <c:v>26.000000000000011</c:v>
                </c:pt>
                <c:pt idx="26">
                  <c:v>30.800000000000011</c:v>
                </c:pt>
                <c:pt idx="27">
                  <c:v>27.600000000000012</c:v>
                </c:pt>
                <c:pt idx="28">
                  <c:v>32.400000000000013</c:v>
                </c:pt>
                <c:pt idx="29">
                  <c:v>29.200000000000014</c:v>
                </c:pt>
                <c:pt idx="30">
                  <c:v>34.000000000000014</c:v>
                </c:pt>
                <c:pt idx="31">
                  <c:v>30.800000000000011</c:v>
                </c:pt>
                <c:pt idx="32">
                  <c:v>35.600000000000009</c:v>
                </c:pt>
                <c:pt idx="33">
                  <c:v>32.400000000000006</c:v>
                </c:pt>
                <c:pt idx="34">
                  <c:v>37.200000000000003</c:v>
                </c:pt>
                <c:pt idx="35">
                  <c:v>34</c:v>
                </c:pt>
                <c:pt idx="36">
                  <c:v>38.799999999999997</c:v>
                </c:pt>
                <c:pt idx="37">
                  <c:v>35.599999999999994</c:v>
                </c:pt>
                <c:pt idx="38">
                  <c:v>40.399999999999991</c:v>
                </c:pt>
                <c:pt idx="39">
                  <c:v>37.199999999999989</c:v>
                </c:pt>
                <c:pt idx="40">
                  <c:v>41.999999999999986</c:v>
                </c:pt>
                <c:pt idx="41">
                  <c:v>45</c:v>
                </c:pt>
                <c:pt idx="42">
                  <c:v>43.59999999999998</c:v>
                </c:pt>
                <c:pt idx="43">
                  <c:v>40.399999999999977</c:v>
                </c:pt>
                <c:pt idx="44">
                  <c:v>45.199999999999974</c:v>
                </c:pt>
                <c:pt idx="45">
                  <c:v>41.999999999999972</c:v>
                </c:pt>
                <c:pt idx="46">
                  <c:v>46.799999999999969</c:v>
                </c:pt>
                <c:pt idx="47">
                  <c:v>43.599999999999966</c:v>
                </c:pt>
                <c:pt idx="48">
                  <c:v>48.399999999999963</c:v>
                </c:pt>
                <c:pt idx="49">
                  <c:v>45.19999999999996</c:v>
                </c:pt>
                <c:pt idx="50">
                  <c:v>49.999999999999957</c:v>
                </c:pt>
                <c:pt idx="51">
                  <c:v>54</c:v>
                </c:pt>
                <c:pt idx="52">
                  <c:v>41</c:v>
                </c:pt>
                <c:pt idx="53">
                  <c:v>58</c:v>
                </c:pt>
                <c:pt idx="54">
                  <c:v>46</c:v>
                </c:pt>
                <c:pt idx="55">
                  <c:v>59</c:v>
                </c:pt>
                <c:pt idx="56">
                  <c:v>50</c:v>
                </c:pt>
                <c:pt idx="57">
                  <c:v>57</c:v>
                </c:pt>
                <c:pt idx="58">
                  <c:v>50</c:v>
                </c:pt>
                <c:pt idx="5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CD-4390-AA06-B524B6F4AC06}"/>
            </c:ext>
          </c:extLst>
        </c:ser>
        <c:ser>
          <c:idx val="2"/>
          <c:order val="2"/>
          <c:tx>
            <c:strRef>
              <c:f>Kazarlis_RANDOM!$J$1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Kazarlis_RANDOM!$J$3:$J$62</c:f>
              <c:numCache>
                <c:formatCode>General</c:formatCode>
                <c:ptCount val="6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5.2</c:v>
                </c:pt>
                <c:pt idx="12">
                  <c:v>3.4000000000000004</c:v>
                </c:pt>
                <c:pt idx="13">
                  <c:v>4.5999999999999996</c:v>
                </c:pt>
                <c:pt idx="14">
                  <c:v>6.8</c:v>
                </c:pt>
                <c:pt idx="15">
                  <c:v>7</c:v>
                </c:pt>
                <c:pt idx="16">
                  <c:v>5.2</c:v>
                </c:pt>
                <c:pt idx="17">
                  <c:v>8.4</c:v>
                </c:pt>
                <c:pt idx="18">
                  <c:v>2.5999999999999996</c:v>
                </c:pt>
                <c:pt idx="19">
                  <c:v>2.8</c:v>
                </c:pt>
                <c:pt idx="20">
                  <c:v>7</c:v>
                </c:pt>
                <c:pt idx="21">
                  <c:v>4.2</c:v>
                </c:pt>
                <c:pt idx="22">
                  <c:v>8.4</c:v>
                </c:pt>
                <c:pt idx="23">
                  <c:v>6.6</c:v>
                </c:pt>
                <c:pt idx="24">
                  <c:v>3.8</c:v>
                </c:pt>
                <c:pt idx="25">
                  <c:v>4</c:v>
                </c:pt>
                <c:pt idx="26">
                  <c:v>4.2</c:v>
                </c:pt>
                <c:pt idx="27">
                  <c:v>7.4</c:v>
                </c:pt>
                <c:pt idx="28">
                  <c:v>9.6</c:v>
                </c:pt>
                <c:pt idx="29">
                  <c:v>8.8000000000000096</c:v>
                </c:pt>
                <c:pt idx="30">
                  <c:v>6.0000000000000107</c:v>
                </c:pt>
                <c:pt idx="31">
                  <c:v>10.20000000000001</c:v>
                </c:pt>
                <c:pt idx="32">
                  <c:v>12.400000000000009</c:v>
                </c:pt>
                <c:pt idx="33">
                  <c:v>7.6000000000000103</c:v>
                </c:pt>
                <c:pt idx="34">
                  <c:v>9.8000000000000096</c:v>
                </c:pt>
                <c:pt idx="35">
                  <c:v>10.000000000000011</c:v>
                </c:pt>
                <c:pt idx="36">
                  <c:v>7.2000000000000099</c:v>
                </c:pt>
                <c:pt idx="37">
                  <c:v>7.4000000000000092</c:v>
                </c:pt>
                <c:pt idx="38">
                  <c:v>10.60000000000001</c:v>
                </c:pt>
                <c:pt idx="39">
                  <c:v>11.80000000000001</c:v>
                </c:pt>
                <c:pt idx="40">
                  <c:v>11</c:v>
                </c:pt>
                <c:pt idx="41">
                  <c:v>8</c:v>
                </c:pt>
                <c:pt idx="42">
                  <c:v>12.4</c:v>
                </c:pt>
                <c:pt idx="43">
                  <c:v>7.6</c:v>
                </c:pt>
                <c:pt idx="44">
                  <c:v>12.8</c:v>
                </c:pt>
                <c:pt idx="45">
                  <c:v>8</c:v>
                </c:pt>
                <c:pt idx="46">
                  <c:v>8.1999999999999993</c:v>
                </c:pt>
                <c:pt idx="47">
                  <c:v>9.4</c:v>
                </c:pt>
                <c:pt idx="48">
                  <c:v>13.6</c:v>
                </c:pt>
                <c:pt idx="49">
                  <c:v>9.8000000000000007</c:v>
                </c:pt>
                <c:pt idx="50">
                  <c:v>16</c:v>
                </c:pt>
                <c:pt idx="51">
                  <c:v>14</c:v>
                </c:pt>
                <c:pt idx="52">
                  <c:v>19</c:v>
                </c:pt>
                <c:pt idx="53">
                  <c:v>17</c:v>
                </c:pt>
                <c:pt idx="54">
                  <c:v>17</c:v>
                </c:pt>
                <c:pt idx="55">
                  <c:v>8</c:v>
                </c:pt>
                <c:pt idx="56">
                  <c:v>17</c:v>
                </c:pt>
                <c:pt idx="57">
                  <c:v>19</c:v>
                </c:pt>
                <c:pt idx="58">
                  <c:v>15</c:v>
                </c:pt>
                <c:pt idx="5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CD-4390-AA06-B524B6F4AC06}"/>
            </c:ext>
          </c:extLst>
        </c:ser>
        <c:ser>
          <c:idx val="3"/>
          <c:order val="3"/>
          <c:tx>
            <c:strRef>
              <c:f>Kazarlis_RANDOM!$K$1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Kazarlis_RANDOM!$K$3:$K$62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</c:v>
                </c:pt>
                <c:pt idx="4">
                  <c:v>7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7.2</c:v>
                </c:pt>
                <c:pt idx="12">
                  <c:v>7.4</c:v>
                </c:pt>
                <c:pt idx="13">
                  <c:v>6.6</c:v>
                </c:pt>
                <c:pt idx="14">
                  <c:v>6.8</c:v>
                </c:pt>
                <c:pt idx="15">
                  <c:v>8</c:v>
                </c:pt>
                <c:pt idx="16">
                  <c:v>8.1999999999999993</c:v>
                </c:pt>
                <c:pt idx="17">
                  <c:v>6.4</c:v>
                </c:pt>
                <c:pt idx="18">
                  <c:v>7.6</c:v>
                </c:pt>
                <c:pt idx="19">
                  <c:v>6.8</c:v>
                </c:pt>
                <c:pt idx="20">
                  <c:v>8</c:v>
                </c:pt>
                <c:pt idx="21">
                  <c:v>8.1999999999999993</c:v>
                </c:pt>
                <c:pt idx="22">
                  <c:v>7.4</c:v>
                </c:pt>
                <c:pt idx="23">
                  <c:v>3.5999999999999996</c:v>
                </c:pt>
                <c:pt idx="24">
                  <c:v>5.8</c:v>
                </c:pt>
                <c:pt idx="25">
                  <c:v>8</c:v>
                </c:pt>
                <c:pt idx="26">
                  <c:v>9.1999999999999993</c:v>
                </c:pt>
                <c:pt idx="27">
                  <c:v>9.4</c:v>
                </c:pt>
                <c:pt idx="28">
                  <c:v>7.6</c:v>
                </c:pt>
                <c:pt idx="29">
                  <c:v>9.8000000000000096</c:v>
                </c:pt>
                <c:pt idx="30">
                  <c:v>8.0000000000000107</c:v>
                </c:pt>
                <c:pt idx="31">
                  <c:v>11.20000000000001</c:v>
                </c:pt>
                <c:pt idx="32">
                  <c:v>10.400000000000009</c:v>
                </c:pt>
                <c:pt idx="33">
                  <c:v>5.6000000000000103</c:v>
                </c:pt>
                <c:pt idx="34">
                  <c:v>4.8000000000000096</c:v>
                </c:pt>
                <c:pt idx="35">
                  <c:v>7.0000000000000107</c:v>
                </c:pt>
                <c:pt idx="36">
                  <c:v>5.2000000000000099</c:v>
                </c:pt>
                <c:pt idx="37">
                  <c:v>13.400000000000009</c:v>
                </c:pt>
                <c:pt idx="38">
                  <c:v>7.6000000000000103</c:v>
                </c:pt>
                <c:pt idx="39">
                  <c:v>6.8000000000000096</c:v>
                </c:pt>
                <c:pt idx="40">
                  <c:v>7</c:v>
                </c:pt>
                <c:pt idx="41">
                  <c:v>0</c:v>
                </c:pt>
                <c:pt idx="42">
                  <c:v>6.4</c:v>
                </c:pt>
                <c:pt idx="43">
                  <c:v>9.6</c:v>
                </c:pt>
                <c:pt idx="44">
                  <c:v>9.8000000000000007</c:v>
                </c:pt>
                <c:pt idx="45">
                  <c:v>14</c:v>
                </c:pt>
                <c:pt idx="46">
                  <c:v>15.2</c:v>
                </c:pt>
                <c:pt idx="47">
                  <c:v>7.4</c:v>
                </c:pt>
                <c:pt idx="48">
                  <c:v>12.6</c:v>
                </c:pt>
                <c:pt idx="49">
                  <c:v>7.8000000000000007</c:v>
                </c:pt>
                <c:pt idx="50">
                  <c:v>14</c:v>
                </c:pt>
                <c:pt idx="51">
                  <c:v>8</c:v>
                </c:pt>
                <c:pt idx="52">
                  <c:v>11</c:v>
                </c:pt>
                <c:pt idx="53">
                  <c:v>19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7</c:v>
                </c:pt>
                <c:pt idx="58">
                  <c:v>7</c:v>
                </c:pt>
                <c:pt idx="5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CD-4390-AA06-B524B6F4AC06}"/>
            </c:ext>
          </c:extLst>
        </c:ser>
        <c:ser>
          <c:idx val="4"/>
          <c:order val="4"/>
          <c:tx>
            <c:strRef>
              <c:f>Kazarlis_RANDOM!$L$1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Kazarlis_RANDOM!$L$3:$L$62</c:f>
              <c:numCache>
                <c:formatCode>General</c:formatCode>
                <c:ptCount val="60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2</c:v>
                </c:pt>
                <c:pt idx="10">
                  <c:v>5</c:v>
                </c:pt>
                <c:pt idx="11">
                  <c:v>6.2</c:v>
                </c:pt>
                <c:pt idx="12">
                  <c:v>3.4000000000000004</c:v>
                </c:pt>
                <c:pt idx="13">
                  <c:v>3.5999999999999996</c:v>
                </c:pt>
                <c:pt idx="14">
                  <c:v>1.7999999999999998</c:v>
                </c:pt>
                <c:pt idx="15">
                  <c:v>7</c:v>
                </c:pt>
                <c:pt idx="16">
                  <c:v>2.2000000000000002</c:v>
                </c:pt>
                <c:pt idx="17">
                  <c:v>2.4000000000000004</c:v>
                </c:pt>
                <c:pt idx="18">
                  <c:v>3.5999999999999996</c:v>
                </c:pt>
                <c:pt idx="19">
                  <c:v>6.8</c:v>
                </c:pt>
                <c:pt idx="20">
                  <c:v>5</c:v>
                </c:pt>
                <c:pt idx="21">
                  <c:v>6.2</c:v>
                </c:pt>
                <c:pt idx="22">
                  <c:v>9.4</c:v>
                </c:pt>
                <c:pt idx="23">
                  <c:v>3.5999999999999996</c:v>
                </c:pt>
                <c:pt idx="24">
                  <c:v>3.8</c:v>
                </c:pt>
                <c:pt idx="25">
                  <c:v>6</c:v>
                </c:pt>
                <c:pt idx="26">
                  <c:v>7.2</c:v>
                </c:pt>
                <c:pt idx="27">
                  <c:v>9.4</c:v>
                </c:pt>
                <c:pt idx="28">
                  <c:v>8.6</c:v>
                </c:pt>
                <c:pt idx="29">
                  <c:v>6.8000000000000096</c:v>
                </c:pt>
                <c:pt idx="30">
                  <c:v>10.000000000000011</c:v>
                </c:pt>
                <c:pt idx="31">
                  <c:v>7.2000000000000099</c:v>
                </c:pt>
                <c:pt idx="32">
                  <c:v>11.400000000000009</c:v>
                </c:pt>
                <c:pt idx="33">
                  <c:v>12.60000000000001</c:v>
                </c:pt>
                <c:pt idx="34">
                  <c:v>4.8000000000000096</c:v>
                </c:pt>
                <c:pt idx="35">
                  <c:v>12.000000000000011</c:v>
                </c:pt>
                <c:pt idx="36">
                  <c:v>11.20000000000001</c:v>
                </c:pt>
                <c:pt idx="37">
                  <c:v>11.400000000000009</c:v>
                </c:pt>
                <c:pt idx="38">
                  <c:v>5.6000000000000103</c:v>
                </c:pt>
                <c:pt idx="39">
                  <c:v>6.8000000000000096</c:v>
                </c:pt>
                <c:pt idx="40">
                  <c:v>6</c:v>
                </c:pt>
                <c:pt idx="41">
                  <c:v>5</c:v>
                </c:pt>
                <c:pt idx="42">
                  <c:v>6.4</c:v>
                </c:pt>
                <c:pt idx="43">
                  <c:v>7.6</c:v>
                </c:pt>
                <c:pt idx="44">
                  <c:v>9.8000000000000007</c:v>
                </c:pt>
                <c:pt idx="45">
                  <c:v>10</c:v>
                </c:pt>
                <c:pt idx="46">
                  <c:v>11.2</c:v>
                </c:pt>
                <c:pt idx="47">
                  <c:v>15.4</c:v>
                </c:pt>
                <c:pt idx="48">
                  <c:v>13.6</c:v>
                </c:pt>
                <c:pt idx="49">
                  <c:v>7.8000000000000007</c:v>
                </c:pt>
                <c:pt idx="50">
                  <c:v>12</c:v>
                </c:pt>
                <c:pt idx="51">
                  <c:v>3</c:v>
                </c:pt>
                <c:pt idx="52">
                  <c:v>4</c:v>
                </c:pt>
                <c:pt idx="53">
                  <c:v>16</c:v>
                </c:pt>
                <c:pt idx="54">
                  <c:v>13</c:v>
                </c:pt>
                <c:pt idx="55">
                  <c:v>1</c:v>
                </c:pt>
                <c:pt idx="56">
                  <c:v>16</c:v>
                </c:pt>
                <c:pt idx="57">
                  <c:v>19</c:v>
                </c:pt>
                <c:pt idx="58">
                  <c:v>16</c:v>
                </c:pt>
                <c:pt idx="5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CD-4390-AA06-B524B6F4AC06}"/>
            </c:ext>
          </c:extLst>
        </c:ser>
        <c:ser>
          <c:idx val="5"/>
          <c:order val="5"/>
          <c:tx>
            <c:strRef>
              <c:f>Kazarlis_RANDOM!$M$1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Kazarlis_RANDOM!$M$3:$M$62</c:f>
              <c:numCache>
                <c:formatCode>General</c:formatCode>
                <c:ptCount val="60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4</c:v>
                </c:pt>
                <c:pt idx="11">
                  <c:v>6.2</c:v>
                </c:pt>
                <c:pt idx="12">
                  <c:v>7.4</c:v>
                </c:pt>
                <c:pt idx="13">
                  <c:v>4.5999999999999996</c:v>
                </c:pt>
                <c:pt idx="14">
                  <c:v>5.8</c:v>
                </c:pt>
                <c:pt idx="15">
                  <c:v>4</c:v>
                </c:pt>
                <c:pt idx="16">
                  <c:v>3.2</c:v>
                </c:pt>
                <c:pt idx="17">
                  <c:v>8.4</c:v>
                </c:pt>
                <c:pt idx="18">
                  <c:v>7.6</c:v>
                </c:pt>
                <c:pt idx="19">
                  <c:v>8.8000000000000007</c:v>
                </c:pt>
                <c:pt idx="20">
                  <c:v>5</c:v>
                </c:pt>
                <c:pt idx="21">
                  <c:v>3.2</c:v>
                </c:pt>
                <c:pt idx="22">
                  <c:v>8.4</c:v>
                </c:pt>
                <c:pt idx="23">
                  <c:v>3.5999999999999996</c:v>
                </c:pt>
                <c:pt idx="24">
                  <c:v>4.8</c:v>
                </c:pt>
                <c:pt idx="25">
                  <c:v>5</c:v>
                </c:pt>
                <c:pt idx="26">
                  <c:v>4.2</c:v>
                </c:pt>
                <c:pt idx="27">
                  <c:v>10.4</c:v>
                </c:pt>
                <c:pt idx="28">
                  <c:v>5.6</c:v>
                </c:pt>
                <c:pt idx="29">
                  <c:v>4.8000000000000096</c:v>
                </c:pt>
                <c:pt idx="30">
                  <c:v>5.0000000000000107</c:v>
                </c:pt>
                <c:pt idx="31">
                  <c:v>9.2000000000000099</c:v>
                </c:pt>
                <c:pt idx="32">
                  <c:v>10.400000000000009</c:v>
                </c:pt>
                <c:pt idx="33">
                  <c:v>4.6000000000000103</c:v>
                </c:pt>
                <c:pt idx="34">
                  <c:v>6.8000000000000096</c:v>
                </c:pt>
                <c:pt idx="35">
                  <c:v>6.0000000000000107</c:v>
                </c:pt>
                <c:pt idx="36">
                  <c:v>7.2000000000000099</c:v>
                </c:pt>
                <c:pt idx="37">
                  <c:v>5.4000000000000092</c:v>
                </c:pt>
                <c:pt idx="38">
                  <c:v>5.6000000000000103</c:v>
                </c:pt>
                <c:pt idx="39">
                  <c:v>6.8000000000000096</c:v>
                </c:pt>
                <c:pt idx="40">
                  <c:v>12</c:v>
                </c:pt>
                <c:pt idx="41">
                  <c:v>0</c:v>
                </c:pt>
                <c:pt idx="42">
                  <c:v>10.4</c:v>
                </c:pt>
                <c:pt idx="43">
                  <c:v>14.6</c:v>
                </c:pt>
                <c:pt idx="44">
                  <c:v>11.8</c:v>
                </c:pt>
                <c:pt idx="45">
                  <c:v>13</c:v>
                </c:pt>
                <c:pt idx="46">
                  <c:v>11.2</c:v>
                </c:pt>
                <c:pt idx="47">
                  <c:v>9.4</c:v>
                </c:pt>
                <c:pt idx="48">
                  <c:v>11.6</c:v>
                </c:pt>
                <c:pt idx="49">
                  <c:v>10.8</c:v>
                </c:pt>
                <c:pt idx="50">
                  <c:v>12</c:v>
                </c:pt>
                <c:pt idx="51">
                  <c:v>15</c:v>
                </c:pt>
                <c:pt idx="52">
                  <c:v>4</c:v>
                </c:pt>
                <c:pt idx="53">
                  <c:v>1</c:v>
                </c:pt>
                <c:pt idx="54">
                  <c:v>15</c:v>
                </c:pt>
                <c:pt idx="55">
                  <c:v>18</c:v>
                </c:pt>
                <c:pt idx="56">
                  <c:v>5</c:v>
                </c:pt>
                <c:pt idx="57">
                  <c:v>19</c:v>
                </c:pt>
                <c:pt idx="58">
                  <c:v>18</c:v>
                </c:pt>
                <c:pt idx="5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CD-4390-AA06-B524B6F4AC06}"/>
            </c:ext>
          </c:extLst>
        </c:ser>
        <c:ser>
          <c:idx val="6"/>
          <c:order val="6"/>
          <c:tx>
            <c:strRef>
              <c:f>Kazarlis_RANDOM!$N$1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Kazarlis_RANDOM!$N$3:$N$62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6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7.2</c:v>
                </c:pt>
                <c:pt idx="12">
                  <c:v>1.4000000000000004</c:v>
                </c:pt>
                <c:pt idx="13">
                  <c:v>7.6</c:v>
                </c:pt>
                <c:pt idx="14">
                  <c:v>4.8</c:v>
                </c:pt>
                <c:pt idx="15">
                  <c:v>2</c:v>
                </c:pt>
                <c:pt idx="16">
                  <c:v>3.2</c:v>
                </c:pt>
                <c:pt idx="17">
                  <c:v>7.4</c:v>
                </c:pt>
                <c:pt idx="18">
                  <c:v>5.6</c:v>
                </c:pt>
                <c:pt idx="19">
                  <c:v>4.8</c:v>
                </c:pt>
                <c:pt idx="20">
                  <c:v>9</c:v>
                </c:pt>
                <c:pt idx="21">
                  <c:v>3.2</c:v>
                </c:pt>
                <c:pt idx="22">
                  <c:v>6.4</c:v>
                </c:pt>
                <c:pt idx="23">
                  <c:v>3.5999999999999996</c:v>
                </c:pt>
                <c:pt idx="24">
                  <c:v>7.8</c:v>
                </c:pt>
                <c:pt idx="25">
                  <c:v>5</c:v>
                </c:pt>
                <c:pt idx="26">
                  <c:v>7.2</c:v>
                </c:pt>
                <c:pt idx="27">
                  <c:v>5.4</c:v>
                </c:pt>
                <c:pt idx="28">
                  <c:v>8.6</c:v>
                </c:pt>
                <c:pt idx="29">
                  <c:v>10.80000000000001</c:v>
                </c:pt>
                <c:pt idx="30">
                  <c:v>9.0000000000000107</c:v>
                </c:pt>
                <c:pt idx="31">
                  <c:v>6.2000000000000099</c:v>
                </c:pt>
                <c:pt idx="32">
                  <c:v>8.4000000000000092</c:v>
                </c:pt>
                <c:pt idx="33">
                  <c:v>9.6000000000000103</c:v>
                </c:pt>
                <c:pt idx="34">
                  <c:v>10.80000000000001</c:v>
                </c:pt>
                <c:pt idx="35">
                  <c:v>5.0000000000000107</c:v>
                </c:pt>
                <c:pt idx="36">
                  <c:v>12.20000000000001</c:v>
                </c:pt>
                <c:pt idx="37">
                  <c:v>10.400000000000009</c:v>
                </c:pt>
                <c:pt idx="38">
                  <c:v>6.6000000000000103</c:v>
                </c:pt>
                <c:pt idx="39">
                  <c:v>8.8000000000000096</c:v>
                </c:pt>
                <c:pt idx="40">
                  <c:v>11</c:v>
                </c:pt>
                <c:pt idx="41">
                  <c:v>12</c:v>
                </c:pt>
                <c:pt idx="42">
                  <c:v>14.4</c:v>
                </c:pt>
                <c:pt idx="43">
                  <c:v>10.6</c:v>
                </c:pt>
                <c:pt idx="44">
                  <c:v>10.8</c:v>
                </c:pt>
                <c:pt idx="45">
                  <c:v>11</c:v>
                </c:pt>
                <c:pt idx="46">
                  <c:v>11.2</c:v>
                </c:pt>
                <c:pt idx="47">
                  <c:v>10.4</c:v>
                </c:pt>
                <c:pt idx="48">
                  <c:v>12.6</c:v>
                </c:pt>
                <c:pt idx="49">
                  <c:v>10.8</c:v>
                </c:pt>
                <c:pt idx="50">
                  <c:v>10</c:v>
                </c:pt>
                <c:pt idx="51">
                  <c:v>9</c:v>
                </c:pt>
                <c:pt idx="52">
                  <c:v>12</c:v>
                </c:pt>
                <c:pt idx="53">
                  <c:v>2</c:v>
                </c:pt>
                <c:pt idx="54">
                  <c:v>6</c:v>
                </c:pt>
                <c:pt idx="55">
                  <c:v>4</c:v>
                </c:pt>
                <c:pt idx="56">
                  <c:v>14</c:v>
                </c:pt>
                <c:pt idx="57">
                  <c:v>5</c:v>
                </c:pt>
                <c:pt idx="58">
                  <c:v>7</c:v>
                </c:pt>
                <c:pt idx="5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CD-4390-AA06-B524B6F4AC06}"/>
            </c:ext>
          </c:extLst>
        </c:ser>
        <c:ser>
          <c:idx val="7"/>
          <c:order val="7"/>
          <c:tx>
            <c:strRef>
              <c:f>Kazarlis_RANDOM!$O$1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Kazarlis_RANDOM!$O$3:$O$62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4</c:v>
                </c:pt>
                <c:pt idx="7">
                  <c:v>7</c:v>
                </c:pt>
                <c:pt idx="8">
                  <c:v>5</c:v>
                </c:pt>
                <c:pt idx="9">
                  <c:v>6</c:v>
                </c:pt>
                <c:pt idx="10">
                  <c:v>4</c:v>
                </c:pt>
                <c:pt idx="11">
                  <c:v>1.2000000000000002</c:v>
                </c:pt>
                <c:pt idx="12">
                  <c:v>5.4</c:v>
                </c:pt>
                <c:pt idx="13">
                  <c:v>3.5999999999999996</c:v>
                </c:pt>
                <c:pt idx="14">
                  <c:v>3.8</c:v>
                </c:pt>
                <c:pt idx="15">
                  <c:v>4</c:v>
                </c:pt>
                <c:pt idx="16">
                  <c:v>2.2000000000000002</c:v>
                </c:pt>
                <c:pt idx="17">
                  <c:v>2.4000000000000004</c:v>
                </c:pt>
                <c:pt idx="18">
                  <c:v>6.6</c:v>
                </c:pt>
                <c:pt idx="19">
                  <c:v>4.8</c:v>
                </c:pt>
                <c:pt idx="20">
                  <c:v>6</c:v>
                </c:pt>
                <c:pt idx="21">
                  <c:v>7.2</c:v>
                </c:pt>
                <c:pt idx="22">
                  <c:v>8.4</c:v>
                </c:pt>
                <c:pt idx="23">
                  <c:v>4.5999999999999996</c:v>
                </c:pt>
                <c:pt idx="24">
                  <c:v>6.8</c:v>
                </c:pt>
                <c:pt idx="25">
                  <c:v>8</c:v>
                </c:pt>
                <c:pt idx="26">
                  <c:v>10.199999999999999</c:v>
                </c:pt>
                <c:pt idx="27">
                  <c:v>8.4</c:v>
                </c:pt>
                <c:pt idx="28">
                  <c:v>9.6</c:v>
                </c:pt>
                <c:pt idx="29">
                  <c:v>8.8000000000000096</c:v>
                </c:pt>
                <c:pt idx="30">
                  <c:v>9.0000000000000107</c:v>
                </c:pt>
                <c:pt idx="31">
                  <c:v>8.2000000000000099</c:v>
                </c:pt>
                <c:pt idx="32">
                  <c:v>12.400000000000009</c:v>
                </c:pt>
                <c:pt idx="33">
                  <c:v>11.60000000000001</c:v>
                </c:pt>
                <c:pt idx="34">
                  <c:v>12.80000000000001</c:v>
                </c:pt>
                <c:pt idx="35">
                  <c:v>8.0000000000000107</c:v>
                </c:pt>
                <c:pt idx="36">
                  <c:v>5.2000000000000099</c:v>
                </c:pt>
                <c:pt idx="37">
                  <c:v>9.4000000000000092</c:v>
                </c:pt>
                <c:pt idx="38">
                  <c:v>5.6000000000000103</c:v>
                </c:pt>
                <c:pt idx="39">
                  <c:v>8.8000000000000096</c:v>
                </c:pt>
                <c:pt idx="40">
                  <c:v>10</c:v>
                </c:pt>
                <c:pt idx="41">
                  <c:v>16</c:v>
                </c:pt>
                <c:pt idx="42">
                  <c:v>6.4</c:v>
                </c:pt>
                <c:pt idx="43">
                  <c:v>9.6</c:v>
                </c:pt>
                <c:pt idx="44">
                  <c:v>9.8000000000000007</c:v>
                </c:pt>
                <c:pt idx="45">
                  <c:v>8</c:v>
                </c:pt>
                <c:pt idx="46">
                  <c:v>10.199999999999999</c:v>
                </c:pt>
                <c:pt idx="47">
                  <c:v>10.4</c:v>
                </c:pt>
                <c:pt idx="48">
                  <c:v>12.6</c:v>
                </c:pt>
                <c:pt idx="49">
                  <c:v>12.8</c:v>
                </c:pt>
                <c:pt idx="50">
                  <c:v>16</c:v>
                </c:pt>
                <c:pt idx="51">
                  <c:v>13</c:v>
                </c:pt>
                <c:pt idx="52">
                  <c:v>15</c:v>
                </c:pt>
                <c:pt idx="53">
                  <c:v>1</c:v>
                </c:pt>
                <c:pt idx="54">
                  <c:v>12</c:v>
                </c:pt>
                <c:pt idx="55">
                  <c:v>17</c:v>
                </c:pt>
                <c:pt idx="56">
                  <c:v>12</c:v>
                </c:pt>
                <c:pt idx="57">
                  <c:v>11</c:v>
                </c:pt>
                <c:pt idx="58">
                  <c:v>12</c:v>
                </c:pt>
                <c:pt idx="5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CCD-4390-AA06-B524B6F4A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725296"/>
        <c:axId val="636725952"/>
      </c:lineChart>
      <c:catAx>
        <c:axId val="63672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25952"/>
        <c:crosses val="autoZero"/>
        <c:auto val="1"/>
        <c:lblAlgn val="ctr"/>
        <c:lblOffset val="100"/>
        <c:noMultiLvlLbl val="0"/>
      </c:catAx>
      <c:valAx>
        <c:axId val="6367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2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Kazarlis_RANDOM!$P$2</c:f>
              <c:strCache>
                <c:ptCount val="1"/>
                <c:pt idx="0">
                  <c:v>SUMAPE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Kazarlis_RANDOM!$P$3:$P$62</c:f>
              <c:numCache>
                <c:formatCode>General</c:formatCode>
                <c:ptCount val="60"/>
                <c:pt idx="0">
                  <c:v>5</c:v>
                </c:pt>
                <c:pt idx="1">
                  <c:v>7</c:v>
                </c:pt>
                <c:pt idx="2">
                  <c:v>16</c:v>
                </c:pt>
                <c:pt idx="3">
                  <c:v>19</c:v>
                </c:pt>
                <c:pt idx="4">
                  <c:v>21</c:v>
                </c:pt>
                <c:pt idx="5">
                  <c:v>30</c:v>
                </c:pt>
                <c:pt idx="6">
                  <c:v>18</c:v>
                </c:pt>
                <c:pt idx="7">
                  <c:v>24</c:v>
                </c:pt>
                <c:pt idx="8">
                  <c:v>23</c:v>
                </c:pt>
                <c:pt idx="9">
                  <c:v>29</c:v>
                </c:pt>
                <c:pt idx="10">
                  <c:v>25</c:v>
                </c:pt>
                <c:pt idx="11">
                  <c:v>33.200000000000003</c:v>
                </c:pt>
                <c:pt idx="12">
                  <c:v>28.4</c:v>
                </c:pt>
                <c:pt idx="13">
                  <c:v>30.6</c:v>
                </c:pt>
                <c:pt idx="14">
                  <c:v>29.8</c:v>
                </c:pt>
                <c:pt idx="15">
                  <c:v>32</c:v>
                </c:pt>
                <c:pt idx="16">
                  <c:v>24.199999999999996</c:v>
                </c:pt>
                <c:pt idx="17">
                  <c:v>35.4</c:v>
                </c:pt>
                <c:pt idx="18">
                  <c:v>33.6</c:v>
                </c:pt>
                <c:pt idx="19">
                  <c:v>34.799999999999997</c:v>
                </c:pt>
                <c:pt idx="20">
                  <c:v>40</c:v>
                </c:pt>
                <c:pt idx="21">
                  <c:v>32.199999999999996</c:v>
                </c:pt>
                <c:pt idx="22">
                  <c:v>48.4</c:v>
                </c:pt>
                <c:pt idx="23">
                  <c:v>25.6</c:v>
                </c:pt>
                <c:pt idx="24">
                  <c:v>32.799999999999997</c:v>
                </c:pt>
                <c:pt idx="25">
                  <c:v>36</c:v>
                </c:pt>
                <c:pt idx="26">
                  <c:v>42.199999999999996</c:v>
                </c:pt>
                <c:pt idx="27">
                  <c:v>50.4</c:v>
                </c:pt>
                <c:pt idx="28">
                  <c:v>49.6</c:v>
                </c:pt>
                <c:pt idx="29">
                  <c:v>49.800000000000061</c:v>
                </c:pt>
                <c:pt idx="30">
                  <c:v>47.000000000000071</c:v>
                </c:pt>
                <c:pt idx="31">
                  <c:v>52.20000000000006</c:v>
                </c:pt>
                <c:pt idx="32">
                  <c:v>65.400000000000048</c:v>
                </c:pt>
                <c:pt idx="33">
                  <c:v>51.600000000000058</c:v>
                </c:pt>
                <c:pt idx="34">
                  <c:v>49.800000000000061</c:v>
                </c:pt>
                <c:pt idx="35">
                  <c:v>48.000000000000071</c:v>
                </c:pt>
                <c:pt idx="36">
                  <c:v>48.20000000000006</c:v>
                </c:pt>
                <c:pt idx="37">
                  <c:v>57.400000000000048</c:v>
                </c:pt>
                <c:pt idx="38">
                  <c:v>41.600000000000058</c:v>
                </c:pt>
                <c:pt idx="39">
                  <c:v>49.800000000000061</c:v>
                </c:pt>
                <c:pt idx="40">
                  <c:v>57</c:v>
                </c:pt>
                <c:pt idx="41">
                  <c:v>41</c:v>
                </c:pt>
                <c:pt idx="42">
                  <c:v>56.4</c:v>
                </c:pt>
                <c:pt idx="43">
                  <c:v>59.6</c:v>
                </c:pt>
                <c:pt idx="44">
                  <c:v>64.8</c:v>
                </c:pt>
                <c:pt idx="45">
                  <c:v>64</c:v>
                </c:pt>
                <c:pt idx="46">
                  <c:v>67.2</c:v>
                </c:pt>
                <c:pt idx="47">
                  <c:v>62.4</c:v>
                </c:pt>
                <c:pt idx="48">
                  <c:v>76.599999999999994</c:v>
                </c:pt>
                <c:pt idx="49">
                  <c:v>59.8</c:v>
                </c:pt>
                <c:pt idx="50">
                  <c:v>80</c:v>
                </c:pt>
                <c:pt idx="51">
                  <c:v>62</c:v>
                </c:pt>
                <c:pt idx="52">
                  <c:v>65</c:v>
                </c:pt>
                <c:pt idx="53">
                  <c:v>56</c:v>
                </c:pt>
                <c:pt idx="54">
                  <c:v>78</c:v>
                </c:pt>
                <c:pt idx="55">
                  <c:v>63</c:v>
                </c:pt>
                <c:pt idx="56">
                  <c:v>79</c:v>
                </c:pt>
                <c:pt idx="57">
                  <c:v>80</c:v>
                </c:pt>
                <c:pt idx="58">
                  <c:v>75</c:v>
                </c:pt>
                <c:pt idx="5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0-47B3-AED9-8C9A4CED3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18400"/>
        <c:axId val="637918728"/>
      </c:lineChart>
      <c:catAx>
        <c:axId val="63791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18728"/>
        <c:crosses val="autoZero"/>
        <c:auto val="1"/>
        <c:lblAlgn val="ctr"/>
        <c:lblOffset val="100"/>
        <c:noMultiLvlLbl val="0"/>
      </c:catAx>
      <c:valAx>
        <c:axId val="63791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1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[stats.xlsx]Trayectories!TablaDinámica2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Trayectories!$J$3:$J$4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Trayectories!$I$5:$I$29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Trayectories!$J$5:$J$29</c:f>
              <c:numCache>
                <c:formatCode>General</c:formatCode>
                <c:ptCount val="24"/>
                <c:pt idx="0">
                  <c:v>455</c:v>
                </c:pt>
                <c:pt idx="1">
                  <c:v>455</c:v>
                </c:pt>
                <c:pt idx="2">
                  <c:v>455</c:v>
                </c:pt>
                <c:pt idx="3">
                  <c:v>455</c:v>
                </c:pt>
                <c:pt idx="4">
                  <c:v>455</c:v>
                </c:pt>
                <c:pt idx="5">
                  <c:v>455</c:v>
                </c:pt>
                <c:pt idx="6">
                  <c:v>455</c:v>
                </c:pt>
                <c:pt idx="7">
                  <c:v>455</c:v>
                </c:pt>
                <c:pt idx="8">
                  <c:v>455</c:v>
                </c:pt>
                <c:pt idx="9">
                  <c:v>455</c:v>
                </c:pt>
                <c:pt idx="10">
                  <c:v>455</c:v>
                </c:pt>
                <c:pt idx="11">
                  <c:v>455</c:v>
                </c:pt>
                <c:pt idx="12">
                  <c:v>455</c:v>
                </c:pt>
                <c:pt idx="13">
                  <c:v>455</c:v>
                </c:pt>
                <c:pt idx="14">
                  <c:v>455</c:v>
                </c:pt>
                <c:pt idx="15">
                  <c:v>455</c:v>
                </c:pt>
                <c:pt idx="16">
                  <c:v>455</c:v>
                </c:pt>
                <c:pt idx="17">
                  <c:v>455</c:v>
                </c:pt>
                <c:pt idx="18">
                  <c:v>455</c:v>
                </c:pt>
                <c:pt idx="19">
                  <c:v>455</c:v>
                </c:pt>
                <c:pt idx="20">
                  <c:v>455</c:v>
                </c:pt>
                <c:pt idx="21">
                  <c:v>455</c:v>
                </c:pt>
                <c:pt idx="22">
                  <c:v>455</c:v>
                </c:pt>
                <c:pt idx="23">
                  <c:v>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F-4F4C-AE8E-07B92CB90FCD}"/>
            </c:ext>
          </c:extLst>
        </c:ser>
        <c:ser>
          <c:idx val="1"/>
          <c:order val="1"/>
          <c:tx>
            <c:strRef>
              <c:f>Trayectories!$K$3:$K$4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Trayectories!$I$5:$I$29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Trayectories!$K$5:$K$29</c:f>
              <c:numCache>
                <c:formatCode>General</c:formatCode>
                <c:ptCount val="24"/>
                <c:pt idx="0">
                  <c:v>386.92</c:v>
                </c:pt>
                <c:pt idx="1">
                  <c:v>423.8</c:v>
                </c:pt>
                <c:pt idx="2">
                  <c:v>377.24</c:v>
                </c:pt>
                <c:pt idx="3">
                  <c:v>346.2</c:v>
                </c:pt>
                <c:pt idx="4">
                  <c:v>445.16</c:v>
                </c:pt>
                <c:pt idx="5">
                  <c:v>445.16</c:v>
                </c:pt>
                <c:pt idx="6">
                  <c:v>451.2</c:v>
                </c:pt>
                <c:pt idx="7">
                  <c:v>455</c:v>
                </c:pt>
                <c:pt idx="8">
                  <c:v>455</c:v>
                </c:pt>
                <c:pt idx="9">
                  <c:v>455</c:v>
                </c:pt>
                <c:pt idx="10">
                  <c:v>455</c:v>
                </c:pt>
                <c:pt idx="11">
                  <c:v>455</c:v>
                </c:pt>
                <c:pt idx="12">
                  <c:v>455</c:v>
                </c:pt>
                <c:pt idx="13">
                  <c:v>455</c:v>
                </c:pt>
                <c:pt idx="14">
                  <c:v>455</c:v>
                </c:pt>
                <c:pt idx="15">
                  <c:v>455</c:v>
                </c:pt>
                <c:pt idx="16">
                  <c:v>455</c:v>
                </c:pt>
                <c:pt idx="17">
                  <c:v>455</c:v>
                </c:pt>
                <c:pt idx="18">
                  <c:v>455</c:v>
                </c:pt>
                <c:pt idx="19">
                  <c:v>455</c:v>
                </c:pt>
                <c:pt idx="20">
                  <c:v>455</c:v>
                </c:pt>
                <c:pt idx="21">
                  <c:v>455</c:v>
                </c:pt>
                <c:pt idx="22">
                  <c:v>455</c:v>
                </c:pt>
                <c:pt idx="23">
                  <c:v>433.48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21-43F6-961D-8E3C3F88D2F5}"/>
            </c:ext>
          </c:extLst>
        </c:ser>
        <c:ser>
          <c:idx val="2"/>
          <c:order val="2"/>
          <c:tx>
            <c:strRef>
              <c:f>Trayectories!$L$3:$L$4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Trayectories!$I$5:$I$29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Trayectories!$L$5:$L$29</c:f>
              <c:numCache>
                <c:formatCode>General</c:formatCode>
                <c:ptCount val="24"/>
                <c:pt idx="0">
                  <c:v>130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21-43F6-961D-8E3C3F88D2F5}"/>
            </c:ext>
          </c:extLst>
        </c:ser>
        <c:ser>
          <c:idx val="3"/>
          <c:order val="3"/>
          <c:tx>
            <c:strRef>
              <c:f>Trayectories!$M$3:$M$4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Trayectories!$I$5:$I$29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Trayectories!$M$5:$M$29</c:f>
              <c:numCache>
                <c:formatCode>General</c:formatCode>
                <c:ptCount val="24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21-43F6-961D-8E3C3F88D2F5}"/>
            </c:ext>
          </c:extLst>
        </c:ser>
        <c:ser>
          <c:idx val="4"/>
          <c:order val="4"/>
          <c:tx>
            <c:strRef>
              <c:f>Trayectories!$N$3:$N$4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Trayectories!$I$5:$I$29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Trayectories!$N$5:$N$29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</c:v>
                </c:pt>
                <c:pt idx="7">
                  <c:v>83.28</c:v>
                </c:pt>
                <c:pt idx="8">
                  <c:v>92.959900000000005</c:v>
                </c:pt>
                <c:pt idx="9">
                  <c:v>71.599900000000005</c:v>
                </c:pt>
                <c:pt idx="10">
                  <c:v>102.64</c:v>
                </c:pt>
                <c:pt idx="11">
                  <c:v>118.16</c:v>
                </c:pt>
                <c:pt idx="12">
                  <c:v>102.64</c:v>
                </c:pt>
                <c:pt idx="13">
                  <c:v>71.599900000000005</c:v>
                </c:pt>
                <c:pt idx="14">
                  <c:v>56.079900000000002</c:v>
                </c:pt>
                <c:pt idx="15">
                  <c:v>56.08</c:v>
                </c:pt>
                <c:pt idx="16">
                  <c:v>118.16</c:v>
                </c:pt>
                <c:pt idx="17">
                  <c:v>162</c:v>
                </c:pt>
                <c:pt idx="18">
                  <c:v>162</c:v>
                </c:pt>
                <c:pt idx="19">
                  <c:v>162</c:v>
                </c:pt>
                <c:pt idx="20">
                  <c:v>149.19999999999999</c:v>
                </c:pt>
                <c:pt idx="21">
                  <c:v>133.68</c:v>
                </c:pt>
                <c:pt idx="22">
                  <c:v>56.079900000000002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21-43F6-961D-8E3C3F88D2F5}"/>
            </c:ext>
          </c:extLst>
        </c:ser>
        <c:ser>
          <c:idx val="5"/>
          <c:order val="5"/>
          <c:tx>
            <c:strRef>
              <c:f>Trayectories!$O$3:$O$4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Trayectories!$I$5:$I$29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Trayectories!$O$5:$O$29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70.319999999999993</c:v>
                </c:pt>
                <c:pt idx="18">
                  <c:v>64.8</c:v>
                </c:pt>
                <c:pt idx="19">
                  <c:v>33.76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21-43F6-961D-8E3C3F88D2F5}"/>
            </c:ext>
          </c:extLst>
        </c:ser>
        <c:ser>
          <c:idx val="6"/>
          <c:order val="6"/>
          <c:tx>
            <c:strRef>
              <c:f>Trayectories!$P$3:$P$4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Trayectories!$I$5:$I$29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Trayectories!$P$5:$P$29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21-43F6-961D-8E3C3F88D2F5}"/>
            </c:ext>
          </c:extLst>
        </c:ser>
        <c:ser>
          <c:idx val="7"/>
          <c:order val="7"/>
          <c:tx>
            <c:strRef>
              <c:f>Trayectories!$Q$3:$Q$4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Trayectories!$I$5:$I$29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Trayectories!$Q$5:$Q$29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421-43F6-961D-8E3C3F88D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865847"/>
        <c:axId val="645870439"/>
      </c:lineChart>
      <c:catAx>
        <c:axId val="645865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0439"/>
        <c:crosses val="autoZero"/>
        <c:auto val="1"/>
        <c:lblAlgn val="ctr"/>
        <c:lblOffset val="100"/>
        <c:noMultiLvlLbl val="0"/>
      </c:catAx>
      <c:valAx>
        <c:axId val="645870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65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285131740506686E-2"/>
          <c:y val="1.6319867343894044E-2"/>
          <c:w val="0.90911119371881088"/>
          <c:h val="0.94418888074751672"/>
        </c:manualLayout>
      </c:layout>
      <c:scatterChart>
        <c:scatterStyle val="lineMarker"/>
        <c:varyColors val="0"/>
        <c:ser>
          <c:idx val="0"/>
          <c:order val="0"/>
          <c:tx>
            <c:strRef>
              <c:f>MI_PC_58!$C$5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MI_PC_58!$C$6:$C$66</c:f>
              <c:numCache>
                <c:formatCode>General</c:formatCode>
                <c:ptCount val="61"/>
                <c:pt idx="0" formatCode="0.0">
                  <c:v>2847708.4195199902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A8-44F8-9D86-D164F008E8DF}"/>
            </c:ext>
          </c:extLst>
        </c:ser>
        <c:ser>
          <c:idx val="1"/>
          <c:order val="1"/>
          <c:tx>
            <c:strRef>
              <c:f>MI_PC_58!$D$5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MI_PC_58!$D$6:$D$66</c:f>
              <c:numCache>
                <c:formatCode>0.0</c:formatCode>
                <c:ptCount val="61"/>
                <c:pt idx="1">
                  <c:v>2847708.4195199902</c:v>
                </c:pt>
                <c:pt idx="2">
                  <c:v>2847708.41952</c:v>
                </c:pt>
                <c:pt idx="3">
                  <c:v>2848002.8227199898</c:v>
                </c:pt>
                <c:pt idx="4">
                  <c:v>2848002.8227199898</c:v>
                </c:pt>
                <c:pt idx="5">
                  <c:v>2848002.8227199898</c:v>
                </c:pt>
                <c:pt idx="6">
                  <c:v>2848340.51647999</c:v>
                </c:pt>
                <c:pt idx="7">
                  <c:v>2848406.6291199899</c:v>
                </c:pt>
                <c:pt idx="8">
                  <c:v>2848455.2259199899</c:v>
                </c:pt>
                <c:pt idx="9">
                  <c:v>2848550.2889599898</c:v>
                </c:pt>
                <c:pt idx="10">
                  <c:v>2848605.8758399901</c:v>
                </c:pt>
                <c:pt idx="11">
                  <c:v>2848668.1971026598</c:v>
                </c:pt>
                <c:pt idx="12" formatCode="General">
                  <c:v>2848830.60031999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A8-44F8-9D86-D164F008E8DF}"/>
            </c:ext>
          </c:extLst>
        </c:ser>
        <c:ser>
          <c:idx val="2"/>
          <c:order val="2"/>
          <c:tx>
            <c:strRef>
              <c:f>MI_PC_58!$E$5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MI_PC_58!$E$6:$E$66</c:f>
              <c:numCache>
                <c:formatCode>0.00</c:formatCode>
                <c:ptCount val="61"/>
                <c:pt idx="13" formatCode="0.0">
                  <c:v>2847708.4195199902</c:v>
                </c:pt>
                <c:pt idx="14" formatCode="0.0">
                  <c:v>2847708.41952</c:v>
                </c:pt>
                <c:pt idx="15" formatCode="0.0">
                  <c:v>2848002.8227193402</c:v>
                </c:pt>
                <c:pt idx="16" formatCode="General">
                  <c:v>2848002.8227199898</c:v>
                </c:pt>
                <c:pt idx="17" formatCode="General">
                  <c:v>2848002.8227199898</c:v>
                </c:pt>
                <c:pt idx="18" formatCode="General">
                  <c:v>2848340.51647999</c:v>
                </c:pt>
                <c:pt idx="19" formatCode="General">
                  <c:v>2848406.6291199899</c:v>
                </c:pt>
                <c:pt idx="20" formatCode="General">
                  <c:v>2848451.6460799901</c:v>
                </c:pt>
                <c:pt idx="21" formatCode="General">
                  <c:v>2848550.2889599702</c:v>
                </c:pt>
                <c:pt idx="22" formatCode="General">
                  <c:v>2848562.2259199899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A8-44F8-9D86-D164F008E8DF}"/>
            </c:ext>
          </c:extLst>
        </c:ser>
        <c:ser>
          <c:idx val="3"/>
          <c:order val="3"/>
          <c:tx>
            <c:strRef>
              <c:f>MI_PC_58!$F$5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MI_PC_58!$F$6:$F$66</c:f>
              <c:numCache>
                <c:formatCode>General</c:formatCode>
                <c:ptCount val="61"/>
                <c:pt idx="23" formatCode="0.00">
                  <c:v>2847708.4195199902</c:v>
                </c:pt>
                <c:pt idx="24">
                  <c:v>2848335.1174399899</c:v>
                </c:pt>
                <c:pt idx="25">
                  <c:v>2847774.4195199902</c:v>
                </c:pt>
                <c:pt idx="26">
                  <c:v>2847840.4195199902</c:v>
                </c:pt>
                <c:pt idx="27" formatCode="0.00">
                  <c:v>2847906.4195199902</c:v>
                </c:pt>
                <c:pt idx="28" formatCode="0.00">
                  <c:v>2848206.8940799902</c:v>
                </c:pt>
                <c:pt idx="29" formatCode="0.00">
                  <c:v>2847972.4195199902</c:v>
                </c:pt>
                <c:pt idx="30" formatCode="0.00">
                  <c:v>2848197.4627199899</c:v>
                </c:pt>
                <c:pt idx="31" formatCode="0.00">
                  <c:v>2848615.9606399899</c:v>
                </c:pt>
                <c:pt idx="32" formatCode="0.00">
                  <c:v>2848754.6195199899</c:v>
                </c:pt>
                <c:pt idx="33" formatCode="0.00">
                  <c:v>2848653.4195199902</c:v>
                </c:pt>
                <c:pt idx="34" formatCode="0.00">
                  <c:v>2848653.4195199902</c:v>
                </c:pt>
                <c:pt idx="35" formatCode="0.00">
                  <c:v>2848729.0195199898</c:v>
                </c:pt>
                <c:pt idx="36" formatCode="0.00">
                  <c:v>2848754.6195199899</c:v>
                </c:pt>
                <c:pt idx="37" formatCode="0.00">
                  <c:v>2848754.6195199899</c:v>
                </c:pt>
                <c:pt idx="38" formatCode="0.00">
                  <c:v>2848749.0195199898</c:v>
                </c:pt>
                <c:pt idx="39" formatCode="0.00">
                  <c:v>2848779.0195199898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D-480E-8A79-B4510E1A142D}"/>
            </c:ext>
          </c:extLst>
        </c:ser>
        <c:ser>
          <c:idx val="4"/>
          <c:order val="4"/>
          <c:tx>
            <c:strRef>
              <c:f>MI_PC_58!$G$5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MI_PC_58!$G$6:$G$66</c:f>
              <c:numCache>
                <c:formatCode>0.00</c:formatCode>
                <c:ptCount val="6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CF-4297-B194-347282AAD5FC}"/>
            </c:ext>
          </c:extLst>
        </c:ser>
        <c:ser>
          <c:idx val="5"/>
          <c:order val="5"/>
          <c:tx>
            <c:strRef>
              <c:f>MI_PC_58!$H$5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MI_PC_58!$H$6:$H$66</c:f>
              <c:numCache>
                <c:formatCode>0.00</c:formatCode>
                <c:ptCount val="61"/>
                <c:pt idx="49">
                  <c:v>2847708.4195199902</c:v>
                </c:pt>
                <c:pt idx="50">
                  <c:v>2847708.41952</c:v>
                </c:pt>
                <c:pt idx="51">
                  <c:v>2848002.8227199898</c:v>
                </c:pt>
                <c:pt idx="52">
                  <c:v>2848002.8227199898</c:v>
                </c:pt>
                <c:pt idx="53">
                  <c:v>2848002.8227199898</c:v>
                </c:pt>
                <c:pt idx="54">
                  <c:v>2848340.51647999</c:v>
                </c:pt>
                <c:pt idx="55">
                  <c:v>2848406.6291199899</c:v>
                </c:pt>
                <c:pt idx="56">
                  <c:v>2848455.2259199899</c:v>
                </c:pt>
                <c:pt idx="57">
                  <c:v>2848550.2889599898</c:v>
                </c:pt>
                <c:pt idx="58">
                  <c:v>2848605.8758399901</c:v>
                </c:pt>
                <c:pt idx="59">
                  <c:v>2848668.1971026598</c:v>
                </c:pt>
                <c:pt idx="60">
                  <c:v>2848830.60031999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DCF-4297-B194-347282AAD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536680"/>
        <c:axId val="695537008"/>
      </c:scatterChart>
      <c:valAx>
        <c:axId val="6955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37008"/>
        <c:crosses val="autoZero"/>
        <c:crossBetween val="midCat"/>
      </c:valAx>
      <c:valAx>
        <c:axId val="6955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3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demanda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DEMANDA!$Q$1:$Q$168</c:f>
              <c:numCache>
                <c:formatCode>0.0</c:formatCode>
                <c:ptCount val="168"/>
                <c:pt idx="0">
                  <c:v>9156.2309999999998</c:v>
                </c:pt>
                <c:pt idx="1">
                  <c:v>8382.4650000000001</c:v>
                </c:pt>
                <c:pt idx="2">
                  <c:v>7995.5819999999994</c:v>
                </c:pt>
                <c:pt idx="3">
                  <c:v>7737.66</c:v>
                </c:pt>
                <c:pt idx="4">
                  <c:v>7479.7380000000003</c:v>
                </c:pt>
                <c:pt idx="5">
                  <c:v>7479.7380000000003</c:v>
                </c:pt>
                <c:pt idx="6">
                  <c:v>7737.66</c:v>
                </c:pt>
                <c:pt idx="7">
                  <c:v>8253.503999999999</c:v>
                </c:pt>
                <c:pt idx="8">
                  <c:v>9414.1530000000002</c:v>
                </c:pt>
                <c:pt idx="9">
                  <c:v>10316.880000000001</c:v>
                </c:pt>
                <c:pt idx="10">
                  <c:v>10574.802000000001</c:v>
                </c:pt>
                <c:pt idx="11">
                  <c:v>10703.763000000001</c:v>
                </c:pt>
                <c:pt idx="12">
                  <c:v>10574.802000000001</c:v>
                </c:pt>
                <c:pt idx="13">
                  <c:v>10316.880000000001</c:v>
                </c:pt>
                <c:pt idx="14">
                  <c:v>10187.919</c:v>
                </c:pt>
                <c:pt idx="15">
                  <c:v>10187.919</c:v>
                </c:pt>
                <c:pt idx="16">
                  <c:v>10703.763000000001</c:v>
                </c:pt>
                <c:pt idx="17">
                  <c:v>11735.450999999999</c:v>
                </c:pt>
                <c:pt idx="18">
                  <c:v>11606.49</c:v>
                </c:pt>
                <c:pt idx="19">
                  <c:v>11348.568000000001</c:v>
                </c:pt>
                <c:pt idx="20">
                  <c:v>10961.684999999999</c:v>
                </c:pt>
                <c:pt idx="21">
                  <c:v>10832.724</c:v>
                </c:pt>
                <c:pt idx="22">
                  <c:v>10187.919</c:v>
                </c:pt>
                <c:pt idx="23">
                  <c:v>9543.1139999999996</c:v>
                </c:pt>
                <c:pt idx="24">
                  <c:v>9156.2309999999998</c:v>
                </c:pt>
                <c:pt idx="25">
                  <c:v>8382.4650000000001</c:v>
                </c:pt>
                <c:pt idx="26">
                  <c:v>7995.5819999999994</c:v>
                </c:pt>
                <c:pt idx="27">
                  <c:v>7737.66</c:v>
                </c:pt>
                <c:pt idx="28">
                  <c:v>7479.7380000000003</c:v>
                </c:pt>
                <c:pt idx="29">
                  <c:v>7479.7380000000003</c:v>
                </c:pt>
                <c:pt idx="30">
                  <c:v>7737.66</c:v>
                </c:pt>
                <c:pt idx="31">
                  <c:v>8253.503999999999</c:v>
                </c:pt>
                <c:pt idx="32">
                  <c:v>9414.1530000000002</c:v>
                </c:pt>
                <c:pt idx="33">
                  <c:v>10316.880000000001</c:v>
                </c:pt>
                <c:pt idx="34">
                  <c:v>10574.802000000001</c:v>
                </c:pt>
                <c:pt idx="35">
                  <c:v>10703.763000000001</c:v>
                </c:pt>
                <c:pt idx="36">
                  <c:v>10574.802000000001</c:v>
                </c:pt>
                <c:pt idx="37">
                  <c:v>10316.880000000001</c:v>
                </c:pt>
                <c:pt idx="38">
                  <c:v>10187.919</c:v>
                </c:pt>
                <c:pt idx="39">
                  <c:v>10187.919</c:v>
                </c:pt>
                <c:pt idx="40">
                  <c:v>10703.763000000001</c:v>
                </c:pt>
                <c:pt idx="41">
                  <c:v>11735.450999999999</c:v>
                </c:pt>
                <c:pt idx="42">
                  <c:v>11606.49</c:v>
                </c:pt>
                <c:pt idx="43">
                  <c:v>11348.568000000001</c:v>
                </c:pt>
                <c:pt idx="44">
                  <c:v>10961.684999999999</c:v>
                </c:pt>
                <c:pt idx="45">
                  <c:v>10832.724</c:v>
                </c:pt>
                <c:pt idx="46">
                  <c:v>10187.919</c:v>
                </c:pt>
                <c:pt idx="47">
                  <c:v>9543.1139999999996</c:v>
                </c:pt>
                <c:pt idx="48">
                  <c:v>9156.2309999999998</c:v>
                </c:pt>
                <c:pt idx="49">
                  <c:v>8382.4650000000001</c:v>
                </c:pt>
                <c:pt idx="50">
                  <c:v>7995.5819999999994</c:v>
                </c:pt>
                <c:pt idx="51">
                  <c:v>7737.66</c:v>
                </c:pt>
                <c:pt idx="52">
                  <c:v>7479.7380000000003</c:v>
                </c:pt>
                <c:pt idx="53">
                  <c:v>7479.7380000000003</c:v>
                </c:pt>
                <c:pt idx="54">
                  <c:v>7737.66</c:v>
                </c:pt>
                <c:pt idx="55">
                  <c:v>8253.503999999999</c:v>
                </c:pt>
                <c:pt idx="56">
                  <c:v>9414.1530000000002</c:v>
                </c:pt>
                <c:pt idx="57">
                  <c:v>10316.880000000001</c:v>
                </c:pt>
                <c:pt idx="58">
                  <c:v>10574.802000000001</c:v>
                </c:pt>
                <c:pt idx="59">
                  <c:v>10703.763000000001</c:v>
                </c:pt>
                <c:pt idx="60">
                  <c:v>10574.802000000001</c:v>
                </c:pt>
                <c:pt idx="61">
                  <c:v>10316.880000000001</c:v>
                </c:pt>
                <c:pt idx="62">
                  <c:v>10187.919</c:v>
                </c:pt>
                <c:pt idx="63">
                  <c:v>10187.919</c:v>
                </c:pt>
                <c:pt idx="64">
                  <c:v>10703.763000000001</c:v>
                </c:pt>
                <c:pt idx="65">
                  <c:v>11735.450999999999</c:v>
                </c:pt>
                <c:pt idx="66">
                  <c:v>11606.49</c:v>
                </c:pt>
                <c:pt idx="67">
                  <c:v>11348.568000000001</c:v>
                </c:pt>
                <c:pt idx="68">
                  <c:v>10961.684999999999</c:v>
                </c:pt>
                <c:pt idx="69">
                  <c:v>10832.724</c:v>
                </c:pt>
                <c:pt idx="70">
                  <c:v>10187.919</c:v>
                </c:pt>
                <c:pt idx="71">
                  <c:v>9543.1139999999996</c:v>
                </c:pt>
                <c:pt idx="72">
                  <c:v>9156.2309999999998</c:v>
                </c:pt>
                <c:pt idx="73">
                  <c:v>8382.4650000000001</c:v>
                </c:pt>
                <c:pt idx="74">
                  <c:v>7995.5819999999994</c:v>
                </c:pt>
                <c:pt idx="75">
                  <c:v>7737.66</c:v>
                </c:pt>
                <c:pt idx="76">
                  <c:v>7479.7380000000003</c:v>
                </c:pt>
                <c:pt idx="77">
                  <c:v>7479.7380000000003</c:v>
                </c:pt>
                <c:pt idx="78">
                  <c:v>7737.66</c:v>
                </c:pt>
                <c:pt idx="79">
                  <c:v>8253.503999999999</c:v>
                </c:pt>
                <c:pt idx="80">
                  <c:v>9414.1530000000002</c:v>
                </c:pt>
                <c:pt idx="81">
                  <c:v>10316.880000000001</c:v>
                </c:pt>
                <c:pt idx="82">
                  <c:v>10574.802000000001</c:v>
                </c:pt>
                <c:pt idx="83">
                  <c:v>10703.763000000001</c:v>
                </c:pt>
                <c:pt idx="84">
                  <c:v>10574.802000000001</c:v>
                </c:pt>
                <c:pt idx="85">
                  <c:v>10316.880000000001</c:v>
                </c:pt>
                <c:pt idx="86">
                  <c:v>10187.919</c:v>
                </c:pt>
                <c:pt idx="87">
                  <c:v>10187.919</c:v>
                </c:pt>
                <c:pt idx="88">
                  <c:v>10703.763000000001</c:v>
                </c:pt>
                <c:pt idx="89">
                  <c:v>11735.450999999999</c:v>
                </c:pt>
                <c:pt idx="90">
                  <c:v>11606.49</c:v>
                </c:pt>
                <c:pt idx="91">
                  <c:v>11348.568000000001</c:v>
                </c:pt>
                <c:pt idx="92">
                  <c:v>10961.684999999999</c:v>
                </c:pt>
                <c:pt idx="93">
                  <c:v>10832.724</c:v>
                </c:pt>
                <c:pt idx="94">
                  <c:v>10187.919</c:v>
                </c:pt>
                <c:pt idx="95">
                  <c:v>9543.1139999999996</c:v>
                </c:pt>
                <c:pt idx="96">
                  <c:v>9156.2309999999998</c:v>
                </c:pt>
                <c:pt idx="97">
                  <c:v>8382.4650000000001</c:v>
                </c:pt>
                <c:pt idx="98">
                  <c:v>7995.5819999999994</c:v>
                </c:pt>
                <c:pt idx="99">
                  <c:v>7737.66</c:v>
                </c:pt>
                <c:pt idx="100">
                  <c:v>7479.7380000000003</c:v>
                </c:pt>
                <c:pt idx="101">
                  <c:v>7479.7380000000003</c:v>
                </c:pt>
                <c:pt idx="102">
                  <c:v>7737.66</c:v>
                </c:pt>
                <c:pt idx="103">
                  <c:v>8253.503999999999</c:v>
                </c:pt>
                <c:pt idx="104">
                  <c:v>9414.1530000000002</c:v>
                </c:pt>
                <c:pt idx="105">
                  <c:v>10316.880000000001</c:v>
                </c:pt>
                <c:pt idx="106">
                  <c:v>10574.802000000001</c:v>
                </c:pt>
                <c:pt idx="107">
                  <c:v>10703.763000000001</c:v>
                </c:pt>
                <c:pt idx="108">
                  <c:v>10574.802000000001</c:v>
                </c:pt>
                <c:pt idx="109">
                  <c:v>10316.880000000001</c:v>
                </c:pt>
                <c:pt idx="110">
                  <c:v>10187.919</c:v>
                </c:pt>
                <c:pt idx="111">
                  <c:v>10187.919</c:v>
                </c:pt>
                <c:pt idx="112">
                  <c:v>10703.763000000001</c:v>
                </c:pt>
                <c:pt idx="113">
                  <c:v>11735.450999999999</c:v>
                </c:pt>
                <c:pt idx="114">
                  <c:v>11606.49</c:v>
                </c:pt>
                <c:pt idx="115">
                  <c:v>11348.568000000001</c:v>
                </c:pt>
                <c:pt idx="116">
                  <c:v>10961.684999999999</c:v>
                </c:pt>
                <c:pt idx="117">
                  <c:v>10832.724</c:v>
                </c:pt>
                <c:pt idx="118">
                  <c:v>10187.919</c:v>
                </c:pt>
                <c:pt idx="119">
                  <c:v>9543.1139999999996</c:v>
                </c:pt>
                <c:pt idx="120">
                  <c:v>7324.9848000000002</c:v>
                </c:pt>
                <c:pt idx="121">
                  <c:v>6705.9720000000007</c:v>
                </c:pt>
                <c:pt idx="122">
                  <c:v>6396.4655999999995</c:v>
                </c:pt>
                <c:pt idx="123">
                  <c:v>6190.1280000000006</c:v>
                </c:pt>
                <c:pt idx="124">
                  <c:v>5983.7904000000008</c:v>
                </c:pt>
                <c:pt idx="125">
                  <c:v>5983.7904000000008</c:v>
                </c:pt>
                <c:pt idx="126">
                  <c:v>6190.1280000000006</c:v>
                </c:pt>
                <c:pt idx="127">
                  <c:v>6602.8031999999994</c:v>
                </c:pt>
                <c:pt idx="128">
                  <c:v>7531.3224000000009</c:v>
                </c:pt>
                <c:pt idx="129">
                  <c:v>8253.5040000000008</c:v>
                </c:pt>
                <c:pt idx="130">
                  <c:v>8459.8416000000016</c:v>
                </c:pt>
                <c:pt idx="131">
                  <c:v>8563.010400000001</c:v>
                </c:pt>
                <c:pt idx="132">
                  <c:v>8459.8416000000016</c:v>
                </c:pt>
                <c:pt idx="133">
                  <c:v>8253.5040000000008</c:v>
                </c:pt>
                <c:pt idx="134">
                  <c:v>8150.3352000000004</c:v>
                </c:pt>
                <c:pt idx="135">
                  <c:v>8150.3352000000004</c:v>
                </c:pt>
                <c:pt idx="136">
                  <c:v>8563.010400000001</c:v>
                </c:pt>
                <c:pt idx="137">
                  <c:v>9388.3608000000004</c:v>
                </c:pt>
                <c:pt idx="138">
                  <c:v>9285.1920000000009</c:v>
                </c:pt>
                <c:pt idx="139">
                  <c:v>9078.854400000002</c:v>
                </c:pt>
                <c:pt idx="140">
                  <c:v>8769.348</c:v>
                </c:pt>
                <c:pt idx="141">
                  <c:v>8666.1792000000005</c:v>
                </c:pt>
                <c:pt idx="142">
                  <c:v>8150.3352000000004</c:v>
                </c:pt>
                <c:pt idx="143">
                  <c:v>7634.4912000000004</c:v>
                </c:pt>
                <c:pt idx="144">
                  <c:v>7324.9848000000002</c:v>
                </c:pt>
                <c:pt idx="145">
                  <c:v>6705.9720000000007</c:v>
                </c:pt>
                <c:pt idx="146">
                  <c:v>6396.4655999999995</c:v>
                </c:pt>
                <c:pt idx="147">
                  <c:v>6190.1280000000006</c:v>
                </c:pt>
                <c:pt idx="148">
                  <c:v>5983.7904000000008</c:v>
                </c:pt>
                <c:pt idx="149">
                  <c:v>5983.7904000000008</c:v>
                </c:pt>
                <c:pt idx="150">
                  <c:v>6190.1280000000006</c:v>
                </c:pt>
                <c:pt idx="151">
                  <c:v>6602.8031999999994</c:v>
                </c:pt>
                <c:pt idx="152">
                  <c:v>7531.3224000000009</c:v>
                </c:pt>
                <c:pt idx="153">
                  <c:v>8253.5040000000008</c:v>
                </c:pt>
                <c:pt idx="154">
                  <c:v>8459.8416000000016</c:v>
                </c:pt>
                <c:pt idx="155">
                  <c:v>8563.010400000001</c:v>
                </c:pt>
                <c:pt idx="156">
                  <c:v>8459.8416000000016</c:v>
                </c:pt>
                <c:pt idx="157">
                  <c:v>8253.5040000000008</c:v>
                </c:pt>
                <c:pt idx="158">
                  <c:v>8150.3352000000004</c:v>
                </c:pt>
                <c:pt idx="159">
                  <c:v>8150.3352000000004</c:v>
                </c:pt>
                <c:pt idx="160">
                  <c:v>8563.010400000001</c:v>
                </c:pt>
                <c:pt idx="161">
                  <c:v>9388.3608000000004</c:v>
                </c:pt>
                <c:pt idx="162">
                  <c:v>9285.1920000000009</c:v>
                </c:pt>
                <c:pt idx="163">
                  <c:v>9078.854400000002</c:v>
                </c:pt>
                <c:pt idx="164">
                  <c:v>8769.348</c:v>
                </c:pt>
                <c:pt idx="165">
                  <c:v>8666.1792000000005</c:v>
                </c:pt>
                <c:pt idx="166">
                  <c:v>8150.3352000000004</c:v>
                </c:pt>
                <c:pt idx="167">
                  <c:v>7634.4912000000004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A-4091-A4C7-CD9734D9D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250384"/>
        <c:axId val="718249072"/>
      </c:lineChart>
      <c:catAx>
        <c:axId val="71825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49072"/>
        <c:crosses val="autoZero"/>
        <c:auto val="1"/>
        <c:lblAlgn val="ctr"/>
        <c:lblOffset val="100"/>
        <c:noMultiLvlLbl val="0"/>
      </c:catAx>
      <c:valAx>
        <c:axId val="7182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5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DEMANDA!$C$1:$C$240</c:f>
              <c:numCache>
                <c:formatCode>General</c:formatCode>
                <c:ptCount val="240"/>
                <c:pt idx="0">
                  <c:v>1101.92</c:v>
                </c:pt>
                <c:pt idx="1">
                  <c:v>1008.8</c:v>
                </c:pt>
                <c:pt idx="2">
                  <c:v>962.24</c:v>
                </c:pt>
                <c:pt idx="3">
                  <c:v>931.2</c:v>
                </c:pt>
                <c:pt idx="4">
                  <c:v>900.16</c:v>
                </c:pt>
                <c:pt idx="5">
                  <c:v>900.16</c:v>
                </c:pt>
                <c:pt idx="6">
                  <c:v>931.2</c:v>
                </c:pt>
                <c:pt idx="7">
                  <c:v>993.28</c:v>
                </c:pt>
                <c:pt idx="8">
                  <c:v>1132.96</c:v>
                </c:pt>
                <c:pt idx="9">
                  <c:v>1241.5999999999999</c:v>
                </c:pt>
                <c:pt idx="10">
                  <c:v>1272.6400000000001</c:v>
                </c:pt>
                <c:pt idx="11">
                  <c:v>1288.1600000000001</c:v>
                </c:pt>
                <c:pt idx="12">
                  <c:v>1272.6400000000001</c:v>
                </c:pt>
                <c:pt idx="13">
                  <c:v>1241.5999999999999</c:v>
                </c:pt>
                <c:pt idx="14">
                  <c:v>1226.08</c:v>
                </c:pt>
                <c:pt idx="15">
                  <c:v>1226.08</c:v>
                </c:pt>
                <c:pt idx="16">
                  <c:v>1288.1600000000001</c:v>
                </c:pt>
                <c:pt idx="17">
                  <c:v>1412.32</c:v>
                </c:pt>
                <c:pt idx="18">
                  <c:v>1396.8</c:v>
                </c:pt>
                <c:pt idx="19">
                  <c:v>1365.76</c:v>
                </c:pt>
                <c:pt idx="20">
                  <c:v>1319.2</c:v>
                </c:pt>
                <c:pt idx="21">
                  <c:v>1303.68</c:v>
                </c:pt>
                <c:pt idx="22">
                  <c:v>1226.08</c:v>
                </c:pt>
                <c:pt idx="23">
                  <c:v>1148.48</c:v>
                </c:pt>
                <c:pt idx="24">
                  <c:v>1101.92</c:v>
                </c:pt>
                <c:pt idx="25">
                  <c:v>1008.8</c:v>
                </c:pt>
                <c:pt idx="26">
                  <c:v>962.24</c:v>
                </c:pt>
                <c:pt idx="27">
                  <c:v>931.2</c:v>
                </c:pt>
                <c:pt idx="28">
                  <c:v>900.16</c:v>
                </c:pt>
                <c:pt idx="29">
                  <c:v>900.16</c:v>
                </c:pt>
                <c:pt idx="30">
                  <c:v>931.2</c:v>
                </c:pt>
                <c:pt idx="31">
                  <c:v>993.28</c:v>
                </c:pt>
                <c:pt idx="32">
                  <c:v>1132.96</c:v>
                </c:pt>
                <c:pt idx="33">
                  <c:v>1241.5999999999999</c:v>
                </c:pt>
                <c:pt idx="34">
                  <c:v>1272.6400000000001</c:v>
                </c:pt>
                <c:pt idx="35">
                  <c:v>1288.1600000000001</c:v>
                </c:pt>
                <c:pt idx="36">
                  <c:v>1272.6400000000001</c:v>
                </c:pt>
                <c:pt idx="37">
                  <c:v>1241.5999999999999</c:v>
                </c:pt>
                <c:pt idx="38">
                  <c:v>1226.08</c:v>
                </c:pt>
                <c:pt idx="39">
                  <c:v>1226.08</c:v>
                </c:pt>
                <c:pt idx="40">
                  <c:v>1288.1600000000001</c:v>
                </c:pt>
                <c:pt idx="41">
                  <c:v>1412.32</c:v>
                </c:pt>
                <c:pt idx="42">
                  <c:v>1396.8</c:v>
                </c:pt>
                <c:pt idx="43">
                  <c:v>1365.76</c:v>
                </c:pt>
                <c:pt idx="44">
                  <c:v>1319.2</c:v>
                </c:pt>
                <c:pt idx="45">
                  <c:v>1303.68</c:v>
                </c:pt>
                <c:pt idx="46">
                  <c:v>1226.08</c:v>
                </c:pt>
                <c:pt idx="47">
                  <c:v>1148.48</c:v>
                </c:pt>
                <c:pt idx="48">
                  <c:v>1101.92</c:v>
                </c:pt>
                <c:pt idx="49">
                  <c:v>1008.8</c:v>
                </c:pt>
                <c:pt idx="50">
                  <c:v>962.24</c:v>
                </c:pt>
                <c:pt idx="51">
                  <c:v>931.2</c:v>
                </c:pt>
                <c:pt idx="52">
                  <c:v>900.16</c:v>
                </c:pt>
                <c:pt idx="53">
                  <c:v>900.16</c:v>
                </c:pt>
                <c:pt idx="54">
                  <c:v>931.2</c:v>
                </c:pt>
                <c:pt idx="55">
                  <c:v>993.28</c:v>
                </c:pt>
                <c:pt idx="56">
                  <c:v>1132.96</c:v>
                </c:pt>
                <c:pt idx="57">
                  <c:v>1241.5999999999999</c:v>
                </c:pt>
                <c:pt idx="58">
                  <c:v>1272.6400000000001</c:v>
                </c:pt>
                <c:pt idx="59">
                  <c:v>1288.1600000000001</c:v>
                </c:pt>
                <c:pt idx="60">
                  <c:v>1272.6400000000001</c:v>
                </c:pt>
                <c:pt idx="61">
                  <c:v>1241.5999999999999</c:v>
                </c:pt>
                <c:pt idx="62">
                  <c:v>1226.08</c:v>
                </c:pt>
                <c:pt idx="63">
                  <c:v>1226.08</c:v>
                </c:pt>
                <c:pt idx="64">
                  <c:v>1288.1600000000001</c:v>
                </c:pt>
                <c:pt idx="65">
                  <c:v>1412.32</c:v>
                </c:pt>
                <c:pt idx="66">
                  <c:v>1396.8</c:v>
                </c:pt>
                <c:pt idx="67">
                  <c:v>1365.76</c:v>
                </c:pt>
                <c:pt idx="68">
                  <c:v>1319.2</c:v>
                </c:pt>
                <c:pt idx="69">
                  <c:v>1303.68</c:v>
                </c:pt>
                <c:pt idx="70">
                  <c:v>1226.08</c:v>
                </c:pt>
                <c:pt idx="71">
                  <c:v>1148.48</c:v>
                </c:pt>
                <c:pt idx="72">
                  <c:v>1101.92</c:v>
                </c:pt>
                <c:pt idx="73">
                  <c:v>1008.8</c:v>
                </c:pt>
                <c:pt idx="74">
                  <c:v>962.24</c:v>
                </c:pt>
                <c:pt idx="75">
                  <c:v>931.2</c:v>
                </c:pt>
                <c:pt idx="76">
                  <c:v>900.16</c:v>
                </c:pt>
                <c:pt idx="77">
                  <c:v>900.16</c:v>
                </c:pt>
                <c:pt idx="78">
                  <c:v>931.2</c:v>
                </c:pt>
                <c:pt idx="79">
                  <c:v>993.28</c:v>
                </c:pt>
                <c:pt idx="80">
                  <c:v>1132.96</c:v>
                </c:pt>
                <c:pt idx="81">
                  <c:v>1241.5999999999999</c:v>
                </c:pt>
                <c:pt idx="82">
                  <c:v>1272.6400000000001</c:v>
                </c:pt>
                <c:pt idx="83">
                  <c:v>1288.1600000000001</c:v>
                </c:pt>
                <c:pt idx="84">
                  <c:v>1272.6400000000001</c:v>
                </c:pt>
                <c:pt idx="85">
                  <c:v>1241.5999999999999</c:v>
                </c:pt>
                <c:pt idx="86">
                  <c:v>1226.08</c:v>
                </c:pt>
                <c:pt idx="87">
                  <c:v>1226.08</c:v>
                </c:pt>
                <c:pt idx="88">
                  <c:v>1288.1600000000001</c:v>
                </c:pt>
                <c:pt idx="89">
                  <c:v>1412.32</c:v>
                </c:pt>
                <c:pt idx="90">
                  <c:v>1396.8</c:v>
                </c:pt>
                <c:pt idx="91">
                  <c:v>1365.76</c:v>
                </c:pt>
                <c:pt idx="92">
                  <c:v>1319.2</c:v>
                </c:pt>
                <c:pt idx="93">
                  <c:v>1303.68</c:v>
                </c:pt>
                <c:pt idx="94">
                  <c:v>1226.08</c:v>
                </c:pt>
                <c:pt idx="95">
                  <c:v>1148.48</c:v>
                </c:pt>
                <c:pt idx="96">
                  <c:v>1148.48</c:v>
                </c:pt>
                <c:pt idx="97">
                  <c:v>1101.92</c:v>
                </c:pt>
                <c:pt idx="98">
                  <c:v>1008.8</c:v>
                </c:pt>
                <c:pt idx="99">
                  <c:v>962.24</c:v>
                </c:pt>
                <c:pt idx="100">
                  <c:v>931.2</c:v>
                </c:pt>
                <c:pt idx="101">
                  <c:v>900.16</c:v>
                </c:pt>
                <c:pt idx="102">
                  <c:v>900.16</c:v>
                </c:pt>
                <c:pt idx="103">
                  <c:v>931.2</c:v>
                </c:pt>
                <c:pt idx="104">
                  <c:v>993.28</c:v>
                </c:pt>
                <c:pt idx="105">
                  <c:v>1132.96</c:v>
                </c:pt>
                <c:pt idx="106">
                  <c:v>1241.5999999999999</c:v>
                </c:pt>
                <c:pt idx="107">
                  <c:v>1272.6400000000001</c:v>
                </c:pt>
                <c:pt idx="108">
                  <c:v>1288.1600000000001</c:v>
                </c:pt>
                <c:pt idx="109">
                  <c:v>1272.6400000000001</c:v>
                </c:pt>
                <c:pt idx="110">
                  <c:v>1241.5999999999999</c:v>
                </c:pt>
                <c:pt idx="111">
                  <c:v>1226.08</c:v>
                </c:pt>
                <c:pt idx="112">
                  <c:v>1226.08</c:v>
                </c:pt>
                <c:pt idx="113">
                  <c:v>1288.1600000000001</c:v>
                </c:pt>
                <c:pt idx="114">
                  <c:v>1412.32</c:v>
                </c:pt>
                <c:pt idx="115">
                  <c:v>1396.8</c:v>
                </c:pt>
                <c:pt idx="116">
                  <c:v>1365.76</c:v>
                </c:pt>
                <c:pt idx="117">
                  <c:v>1319.2</c:v>
                </c:pt>
                <c:pt idx="118">
                  <c:v>1303.68</c:v>
                </c:pt>
                <c:pt idx="119">
                  <c:v>1226.08</c:v>
                </c:pt>
                <c:pt idx="120">
                  <c:v>1148.48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7-4609-9573-7D1A77148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491424"/>
        <c:axId val="622484864"/>
      </c:lineChart>
      <c:catAx>
        <c:axId val="622491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84864"/>
        <c:crosses val="autoZero"/>
        <c:auto val="1"/>
        <c:lblAlgn val="ctr"/>
        <c:lblOffset val="100"/>
        <c:noMultiLvlLbl val="0"/>
      </c:catAx>
      <c:valAx>
        <c:axId val="6224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9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37214501727735"/>
          <c:y val="0.18328928785621698"/>
          <c:w val="0.84426415311224778"/>
          <c:h val="0.722788713910761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test5!$J$1:$O$1</c:f>
              <c:strCache>
                <c:ptCount val="6"/>
                <c:pt idx="0">
                  <c:v>z_harduvw</c:v>
                </c:pt>
                <c:pt idx="1">
                  <c:v>z_harduvwdel</c:v>
                </c:pt>
                <c:pt idx="2">
                  <c:v>z_milp</c:v>
                </c:pt>
                <c:pt idx="3">
                  <c:v>z_milp2</c:v>
                </c:pt>
                <c:pt idx="4">
                  <c:v>z_soft</c:v>
                </c:pt>
                <c:pt idx="5">
                  <c:v>z_soft+cut</c:v>
                </c:pt>
              </c:strCache>
            </c:strRef>
          </c:cat>
          <c:val>
            <c:numRef>
              <c:f>test5!$J$10:$O$10</c:f>
              <c:numCache>
                <c:formatCode>_-"$"* #,##0_-;\-"$"* #,##0_-;_-"$"* "-"??_-;_-@_-</c:formatCode>
                <c:ptCount val="6"/>
                <c:pt idx="0">
                  <c:v>283854141.5</c:v>
                </c:pt>
                <c:pt idx="1">
                  <c:v>283854141.5</c:v>
                </c:pt>
                <c:pt idx="2">
                  <c:v>283854141.5</c:v>
                </c:pt>
                <c:pt idx="3">
                  <c:v>283854175.5</c:v>
                </c:pt>
                <c:pt idx="5">
                  <c:v>283891218.5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B-4457-AF3E-C5CB5CECDD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2016400"/>
        <c:axId val="612016072"/>
      </c:barChart>
      <c:catAx>
        <c:axId val="61201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16072"/>
        <c:crosses val="autoZero"/>
        <c:auto val="1"/>
        <c:lblAlgn val="ctr"/>
        <c:lblOffset val="100"/>
        <c:noMultiLvlLbl val="0"/>
      </c:catAx>
      <c:valAx>
        <c:axId val="61201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1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DUAL_57!$B$2:$B$25</c:f>
              <c:numCache>
                <c:formatCode>General</c:formatCode>
                <c:ptCount val="24"/>
                <c:pt idx="0">
                  <c:v>25.92</c:v>
                </c:pt>
                <c:pt idx="1">
                  <c:v>17.260000000000002</c:v>
                </c:pt>
                <c:pt idx="2">
                  <c:v>19.7</c:v>
                </c:pt>
                <c:pt idx="3">
                  <c:v>19.7</c:v>
                </c:pt>
                <c:pt idx="4">
                  <c:v>17.260000000000002</c:v>
                </c:pt>
                <c:pt idx="5">
                  <c:v>17.260000000000002</c:v>
                </c:pt>
                <c:pt idx="6">
                  <c:v>17.260000000000002</c:v>
                </c:pt>
                <c:pt idx="7">
                  <c:v>17.260000000000002</c:v>
                </c:pt>
                <c:pt idx="8">
                  <c:v>17.260000000000002</c:v>
                </c:pt>
                <c:pt idx="9">
                  <c:v>19.7</c:v>
                </c:pt>
                <c:pt idx="10">
                  <c:v>19.7</c:v>
                </c:pt>
                <c:pt idx="11">
                  <c:v>19.7</c:v>
                </c:pt>
                <c:pt idx="12">
                  <c:v>19.7</c:v>
                </c:pt>
                <c:pt idx="13">
                  <c:v>19.7</c:v>
                </c:pt>
                <c:pt idx="14">
                  <c:v>17.260000000000002</c:v>
                </c:pt>
                <c:pt idx="15">
                  <c:v>17.260000000000002</c:v>
                </c:pt>
                <c:pt idx="16">
                  <c:v>17.260000000000002</c:v>
                </c:pt>
                <c:pt idx="17">
                  <c:v>22.26</c:v>
                </c:pt>
                <c:pt idx="18">
                  <c:v>22.26</c:v>
                </c:pt>
                <c:pt idx="19">
                  <c:v>19.7</c:v>
                </c:pt>
                <c:pt idx="20">
                  <c:v>19.7</c:v>
                </c:pt>
                <c:pt idx="21">
                  <c:v>22.14</c:v>
                </c:pt>
                <c:pt idx="22">
                  <c:v>17.260000000000002</c:v>
                </c:pt>
                <c:pt idx="23">
                  <c:v>17.260000000000002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4-4148-8863-B56DAD387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133288"/>
        <c:axId val="613142144"/>
      </c:lineChart>
      <c:catAx>
        <c:axId val="613133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42144"/>
        <c:crosses val="autoZero"/>
        <c:auto val="1"/>
        <c:lblAlgn val="ctr"/>
        <c:lblOffset val="100"/>
        <c:noMultiLvlLbl val="0"/>
      </c:catAx>
      <c:valAx>
        <c:axId val="61314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33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DUAL_57!$B$26:$B$48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-2.44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-2.44</c:v>
                </c:pt>
                <c:pt idx="8">
                  <c:v>-2.44</c:v>
                </c:pt>
                <c:pt idx="9">
                  <c:v>-80.3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-2.44</c:v>
                </c:pt>
                <c:pt idx="16">
                  <c:v>-2.44</c:v>
                </c:pt>
                <c:pt idx="17">
                  <c:v>0</c:v>
                </c:pt>
                <c:pt idx="18">
                  <c:v>0</c:v>
                </c:pt>
                <c:pt idx="19">
                  <c:v>-80.3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3B-46C0-B146-84F13E426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186096"/>
        <c:axId val="613186752"/>
      </c:lineChart>
      <c:catAx>
        <c:axId val="61318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86752"/>
        <c:crosses val="autoZero"/>
        <c:auto val="1"/>
        <c:lblAlgn val="ctr"/>
        <c:lblOffset val="100"/>
        <c:noMultiLvlLbl val="0"/>
      </c:catAx>
      <c:valAx>
        <c:axId val="6131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8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DUAL_57!$B$49:$B$73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CC-40B7-AD22-648F3FB5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665544"/>
        <c:axId val="510431240"/>
      </c:lineChart>
      <c:catAx>
        <c:axId val="554665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31240"/>
        <c:crosses val="autoZero"/>
        <c:auto val="1"/>
        <c:lblAlgn val="ctr"/>
        <c:lblOffset val="100"/>
        <c:noMultiLvlLbl val="0"/>
      </c:catAx>
      <c:valAx>
        <c:axId val="51043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65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[1]Noviembre!$B$1:$B$9</c:f>
              <c:strCache>
                <c:ptCount val="9"/>
                <c:pt idx="0">
                  <c:v>Concepto</c:v>
                </c:pt>
                <c:pt idx="1">
                  <c:v>Mantenimiento de nov y diciembre Galas</c:v>
                </c:pt>
                <c:pt idx="2">
                  <c:v>Seguros fiat</c:v>
                </c:pt>
                <c:pt idx="3">
                  <c:v>Seguros paris</c:v>
                </c:pt>
                <c:pt idx="4">
                  <c:v>seguros mamá</c:v>
                </c:pt>
                <c:pt idx="5">
                  <c:v>gasolina</c:v>
                </c:pt>
                <c:pt idx="6">
                  <c:v>verduleria</c:v>
                </c:pt>
                <c:pt idx="7">
                  <c:v>pollón</c:v>
                </c:pt>
                <c:pt idx="8">
                  <c:v>tia licha</c:v>
                </c:pt>
              </c:strCache>
            </c:strRef>
          </c:xVal>
          <c:yVal>
            <c:numRef>
              <c:f>[1]Noviembre!$C$1:$C$9</c:f>
              <c:numCache>
                <c:formatCode>General</c:formatCode>
                <c:ptCount val="9"/>
                <c:pt idx="0">
                  <c:v>0</c:v>
                </c:pt>
                <c:pt idx="1">
                  <c:v>-1520</c:v>
                </c:pt>
                <c:pt idx="2">
                  <c:v>-1397</c:v>
                </c:pt>
                <c:pt idx="3">
                  <c:v>-1045</c:v>
                </c:pt>
                <c:pt idx="4">
                  <c:v>-901</c:v>
                </c:pt>
                <c:pt idx="5">
                  <c:v>-600</c:v>
                </c:pt>
                <c:pt idx="6">
                  <c:v>-480</c:v>
                </c:pt>
                <c:pt idx="7">
                  <c:v>-450</c:v>
                </c:pt>
                <c:pt idx="8">
                  <c:v>-650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EC-43F4-A03F-B8CC4E9F6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178672"/>
        <c:axId val="509179656"/>
      </c:scatterChart>
      <c:valAx>
        <c:axId val="50917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9656"/>
        <c:crosses val="autoZero"/>
        <c:crossBetween val="midCat"/>
      </c:valAx>
      <c:valAx>
        <c:axId val="50917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PC'!$S$1:$AA$1</c:f>
              <c:strCache>
                <c:ptCount val="9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t_hard2</c:v>
                </c:pt>
                <c:pt idx="4">
                  <c:v>t_hard3</c:v>
                </c:pt>
                <c:pt idx="5">
                  <c:v>t_soft7</c:v>
                </c:pt>
                <c:pt idx="6">
                  <c:v>t_soft4</c:v>
                </c:pt>
                <c:pt idx="7">
                  <c:v>t_softp</c:v>
                </c:pt>
                <c:pt idx="8">
                  <c:v>t_lbc</c:v>
                </c:pt>
              </c:strCache>
            </c:strRef>
          </c:cat>
          <c:val>
            <c:numRef>
              <c:f>'test10 PC'!$S$2:$AA$2</c:f>
              <c:numCache>
                <c:formatCode>General</c:formatCode>
                <c:ptCount val="9"/>
                <c:pt idx="0">
                  <c:v>16.100000000000001</c:v>
                </c:pt>
                <c:pt idx="1">
                  <c:v>30.7</c:v>
                </c:pt>
                <c:pt idx="2">
                  <c:v>122.3</c:v>
                </c:pt>
                <c:pt idx="3">
                  <c:v>134.6</c:v>
                </c:pt>
                <c:pt idx="4">
                  <c:v>47.9</c:v>
                </c:pt>
                <c:pt idx="5">
                  <c:v>48.4</c:v>
                </c:pt>
                <c:pt idx="8">
                  <c:v>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7-4D44-A85C-FEDB3FF73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PC'!$AB$1:$AI$1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gap_hard3</c:v>
                </c:pt>
                <c:pt idx="4">
                  <c:v>gap_soft7</c:v>
                </c:pt>
                <c:pt idx="5">
                  <c:v>gap_hard4</c:v>
                </c:pt>
                <c:pt idx="6">
                  <c:v>gap_softp</c:v>
                </c:pt>
                <c:pt idx="7">
                  <c:v>gap_lbc</c:v>
                </c:pt>
              </c:strCache>
            </c:strRef>
          </c:cat>
          <c:val>
            <c:numRef>
              <c:f>'test10 PC'!$AB$2:$AI$2</c:f>
              <c:numCache>
                <c:formatCode>General</c:formatCode>
                <c:ptCount val="8"/>
                <c:pt idx="0">
                  <c:v>1E-4</c:v>
                </c:pt>
                <c:pt idx="1">
                  <c:v>9.0000000000000006E-5</c:v>
                </c:pt>
                <c:pt idx="2">
                  <c:v>9.0000000000000006E-5</c:v>
                </c:pt>
                <c:pt idx="3">
                  <c:v>3.0000000000000001E-5</c:v>
                </c:pt>
                <c:pt idx="4">
                  <c:v>6.9999999999999994E-5</c:v>
                </c:pt>
                <c:pt idx="7" formatCode="0.00E+00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1-418A-BB92-1702DE22B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PC'!$J$1:$R$1</c:f>
              <c:strCache>
                <c:ptCount val="9"/>
                <c:pt idx="0">
                  <c:v>z_lp</c:v>
                </c:pt>
                <c:pt idx="1">
                  <c:v>z_milp</c:v>
                </c:pt>
                <c:pt idx="2">
                  <c:v>z_hard</c:v>
                </c:pt>
                <c:pt idx="3">
                  <c:v>z_hard2</c:v>
                </c:pt>
                <c:pt idx="4">
                  <c:v>z_hard3</c:v>
                </c:pt>
                <c:pt idx="5">
                  <c:v>z_soft7</c:v>
                </c:pt>
                <c:pt idx="6">
                  <c:v>z_soft4</c:v>
                </c:pt>
                <c:pt idx="7">
                  <c:v>z_softp</c:v>
                </c:pt>
                <c:pt idx="8">
                  <c:v>z_lbc</c:v>
                </c:pt>
              </c:strCache>
            </c:strRef>
          </c:cat>
          <c:val>
            <c:numRef>
              <c:f>'test10 PC'!$J$2:$R$2</c:f>
              <c:numCache>
                <c:formatCode>General</c:formatCode>
                <c:ptCount val="9"/>
                <c:pt idx="0">
                  <c:v>279311866.39999998</c:v>
                </c:pt>
                <c:pt idx="1">
                  <c:v>283870175.10000002</c:v>
                </c:pt>
                <c:pt idx="2">
                  <c:v>283849653.5</c:v>
                </c:pt>
                <c:pt idx="3">
                  <c:v>283849653.5</c:v>
                </c:pt>
                <c:pt idx="4">
                  <c:v>283849653.5</c:v>
                </c:pt>
                <c:pt idx="5">
                  <c:v>283849653.5</c:v>
                </c:pt>
                <c:pt idx="8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7-4D44-A85C-FEDB3FF73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4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2" Type="http://schemas.openxmlformats.org/officeDocument/2006/relationships/chart" Target="../charts/chart78.xml"/><Relationship Id="rId1" Type="http://schemas.openxmlformats.org/officeDocument/2006/relationships/chart" Target="../charts/chart7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2.xml"/><Relationship Id="rId2" Type="http://schemas.openxmlformats.org/officeDocument/2006/relationships/chart" Target="../charts/chart81.xml"/><Relationship Id="rId1" Type="http://schemas.openxmlformats.org/officeDocument/2006/relationships/chart" Target="../charts/chart80.xml"/></Relationships>
</file>

<file path=xl/drawings/_rels/drawing5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84.xml"/><Relationship Id="rId1" Type="http://schemas.openxmlformats.org/officeDocument/2006/relationships/chart" Target="../charts/chart83.xml"/><Relationship Id="rId4" Type="http://schemas.openxmlformats.org/officeDocument/2006/relationships/chart" Target="../charts/chart85.xml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86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.xml"/></Relationships>
</file>

<file path=xl/drawings/_rels/drawing5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9.xml"/><Relationship Id="rId1" Type="http://schemas.openxmlformats.org/officeDocument/2006/relationships/chart" Target="../charts/chart88.xml"/></Relationships>
</file>

<file path=xl/drawings/_rels/drawing5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2.xml"/><Relationship Id="rId2" Type="http://schemas.openxmlformats.org/officeDocument/2006/relationships/chart" Target="../charts/chart91.xml"/><Relationship Id="rId1" Type="http://schemas.openxmlformats.org/officeDocument/2006/relationships/chart" Target="../charts/chart90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.xml"/></Relationships>
</file>

<file path=xl/drawings/_rels/drawing5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6.xml"/><Relationship Id="rId2" Type="http://schemas.openxmlformats.org/officeDocument/2006/relationships/chart" Target="../charts/chart95.xml"/><Relationship Id="rId1" Type="http://schemas.openxmlformats.org/officeDocument/2006/relationships/chart" Target="../charts/chart9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8</xdr:row>
      <xdr:rowOff>114300</xdr:rowOff>
    </xdr:from>
    <xdr:to>
      <xdr:col>24</xdr:col>
      <xdr:colOff>723900</xdr:colOff>
      <xdr:row>25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D238F9-F3CD-4D4D-84E7-C03EFD64D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238125</xdr:colOff>
      <xdr:row>29</xdr:row>
      <xdr:rowOff>57150</xdr:rowOff>
    </xdr:from>
    <xdr:to>
      <xdr:col>11</xdr:col>
      <xdr:colOff>19050</xdr:colOff>
      <xdr:row>43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239A190-F66F-45EE-8685-B9C04FDE3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161924</xdr:colOff>
      <xdr:row>3</xdr:row>
      <xdr:rowOff>42862</xdr:rowOff>
    </xdr:from>
    <xdr:to>
      <xdr:col>24</xdr:col>
      <xdr:colOff>219074</xdr:colOff>
      <xdr:row>15</xdr:row>
      <xdr:rowOff>123826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79BD11-D440-4A79-8C61-583667E57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390525</xdr:colOff>
      <xdr:row>2</xdr:row>
      <xdr:rowOff>147637</xdr:rowOff>
    </xdr:from>
    <xdr:to>
      <xdr:col>32</xdr:col>
      <xdr:colOff>323850</xdr:colOff>
      <xdr:row>15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2D2E25C-9B67-4028-A125-3AC014A35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9526</xdr:colOff>
      <xdr:row>3</xdr:row>
      <xdr:rowOff>23812</xdr:rowOff>
    </xdr:from>
    <xdr:to>
      <xdr:col>16</xdr:col>
      <xdr:colOff>47625</xdr:colOff>
      <xdr:row>15</xdr:row>
      <xdr:rowOff>28576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0DC6077-B3BE-443E-A7DE-BC05DF9B0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685800</xdr:colOff>
      <xdr:row>25</xdr:row>
      <xdr:rowOff>161926</xdr:rowOff>
    </xdr:from>
    <xdr:to>
      <xdr:col>26</xdr:col>
      <xdr:colOff>428625</xdr:colOff>
      <xdr:row>37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7EE702-197B-4FC0-9E6D-DB79B66CB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180975</xdr:colOff>
      <xdr:row>25</xdr:row>
      <xdr:rowOff>152399</xdr:rowOff>
    </xdr:from>
    <xdr:to>
      <xdr:col>17</xdr:col>
      <xdr:colOff>619125</xdr:colOff>
      <xdr:row>38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DE8C7DC-DC97-4511-B019-8D80173B1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47625</xdr:colOff>
      <xdr:row>25</xdr:row>
      <xdr:rowOff>161925</xdr:rowOff>
    </xdr:from>
    <xdr:to>
      <xdr:col>34</xdr:col>
      <xdr:colOff>57149</xdr:colOff>
      <xdr:row>38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1C54F36-F0F4-4AA8-B12E-BBEAD56BD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409575</xdr:colOff>
      <xdr:row>12</xdr:row>
      <xdr:rowOff>123824</xdr:rowOff>
    </xdr:from>
    <xdr:to>
      <xdr:col>34</xdr:col>
      <xdr:colOff>561975</xdr:colOff>
      <xdr:row>27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ACEBF4-22E1-4EEF-BB08-79F0F779C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9525</xdr:colOff>
      <xdr:row>12</xdr:row>
      <xdr:rowOff>152400</xdr:rowOff>
    </xdr:from>
    <xdr:to>
      <xdr:col>26</xdr:col>
      <xdr:colOff>333375</xdr:colOff>
      <xdr:row>27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10AD40F-7051-4C5C-90D5-C5ADFBD1F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714375</xdr:colOff>
      <xdr:row>12</xdr:row>
      <xdr:rowOff>142875</xdr:rowOff>
    </xdr:from>
    <xdr:to>
      <xdr:col>16</xdr:col>
      <xdr:colOff>609600</xdr:colOff>
      <xdr:row>27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03656A-A3A1-4572-82FE-9530B3B35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142875</xdr:colOff>
      <xdr:row>15</xdr:row>
      <xdr:rowOff>57151</xdr:rowOff>
    </xdr:from>
    <xdr:to>
      <xdr:col>35</xdr:col>
      <xdr:colOff>95250</xdr:colOff>
      <xdr:row>26</xdr:row>
      <xdr:rowOff>114301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8A15DE-C92D-1C47-348D-3CE20B29B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28575</xdr:colOff>
      <xdr:row>15</xdr:row>
      <xdr:rowOff>19049</xdr:rowOff>
    </xdr:from>
    <xdr:to>
      <xdr:col>27</xdr:col>
      <xdr:colOff>590549</xdr:colOff>
      <xdr:row>26</xdr:row>
      <xdr:rowOff>9524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128DDC1-255F-B5ED-F73E-2FEB379C7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15</xdr:row>
      <xdr:rowOff>9525</xdr:rowOff>
    </xdr:from>
    <xdr:to>
      <xdr:col>17</xdr:col>
      <xdr:colOff>771525</xdr:colOff>
      <xdr:row>25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12A8CCC-70FF-05C2-27D1-3B7398B00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80</xdr:row>
      <xdr:rowOff>1</xdr:rowOff>
    </xdr:from>
    <xdr:to>
      <xdr:col>17</xdr:col>
      <xdr:colOff>857250</xdr:colOff>
      <xdr:row>95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686D6FD-E4D3-BEDF-A7FD-DCC213201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885825</xdr:colOff>
      <xdr:row>80</xdr:row>
      <xdr:rowOff>1</xdr:rowOff>
    </xdr:from>
    <xdr:to>
      <xdr:col>28</xdr:col>
      <xdr:colOff>19049</xdr:colOff>
      <xdr:row>95</xdr:row>
      <xdr:rowOff>76201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2E71D8F-3738-4CB3-02D6-5AC050113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790575</xdr:colOff>
      <xdr:row>22</xdr:row>
      <xdr:rowOff>133351</xdr:rowOff>
    </xdr:from>
    <xdr:to>
      <xdr:col>17</xdr:col>
      <xdr:colOff>733425</xdr:colOff>
      <xdr:row>38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458DCF-0E67-4F12-B025-B2692BC0B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295275</xdr:colOff>
      <xdr:row>22</xdr:row>
      <xdr:rowOff>152401</xdr:rowOff>
    </xdr:from>
    <xdr:to>
      <xdr:col>28</xdr:col>
      <xdr:colOff>333374</xdr:colOff>
      <xdr:row>38</xdr:row>
      <xdr:rowOff>38101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65543E0-ABC9-4AFA-A57F-3FF7A813C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485775</xdr:colOff>
      <xdr:row>14</xdr:row>
      <xdr:rowOff>152399</xdr:rowOff>
    </xdr:from>
    <xdr:to>
      <xdr:col>17</xdr:col>
      <xdr:colOff>647700</xdr:colOff>
      <xdr:row>30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37B1E2-97D7-4C7D-85E0-9D8887C46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733426</xdr:colOff>
      <xdr:row>15</xdr:row>
      <xdr:rowOff>47625</xdr:rowOff>
    </xdr:from>
    <xdr:to>
      <xdr:col>27</xdr:col>
      <xdr:colOff>47626</xdr:colOff>
      <xdr:row>31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20FCFE0-919F-4AE9-BF6E-59B007EF1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219076</xdr:colOff>
      <xdr:row>15</xdr:row>
      <xdr:rowOff>9525</xdr:rowOff>
    </xdr:from>
    <xdr:to>
      <xdr:col>37</xdr:col>
      <xdr:colOff>981075</xdr:colOff>
      <xdr:row>31</xdr:row>
      <xdr:rowOff>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888A61D-A3A1-CAB2-38F4-A06525D1F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533399</xdr:colOff>
      <xdr:row>1</xdr:row>
      <xdr:rowOff>95250</xdr:rowOff>
    </xdr:from>
    <xdr:to>
      <xdr:col>19</xdr:col>
      <xdr:colOff>371474</xdr:colOff>
      <xdr:row>36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0AD12C1-DB4A-E12B-CECB-000BF47A2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6</xdr:row>
      <xdr:rowOff>19050</xdr:rowOff>
    </xdr:from>
    <xdr:to>
      <xdr:col>15</xdr:col>
      <xdr:colOff>790575</xdr:colOff>
      <xdr:row>41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39018E1-4992-A288-0371-7C0E73E8F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790575</xdr:colOff>
      <xdr:row>4</xdr:row>
      <xdr:rowOff>85725</xdr:rowOff>
    </xdr:from>
    <xdr:to>
      <xdr:col>24</xdr:col>
      <xdr:colOff>609601</xdr:colOff>
      <xdr:row>43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133659A-3BBE-37DA-55A7-E215582BF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14</xdr:row>
      <xdr:rowOff>57150</xdr:rowOff>
    </xdr:from>
    <xdr:to>
      <xdr:col>10</xdr:col>
      <xdr:colOff>628651</xdr:colOff>
      <xdr:row>34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205F45-E264-4CB6-978F-E294DF954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657225</xdr:colOff>
      <xdr:row>14</xdr:row>
      <xdr:rowOff>66675</xdr:rowOff>
    </xdr:from>
    <xdr:to>
      <xdr:col>21</xdr:col>
      <xdr:colOff>257175</xdr:colOff>
      <xdr:row>34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1951C7-EEE5-434E-8315-78A1E9950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38</xdr:row>
      <xdr:rowOff>19050</xdr:rowOff>
    </xdr:from>
    <xdr:to>
      <xdr:col>15</xdr:col>
      <xdr:colOff>266700</xdr:colOff>
      <xdr:row>71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503BAE-49CD-CF75-3AD0-20EF39734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11</xdr:row>
      <xdr:rowOff>57149</xdr:rowOff>
    </xdr:from>
    <xdr:to>
      <xdr:col>14</xdr:col>
      <xdr:colOff>333375</xdr:colOff>
      <xdr:row>28</xdr:row>
      <xdr:rowOff>85724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DDF043D-5655-0F89-7D4E-A8ED18A03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14</xdr:row>
      <xdr:rowOff>95250</xdr:rowOff>
    </xdr:from>
    <xdr:to>
      <xdr:col>20</xdr:col>
      <xdr:colOff>514350</xdr:colOff>
      <xdr:row>56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BC2262-2764-5666-2AEA-5D2322719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0</xdr:row>
      <xdr:rowOff>0</xdr:rowOff>
    </xdr:from>
    <xdr:to>
      <xdr:col>15</xdr:col>
      <xdr:colOff>9525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666E08-CB9E-5063-2AF7-5C0C9681C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14</xdr:row>
      <xdr:rowOff>171450</xdr:rowOff>
    </xdr:from>
    <xdr:to>
      <xdr:col>15</xdr:col>
      <xdr:colOff>66675</xdr:colOff>
      <xdr:row>29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4586FCE-31B7-8637-59C2-6B30A4992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30</xdr:row>
      <xdr:rowOff>57150</xdr:rowOff>
    </xdr:from>
    <xdr:to>
      <xdr:col>14</xdr:col>
      <xdr:colOff>752475</xdr:colOff>
      <xdr:row>44</xdr:row>
      <xdr:rowOff>123825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3F33C1B-A90C-2A65-62F5-D29EEEED1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38099</xdr:colOff>
      <xdr:row>65</xdr:row>
      <xdr:rowOff>142874</xdr:rowOff>
    </xdr:from>
    <xdr:to>
      <xdr:col>19</xdr:col>
      <xdr:colOff>276225</xdr:colOff>
      <xdr:row>99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3BAACEB-9097-6077-B5C7-1A53488D0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733423</xdr:colOff>
      <xdr:row>3</xdr:row>
      <xdr:rowOff>200025</xdr:rowOff>
    </xdr:from>
    <xdr:to>
      <xdr:col>18</xdr:col>
      <xdr:colOff>209550</xdr:colOff>
      <xdr:row>38</xdr:row>
      <xdr:rowOff>47624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58E00C-B98A-C114-E088-C7339BF52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828674</xdr:colOff>
      <xdr:row>6</xdr:row>
      <xdr:rowOff>85724</xdr:rowOff>
    </xdr:from>
    <xdr:to>
      <xdr:col>17</xdr:col>
      <xdr:colOff>342899</xdr:colOff>
      <xdr:row>39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7BEA649-55C3-49ED-81CD-A7AE70055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7</xdr:row>
      <xdr:rowOff>95250</xdr:rowOff>
    </xdr:from>
    <xdr:to>
      <xdr:col>20</xdr:col>
      <xdr:colOff>57149</xdr:colOff>
      <xdr:row>39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228B42-DBAB-245A-2851-7E21183E4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457199</xdr:colOff>
      <xdr:row>10</xdr:row>
      <xdr:rowOff>104775</xdr:rowOff>
    </xdr:from>
    <xdr:to>
      <xdr:col>20</xdr:col>
      <xdr:colOff>723900</xdr:colOff>
      <xdr:row>41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994B89-54B7-C6C7-5AC3-572CF7204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619124</xdr:colOff>
      <xdr:row>7</xdr:row>
      <xdr:rowOff>152400</xdr:rowOff>
    </xdr:from>
    <xdr:to>
      <xdr:col>17</xdr:col>
      <xdr:colOff>428625</xdr:colOff>
      <xdr:row>35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55B368-473D-1104-24C5-2EB3ADAEE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23811</xdr:colOff>
      <xdr:row>1</xdr:row>
      <xdr:rowOff>0</xdr:rowOff>
    </xdr:from>
    <xdr:to>
      <xdr:col>19</xdr:col>
      <xdr:colOff>657224</xdr:colOff>
      <xdr:row>27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7C5EA4B-422E-C1CB-FC5D-40E420832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28</xdr:row>
      <xdr:rowOff>47624</xdr:rowOff>
    </xdr:from>
    <xdr:to>
      <xdr:col>21</xdr:col>
      <xdr:colOff>638175</xdr:colOff>
      <xdr:row>67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91F924-B863-2C49-95AB-9911A67E8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457199</xdr:colOff>
      <xdr:row>15</xdr:row>
      <xdr:rowOff>38101</xdr:rowOff>
    </xdr:from>
    <xdr:to>
      <xdr:col>21</xdr:col>
      <xdr:colOff>428624</xdr:colOff>
      <xdr:row>36</xdr:row>
      <xdr:rowOff>57151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8B83B3E-293C-4B35-9D8E-9F9973AF1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15</xdr:row>
      <xdr:rowOff>114300</xdr:rowOff>
    </xdr:from>
    <xdr:to>
      <xdr:col>9</xdr:col>
      <xdr:colOff>800100</xdr:colOff>
      <xdr:row>36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DD0A5E1-4F5D-4603-B1AE-26383A068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144</xdr:row>
      <xdr:rowOff>57150</xdr:rowOff>
    </xdr:from>
    <xdr:to>
      <xdr:col>14</xdr:col>
      <xdr:colOff>533400</xdr:colOff>
      <xdr:row>158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AAA182-B269-A44C-5D3A-C548203EE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352428</xdr:colOff>
      <xdr:row>10</xdr:row>
      <xdr:rowOff>95250</xdr:rowOff>
    </xdr:from>
    <xdr:to>
      <xdr:col>16</xdr:col>
      <xdr:colOff>304800</xdr:colOff>
      <xdr:row>37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29DB042-43B2-A756-414C-884131123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457201</xdr:colOff>
      <xdr:row>6</xdr:row>
      <xdr:rowOff>104773</xdr:rowOff>
    </xdr:from>
    <xdr:to>
      <xdr:col>15</xdr:col>
      <xdr:colOff>609600</xdr:colOff>
      <xdr:row>32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2AF40D-5C5F-C65B-5343-4C1D7CC75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6</xdr:row>
      <xdr:rowOff>142874</xdr:rowOff>
    </xdr:from>
    <xdr:to>
      <xdr:col>16</xdr:col>
      <xdr:colOff>200025</xdr:colOff>
      <xdr:row>41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8AF243-257C-EF35-844F-B246E9B54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13</xdr:row>
      <xdr:rowOff>45140</xdr:rowOff>
    </xdr:from>
    <xdr:to>
      <xdr:col>8</xdr:col>
      <xdr:colOff>347869</xdr:colOff>
      <xdr:row>34</xdr:row>
      <xdr:rowOff>149088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ED6C98-9B47-D08B-2340-43CC76AE1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366711</xdr:colOff>
      <xdr:row>9</xdr:row>
      <xdr:rowOff>133349</xdr:rowOff>
    </xdr:from>
    <xdr:to>
      <xdr:col>18</xdr:col>
      <xdr:colOff>752474</xdr:colOff>
      <xdr:row>36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CF94F9-9C63-B536-4E3D-4EC651C91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695325</xdr:colOff>
      <xdr:row>6</xdr:row>
      <xdr:rowOff>38099</xdr:rowOff>
    </xdr:from>
    <xdr:to>
      <xdr:col>17</xdr:col>
      <xdr:colOff>695325</xdr:colOff>
      <xdr:row>46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31448E2-AA40-E87C-4252-10518FA01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390524</xdr:colOff>
      <xdr:row>1</xdr:row>
      <xdr:rowOff>152400</xdr:rowOff>
    </xdr:from>
    <xdr:to>
      <xdr:col>13</xdr:col>
      <xdr:colOff>114299</xdr:colOff>
      <xdr:row>26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FFD577-5D04-78D4-6473-5053597CE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104775</xdr:rowOff>
    </xdr:from>
    <xdr:to>
      <xdr:col>14</xdr:col>
      <xdr:colOff>323850</xdr:colOff>
      <xdr:row>30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312B66-C354-1B56-D14D-460DD90C2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590549</xdr:colOff>
      <xdr:row>6</xdr:row>
      <xdr:rowOff>85725</xdr:rowOff>
    </xdr:from>
    <xdr:to>
      <xdr:col>15</xdr:col>
      <xdr:colOff>314324</xdr:colOff>
      <xdr:row>27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95408B-790D-A897-D87D-518F51360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</xdr:colOff>
      <xdr:row>1</xdr:row>
      <xdr:rowOff>152400</xdr:rowOff>
    </xdr:from>
    <xdr:to>
      <xdr:col>14</xdr:col>
      <xdr:colOff>219075</xdr:colOff>
      <xdr:row>28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D98850-6EC9-1606-F9F7-DD13C9C34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85723</xdr:colOff>
      <xdr:row>3</xdr:row>
      <xdr:rowOff>171450</xdr:rowOff>
    </xdr:from>
    <xdr:to>
      <xdr:col>21</xdr:col>
      <xdr:colOff>1285875</xdr:colOff>
      <xdr:row>14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0EE093-CDC6-4E9A-ADC3-F8D51EAEC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314324</xdr:colOff>
      <xdr:row>3</xdr:row>
      <xdr:rowOff>171450</xdr:rowOff>
    </xdr:from>
    <xdr:to>
      <xdr:col>13</xdr:col>
      <xdr:colOff>28574</xdr:colOff>
      <xdr:row>14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4E2CFBC-492A-4E0D-8322-329EFFC78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9</xdr:row>
      <xdr:rowOff>180974</xdr:rowOff>
    </xdr:from>
    <xdr:to>
      <xdr:col>14</xdr:col>
      <xdr:colOff>476250</xdr:colOff>
      <xdr:row>34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EB3FA63-565C-7C84-98CC-DF175757F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2</xdr:row>
      <xdr:rowOff>104775</xdr:rowOff>
    </xdr:from>
    <xdr:to>
      <xdr:col>13</xdr:col>
      <xdr:colOff>428625</xdr:colOff>
      <xdr:row>16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2B9B82B-8599-B0B8-2B8D-3FDFD4455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238126</xdr:colOff>
      <xdr:row>5</xdr:row>
      <xdr:rowOff>190499</xdr:rowOff>
    </xdr:from>
    <xdr:to>
      <xdr:col>12</xdr:col>
      <xdr:colOff>714375</xdr:colOff>
      <xdr:row>35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DCBE682-CC4F-4F2B-B392-429F21AAF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295274</xdr:colOff>
      <xdr:row>2</xdr:row>
      <xdr:rowOff>104773</xdr:rowOff>
    </xdr:from>
    <xdr:to>
      <xdr:col>22</xdr:col>
      <xdr:colOff>704849</xdr:colOff>
      <xdr:row>31</xdr:row>
      <xdr:rowOff>85724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569EB4-EDBD-E375-9699-8123EDCA4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190498</xdr:colOff>
      <xdr:row>2</xdr:row>
      <xdr:rowOff>152399</xdr:rowOff>
    </xdr:from>
    <xdr:to>
      <xdr:col>16</xdr:col>
      <xdr:colOff>323850</xdr:colOff>
      <xdr:row>29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297FA6-212A-85DD-BAC2-1F6FC9EC2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5</xdr:row>
      <xdr:rowOff>66674</xdr:rowOff>
    </xdr:from>
    <xdr:to>
      <xdr:col>15</xdr:col>
      <xdr:colOff>409575</xdr:colOff>
      <xdr:row>34</xdr:row>
      <xdr:rowOff>38099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FCFFE6C-7EEA-F089-B46E-DAA96DFD5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733425</xdr:colOff>
      <xdr:row>5</xdr:row>
      <xdr:rowOff>66674</xdr:rowOff>
    </xdr:from>
    <xdr:to>
      <xdr:col>18</xdr:col>
      <xdr:colOff>571500</xdr:colOff>
      <xdr:row>37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8CB389-4AB4-CF2B-D54D-2824E104F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14</xdr:row>
      <xdr:rowOff>57149</xdr:rowOff>
    </xdr:from>
    <xdr:to>
      <xdr:col>15</xdr:col>
      <xdr:colOff>47625</xdr:colOff>
      <xdr:row>37</xdr:row>
      <xdr:rowOff>9524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122A55-1179-3336-1C88-55EBE0520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5</xdr:row>
      <xdr:rowOff>142875</xdr:rowOff>
    </xdr:from>
    <xdr:to>
      <xdr:col>15</xdr:col>
      <xdr:colOff>390525</xdr:colOff>
      <xdr:row>39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D564EA-6305-AF77-7F93-7CF676C03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11</xdr:row>
      <xdr:rowOff>76200</xdr:rowOff>
    </xdr:from>
    <xdr:to>
      <xdr:col>14</xdr:col>
      <xdr:colOff>628650</xdr:colOff>
      <xdr:row>25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E37764-CF9B-23B4-CBC1-0FAB46063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</xdr:colOff>
      <xdr:row>11</xdr:row>
      <xdr:rowOff>38100</xdr:rowOff>
    </xdr:from>
    <xdr:to>
      <xdr:col>24</xdr:col>
      <xdr:colOff>9525</xdr:colOff>
      <xdr:row>25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7DFD396-64A3-17FE-BB2A-DCA5B91BB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76200</xdr:colOff>
      <xdr:row>11</xdr:row>
      <xdr:rowOff>38100</xdr:rowOff>
    </xdr:from>
    <xdr:to>
      <xdr:col>30</xdr:col>
      <xdr:colOff>676275</xdr:colOff>
      <xdr:row>25</xdr:row>
      <xdr:rowOff>114300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DA4C77C-6D96-CF25-FBB8-E97B5A22B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11</xdr:row>
      <xdr:rowOff>9525</xdr:rowOff>
    </xdr:from>
    <xdr:to>
      <xdr:col>8</xdr:col>
      <xdr:colOff>104774</xdr:colOff>
      <xdr:row>27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EB78098-ABFB-4021-AB49-641E94BCF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123824</xdr:colOff>
      <xdr:row>11</xdr:row>
      <xdr:rowOff>0</xdr:rowOff>
    </xdr:from>
    <xdr:to>
      <xdr:col>13</xdr:col>
      <xdr:colOff>495299</xdr:colOff>
      <xdr:row>27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F3FC4F4-DF23-4754-A220-CD030563A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2481</xdr:colOff>
      <xdr:row>4</xdr:row>
      <xdr:rowOff>1</xdr:rowOff>
    </xdr:from>
    <xdr:to>
      <xdr:col>64</xdr:col>
      <xdr:colOff>422412</xdr:colOff>
      <xdr:row>14</xdr:row>
      <xdr:rowOff>66263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C11759-4921-41EC-86DF-C1794C92F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74956</xdr:colOff>
      <xdr:row>23</xdr:row>
      <xdr:rowOff>91108</xdr:rowOff>
    </xdr:from>
    <xdr:to>
      <xdr:col>65</xdr:col>
      <xdr:colOff>538370</xdr:colOff>
      <xdr:row>40</xdr:row>
      <xdr:rowOff>124239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467002B-000A-4741-A4AC-2D42DD18C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58</xdr:col>
      <xdr:colOff>5379</xdr:colOff>
      <xdr:row>14</xdr:row>
      <xdr:rowOff>16563</xdr:rowOff>
    </xdr:from>
    <xdr:to>
      <xdr:col>64</xdr:col>
      <xdr:colOff>223630</xdr:colOff>
      <xdr:row>23</xdr:row>
      <xdr:rowOff>24846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9C7408A-BA48-4BF0-AAB5-5CAF0A308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190501</xdr:colOff>
      <xdr:row>0</xdr:row>
      <xdr:rowOff>16564</xdr:rowOff>
    </xdr:from>
    <xdr:to>
      <xdr:col>28</xdr:col>
      <xdr:colOff>538369</xdr:colOff>
      <xdr:row>12</xdr:row>
      <xdr:rowOff>140803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F5AEAF3-78B2-976F-CE91-A97365CBA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455544</xdr:colOff>
      <xdr:row>21</xdr:row>
      <xdr:rowOff>24847</xdr:rowOff>
    </xdr:from>
    <xdr:to>
      <xdr:col>28</xdr:col>
      <xdr:colOff>745436</xdr:colOff>
      <xdr:row>38</xdr:row>
      <xdr:rowOff>57978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579EFC8-6A71-4F69-750D-343E9F24D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490744</xdr:colOff>
      <xdr:row>39</xdr:row>
      <xdr:rowOff>74938</xdr:rowOff>
    </xdr:from>
    <xdr:to>
      <xdr:col>29</xdr:col>
      <xdr:colOff>349940</xdr:colOff>
      <xdr:row>52</xdr:row>
      <xdr:rowOff>41414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D8961D8-51E5-52E3-433A-ED2747A3D4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058" t="1930" r="2881" b="5607"/>
        <a:stretch/>
      </xdr:blipFill>
      <xdr:spPr>
        <a:xfrm>
          <a:off x="9593331" y="7504438"/>
          <a:ext cx="5193196" cy="2442976"/>
        </a:xfrm>
        <a:prstGeom prst="rect">
          <a:avLst/>
        </a:prstGeom>
      </xdr:spPr>
    </xdr:pic>
    <xdr:clientData/>
  </xdr:twoCellAnchor>
  <xdr:twoCellAnchor>
    <xdr:from>
      <xdr:col>22</xdr:col>
      <xdr:colOff>240194</xdr:colOff>
      <xdr:row>13</xdr:row>
      <xdr:rowOff>115957</xdr:rowOff>
    </xdr:from>
    <xdr:to>
      <xdr:col>28</xdr:col>
      <xdr:colOff>298174</xdr:colOff>
      <xdr:row>22</xdr:row>
      <xdr:rowOff>132522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20CA35B-5A3E-8A02-6524-F0F0C1030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347660</xdr:colOff>
      <xdr:row>3</xdr:row>
      <xdr:rowOff>152399</xdr:rowOff>
    </xdr:from>
    <xdr:to>
      <xdr:col>26</xdr:col>
      <xdr:colOff>523874</xdr:colOff>
      <xdr:row>27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B802F4-E350-5751-5E39-8DC7192B2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</xdr:colOff>
      <xdr:row>31</xdr:row>
      <xdr:rowOff>1</xdr:rowOff>
    </xdr:from>
    <xdr:to>
      <xdr:col>20</xdr:col>
      <xdr:colOff>581026</xdr:colOff>
      <xdr:row>39</xdr:row>
      <xdr:rowOff>110491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6631B0B-A869-1B29-BC14-70331F121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38451" y="5905501"/>
          <a:ext cx="8172450" cy="1634490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76202</xdr:colOff>
      <xdr:row>7</xdr:row>
      <xdr:rowOff>171450</xdr:rowOff>
    </xdr:from>
    <xdr:to>
      <xdr:col>16</xdr:col>
      <xdr:colOff>66676</xdr:colOff>
      <xdr:row>34</xdr:row>
      <xdr:rowOff>142876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2055C2-04A4-4182-A6D9-2E48467D7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433386</xdr:colOff>
      <xdr:row>1</xdr:row>
      <xdr:rowOff>38100</xdr:rowOff>
    </xdr:from>
    <xdr:to>
      <xdr:col>26</xdr:col>
      <xdr:colOff>400049</xdr:colOff>
      <xdr:row>18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1FA687-2C3C-1EF1-2748-7598177D7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14</xdr:row>
      <xdr:rowOff>57150</xdr:rowOff>
    </xdr:from>
    <xdr:to>
      <xdr:col>18</xdr:col>
      <xdr:colOff>257175</xdr:colOff>
      <xdr:row>28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45C6106-7887-6FBB-3AE8-A660C2D0C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19050</xdr:rowOff>
    </xdr:from>
    <xdr:to>
      <xdr:col>11</xdr:col>
      <xdr:colOff>0</xdr:colOff>
      <xdr:row>25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BD575A-22C8-3A63-CA64-1A26A5E59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25</xdr:row>
      <xdr:rowOff>19050</xdr:rowOff>
    </xdr:from>
    <xdr:to>
      <xdr:col>11</xdr:col>
      <xdr:colOff>9525</xdr:colOff>
      <xdr:row>47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E001AF7-D436-7709-C99A-40713D0A1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</xdr:colOff>
      <xdr:row>48</xdr:row>
      <xdr:rowOff>57150</xdr:rowOff>
    </xdr:from>
    <xdr:to>
      <xdr:col>9</xdr:col>
      <xdr:colOff>38100</xdr:colOff>
      <xdr:row>62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B07D186-0EBF-040D-C68C-3E2226E28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0</xdr:row>
      <xdr:rowOff>180975</xdr:rowOff>
    </xdr:from>
    <xdr:to>
      <xdr:col>9</xdr:col>
      <xdr:colOff>723900</xdr:colOff>
      <xdr:row>17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90542AD-FA2A-415B-8CFD-F948260F2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723899</xdr:colOff>
      <xdr:row>2</xdr:row>
      <xdr:rowOff>185737</xdr:rowOff>
    </xdr:from>
    <xdr:to>
      <xdr:col>26</xdr:col>
      <xdr:colOff>276224</xdr:colOff>
      <xdr:row>15</xdr:row>
      <xdr:rowOff>76201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7B1950-F8BC-4C48-992B-BFD481A98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190500</xdr:colOff>
      <xdr:row>3</xdr:row>
      <xdr:rowOff>4762</xdr:rowOff>
    </xdr:from>
    <xdr:to>
      <xdr:col>34</xdr:col>
      <xdr:colOff>190500</xdr:colOff>
      <xdr:row>15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A7284AF-995A-47C9-9378-A937AE2C7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304799</xdr:colOff>
      <xdr:row>3</xdr:row>
      <xdr:rowOff>23812</xdr:rowOff>
    </xdr:from>
    <xdr:to>
      <xdr:col>17</xdr:col>
      <xdr:colOff>95249</xdr:colOff>
      <xdr:row>15</xdr:row>
      <xdr:rowOff>28576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BCF445E-7E7D-11D9-AB6D-BAD5B0818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561975</xdr:colOff>
      <xdr:row>20</xdr:row>
      <xdr:rowOff>171449</xdr:rowOff>
    </xdr:from>
    <xdr:to>
      <xdr:col>25</xdr:col>
      <xdr:colOff>57150</xdr:colOff>
      <xdr:row>35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731B3E7-58EA-4D42-682F-7B1974F2A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100378</xdr:colOff>
      <xdr:row>19</xdr:row>
      <xdr:rowOff>145806</xdr:rowOff>
    </xdr:from>
    <xdr:to>
      <xdr:col>13</xdr:col>
      <xdr:colOff>523875</xdr:colOff>
      <xdr:row>34</xdr:row>
      <xdr:rowOff>57150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072BEE9-EEB1-4AEB-975B-1B967F099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18</xdr:row>
      <xdr:rowOff>95251</xdr:rowOff>
    </xdr:from>
    <xdr:to>
      <xdr:col>15</xdr:col>
      <xdr:colOff>419099</xdr:colOff>
      <xdr:row>32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C6D7B3-DBE9-48AC-BB4B-DBD66C6B7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142875</xdr:colOff>
      <xdr:row>17</xdr:row>
      <xdr:rowOff>142874</xdr:rowOff>
    </xdr:from>
    <xdr:to>
      <xdr:col>27</xdr:col>
      <xdr:colOff>114300</xdr:colOff>
      <xdr:row>32</xdr:row>
      <xdr:rowOff>38099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8A627F-B890-482D-B16F-D2379B1A7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285749</xdr:colOff>
      <xdr:row>19</xdr:row>
      <xdr:rowOff>71437</xdr:rowOff>
    </xdr:from>
    <xdr:to>
      <xdr:col>14</xdr:col>
      <xdr:colOff>95249</xdr:colOff>
      <xdr:row>33</xdr:row>
      <xdr:rowOff>147637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E14B274-7928-1902-48B2-23503F4CD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590549</xdr:colOff>
      <xdr:row>18</xdr:row>
      <xdr:rowOff>52387</xdr:rowOff>
    </xdr:from>
    <xdr:to>
      <xdr:col>24</xdr:col>
      <xdr:colOff>400050</xdr:colOff>
      <xdr:row>33</xdr:row>
      <xdr:rowOff>142875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5D115C3-33A4-31BA-B3AE-215177B7F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295274</xdr:colOff>
      <xdr:row>19</xdr:row>
      <xdr:rowOff>128587</xdr:rowOff>
    </xdr:from>
    <xdr:to>
      <xdr:col>32</xdr:col>
      <xdr:colOff>47624</xdr:colOff>
      <xdr:row>34</xdr:row>
      <xdr:rowOff>14287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5641C81-EA4C-F7C8-2324-7E8E79AF8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457200</xdr:colOff>
      <xdr:row>26</xdr:row>
      <xdr:rowOff>114301</xdr:rowOff>
    </xdr:from>
    <xdr:to>
      <xdr:col>25</xdr:col>
      <xdr:colOff>266700</xdr:colOff>
      <xdr:row>39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FA24885-BD88-362A-1195-C25D0FDFF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142876</xdr:colOff>
      <xdr:row>27</xdr:row>
      <xdr:rowOff>161924</xdr:rowOff>
    </xdr:from>
    <xdr:to>
      <xdr:col>14</xdr:col>
      <xdr:colOff>219076</xdr:colOff>
      <xdr:row>41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F13363F-3BFA-576C-0AB1-B94FB14BD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47625</xdr:colOff>
      <xdr:row>25</xdr:row>
      <xdr:rowOff>152401</xdr:rowOff>
    </xdr:from>
    <xdr:to>
      <xdr:col>34</xdr:col>
      <xdr:colOff>228600</xdr:colOff>
      <xdr:row>38</xdr:row>
      <xdr:rowOff>114301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CB16442-3A3B-1DC8-5BE8-002D090FF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riel/Dropbox/Gas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iembre"/>
    </sheetNames>
    <sheetDataSet>
      <sheetData sheetId="0">
        <row r="1">
          <cell r="B1" t="str">
            <v>Concepto</v>
          </cell>
          <cell r="C1" t="str">
            <v>Monto</v>
          </cell>
        </row>
        <row r="2">
          <cell r="B2" t="str">
            <v>Mantenimiento de nov y diciembre Galas</v>
          </cell>
          <cell r="C2">
            <v>-1520</v>
          </cell>
        </row>
        <row r="3">
          <cell r="B3" t="str">
            <v>Seguros fiat</v>
          </cell>
          <cell r="C3">
            <v>-1397</v>
          </cell>
        </row>
        <row r="4">
          <cell r="B4" t="str">
            <v>Seguros paris</v>
          </cell>
          <cell r="C4">
            <v>-1045</v>
          </cell>
        </row>
        <row r="5">
          <cell r="B5" t="str">
            <v>seguros mamá</v>
          </cell>
          <cell r="C5">
            <v>-901</v>
          </cell>
        </row>
        <row r="6">
          <cell r="B6" t="str">
            <v>gasolina</v>
          </cell>
          <cell r="C6">
            <v>-600</v>
          </cell>
        </row>
        <row r="7">
          <cell r="B7" t="str">
            <v>verduleria</v>
          </cell>
          <cell r="C7">
            <v>-480</v>
          </cell>
        </row>
        <row r="8">
          <cell r="B8" t="str">
            <v>pollón</v>
          </cell>
          <cell r="C8">
            <v>-450</v>
          </cell>
        </row>
        <row r="9">
          <cell r="B9" t="str">
            <v>tia licha</v>
          </cell>
          <cell r="C9">
            <v>-650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riel" refreshedDate="44871.536887499999" createdVersion="8" refreshedVersion="8" minRefreshableVersion="3" recordCount="192" xr:uid="{74B52933-8839-4077-9EC1-8EB548471581}">
  <cacheSource type="worksheet">
    <worksheetSource ref="A1:F193" sheet="Trayectories"/>
  </cacheSource>
  <cacheFields count="6">
    <cacheField name="t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g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13" u="1"/>
        <n v="14" u="1"/>
        <n v="15" u="1"/>
        <n v="16" u="1"/>
        <n v="17" u="1"/>
        <n v="18" u="1"/>
        <n v="19" u="1"/>
        <n v="20" u="1"/>
        <n v="21" u="1"/>
        <n v="22" u="1"/>
        <n v="23" u="1"/>
        <n v="8" u="1"/>
        <n v="9" u="1"/>
        <n v="10" u="1"/>
        <n v="11" u="1"/>
        <n v="12" u="1"/>
      </sharedItems>
    </cacheField>
    <cacheField name="u" numFmtId="0">
      <sharedItems containsSemiMixedTypes="0" containsString="0" containsNumber="1" containsInteger="1" minValue="0" maxValue="1"/>
    </cacheField>
    <cacheField name="v" numFmtId="0">
      <sharedItems containsSemiMixedTypes="0" containsString="0" containsNumber="1" containsInteger="1" minValue="0" maxValue="1"/>
    </cacheField>
    <cacheField name="w" numFmtId="0">
      <sharedItems containsSemiMixedTypes="0" containsString="0" containsNumber="1" containsInteger="1" minValue="0" maxValue="1"/>
    </cacheField>
    <cacheField name="p" numFmtId="0">
      <sharedItems containsSemiMixedTypes="0" containsString="0" containsNumber="1" minValue="0" maxValue="4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x v="0"/>
    <x v="0"/>
    <n v="1"/>
    <n v="0"/>
    <n v="0"/>
    <n v="455"/>
  </r>
  <r>
    <x v="1"/>
    <x v="0"/>
    <n v="1"/>
    <n v="0"/>
    <n v="0"/>
    <n v="455"/>
  </r>
  <r>
    <x v="2"/>
    <x v="0"/>
    <n v="1"/>
    <n v="0"/>
    <n v="0"/>
    <n v="455"/>
  </r>
  <r>
    <x v="3"/>
    <x v="0"/>
    <n v="1"/>
    <n v="0"/>
    <n v="0"/>
    <n v="455"/>
  </r>
  <r>
    <x v="4"/>
    <x v="0"/>
    <n v="1"/>
    <n v="0"/>
    <n v="0"/>
    <n v="455"/>
  </r>
  <r>
    <x v="5"/>
    <x v="0"/>
    <n v="1"/>
    <n v="0"/>
    <n v="0"/>
    <n v="455"/>
  </r>
  <r>
    <x v="6"/>
    <x v="0"/>
    <n v="1"/>
    <n v="0"/>
    <n v="0"/>
    <n v="455"/>
  </r>
  <r>
    <x v="7"/>
    <x v="0"/>
    <n v="1"/>
    <n v="0"/>
    <n v="0"/>
    <n v="455"/>
  </r>
  <r>
    <x v="8"/>
    <x v="0"/>
    <n v="1"/>
    <n v="0"/>
    <n v="0"/>
    <n v="455"/>
  </r>
  <r>
    <x v="9"/>
    <x v="0"/>
    <n v="1"/>
    <n v="0"/>
    <n v="0"/>
    <n v="455"/>
  </r>
  <r>
    <x v="10"/>
    <x v="0"/>
    <n v="1"/>
    <n v="0"/>
    <n v="0"/>
    <n v="455"/>
  </r>
  <r>
    <x v="11"/>
    <x v="0"/>
    <n v="1"/>
    <n v="0"/>
    <n v="0"/>
    <n v="455"/>
  </r>
  <r>
    <x v="12"/>
    <x v="0"/>
    <n v="1"/>
    <n v="0"/>
    <n v="0"/>
    <n v="455"/>
  </r>
  <r>
    <x v="13"/>
    <x v="0"/>
    <n v="1"/>
    <n v="0"/>
    <n v="0"/>
    <n v="455"/>
  </r>
  <r>
    <x v="14"/>
    <x v="0"/>
    <n v="1"/>
    <n v="0"/>
    <n v="0"/>
    <n v="455"/>
  </r>
  <r>
    <x v="15"/>
    <x v="0"/>
    <n v="1"/>
    <n v="0"/>
    <n v="0"/>
    <n v="455"/>
  </r>
  <r>
    <x v="16"/>
    <x v="0"/>
    <n v="1"/>
    <n v="0"/>
    <n v="0"/>
    <n v="455"/>
  </r>
  <r>
    <x v="17"/>
    <x v="0"/>
    <n v="1"/>
    <n v="0"/>
    <n v="0"/>
    <n v="455"/>
  </r>
  <r>
    <x v="18"/>
    <x v="0"/>
    <n v="1"/>
    <n v="0"/>
    <n v="0"/>
    <n v="455"/>
  </r>
  <r>
    <x v="19"/>
    <x v="0"/>
    <n v="1"/>
    <n v="0"/>
    <n v="0"/>
    <n v="455"/>
  </r>
  <r>
    <x v="20"/>
    <x v="0"/>
    <n v="1"/>
    <n v="0"/>
    <n v="0"/>
    <n v="455"/>
  </r>
  <r>
    <x v="21"/>
    <x v="0"/>
    <n v="1"/>
    <n v="0"/>
    <n v="0"/>
    <n v="455"/>
  </r>
  <r>
    <x v="22"/>
    <x v="0"/>
    <n v="1"/>
    <n v="0"/>
    <n v="0"/>
    <n v="455"/>
  </r>
  <r>
    <x v="23"/>
    <x v="0"/>
    <n v="1"/>
    <n v="0"/>
    <n v="0"/>
    <n v="455"/>
  </r>
  <r>
    <x v="0"/>
    <x v="1"/>
    <n v="1"/>
    <n v="0"/>
    <n v="0"/>
    <n v="386.92"/>
  </r>
  <r>
    <x v="1"/>
    <x v="1"/>
    <n v="1"/>
    <n v="0"/>
    <n v="0"/>
    <n v="423.8"/>
  </r>
  <r>
    <x v="2"/>
    <x v="1"/>
    <n v="1"/>
    <n v="0"/>
    <n v="0"/>
    <n v="377.24"/>
  </r>
  <r>
    <x v="3"/>
    <x v="1"/>
    <n v="1"/>
    <n v="0"/>
    <n v="0"/>
    <n v="346.2"/>
  </r>
  <r>
    <x v="4"/>
    <x v="1"/>
    <n v="1"/>
    <n v="0"/>
    <n v="0"/>
    <n v="445.16"/>
  </r>
  <r>
    <x v="5"/>
    <x v="1"/>
    <n v="1"/>
    <n v="0"/>
    <n v="0"/>
    <n v="445.16"/>
  </r>
  <r>
    <x v="6"/>
    <x v="1"/>
    <n v="1"/>
    <n v="0"/>
    <n v="0"/>
    <n v="451.2"/>
  </r>
  <r>
    <x v="7"/>
    <x v="1"/>
    <n v="1"/>
    <n v="0"/>
    <n v="0"/>
    <n v="455"/>
  </r>
  <r>
    <x v="8"/>
    <x v="1"/>
    <n v="1"/>
    <n v="0"/>
    <n v="0"/>
    <n v="455"/>
  </r>
  <r>
    <x v="9"/>
    <x v="1"/>
    <n v="1"/>
    <n v="0"/>
    <n v="0"/>
    <n v="455"/>
  </r>
  <r>
    <x v="10"/>
    <x v="1"/>
    <n v="1"/>
    <n v="0"/>
    <n v="0"/>
    <n v="455"/>
  </r>
  <r>
    <x v="11"/>
    <x v="1"/>
    <n v="1"/>
    <n v="0"/>
    <n v="0"/>
    <n v="455"/>
  </r>
  <r>
    <x v="12"/>
    <x v="1"/>
    <n v="1"/>
    <n v="0"/>
    <n v="0"/>
    <n v="455"/>
  </r>
  <r>
    <x v="13"/>
    <x v="1"/>
    <n v="1"/>
    <n v="0"/>
    <n v="0"/>
    <n v="455"/>
  </r>
  <r>
    <x v="14"/>
    <x v="1"/>
    <n v="1"/>
    <n v="0"/>
    <n v="0"/>
    <n v="455"/>
  </r>
  <r>
    <x v="15"/>
    <x v="1"/>
    <n v="1"/>
    <n v="0"/>
    <n v="0"/>
    <n v="455"/>
  </r>
  <r>
    <x v="16"/>
    <x v="1"/>
    <n v="1"/>
    <n v="0"/>
    <n v="0"/>
    <n v="455"/>
  </r>
  <r>
    <x v="17"/>
    <x v="1"/>
    <n v="1"/>
    <n v="0"/>
    <n v="0"/>
    <n v="455"/>
  </r>
  <r>
    <x v="18"/>
    <x v="1"/>
    <n v="1"/>
    <n v="0"/>
    <n v="0"/>
    <n v="455"/>
  </r>
  <r>
    <x v="19"/>
    <x v="1"/>
    <n v="1"/>
    <n v="0"/>
    <n v="0"/>
    <n v="455"/>
  </r>
  <r>
    <x v="20"/>
    <x v="1"/>
    <n v="1"/>
    <n v="0"/>
    <n v="0"/>
    <n v="455"/>
  </r>
  <r>
    <x v="21"/>
    <x v="1"/>
    <n v="1"/>
    <n v="0"/>
    <n v="0"/>
    <n v="455"/>
  </r>
  <r>
    <x v="22"/>
    <x v="1"/>
    <n v="1"/>
    <n v="0"/>
    <n v="0"/>
    <n v="455"/>
  </r>
  <r>
    <x v="23"/>
    <x v="1"/>
    <n v="1"/>
    <n v="0"/>
    <n v="0"/>
    <n v="433.48"/>
  </r>
  <r>
    <x v="0"/>
    <x v="2"/>
    <n v="1"/>
    <n v="0"/>
    <n v="0"/>
    <n v="130"/>
  </r>
  <r>
    <x v="1"/>
    <x v="2"/>
    <n v="0"/>
    <n v="0"/>
    <n v="1"/>
    <n v="0"/>
  </r>
  <r>
    <x v="2"/>
    <x v="2"/>
    <n v="0"/>
    <n v="0"/>
    <n v="0"/>
    <n v="0"/>
  </r>
  <r>
    <x v="3"/>
    <x v="2"/>
    <n v="0"/>
    <n v="0"/>
    <n v="0"/>
    <n v="0"/>
  </r>
  <r>
    <x v="4"/>
    <x v="2"/>
    <n v="0"/>
    <n v="0"/>
    <n v="0"/>
    <n v="0"/>
  </r>
  <r>
    <x v="5"/>
    <x v="2"/>
    <n v="0"/>
    <n v="0"/>
    <n v="0"/>
    <n v="0"/>
  </r>
  <r>
    <x v="6"/>
    <x v="2"/>
    <n v="0"/>
    <n v="0"/>
    <n v="0"/>
    <n v="0"/>
  </r>
  <r>
    <x v="7"/>
    <x v="2"/>
    <n v="0"/>
    <n v="0"/>
    <n v="0"/>
    <n v="0"/>
  </r>
  <r>
    <x v="8"/>
    <x v="2"/>
    <n v="1"/>
    <n v="1"/>
    <n v="0"/>
    <n v="130"/>
  </r>
  <r>
    <x v="9"/>
    <x v="2"/>
    <n v="1"/>
    <n v="0"/>
    <n v="0"/>
    <n v="130"/>
  </r>
  <r>
    <x v="10"/>
    <x v="2"/>
    <n v="1"/>
    <n v="0"/>
    <n v="0"/>
    <n v="130"/>
  </r>
  <r>
    <x v="11"/>
    <x v="2"/>
    <n v="1"/>
    <n v="0"/>
    <n v="0"/>
    <n v="130"/>
  </r>
  <r>
    <x v="12"/>
    <x v="2"/>
    <n v="1"/>
    <n v="0"/>
    <n v="0"/>
    <n v="130"/>
  </r>
  <r>
    <x v="13"/>
    <x v="2"/>
    <n v="1"/>
    <n v="0"/>
    <n v="0"/>
    <n v="130"/>
  </r>
  <r>
    <x v="14"/>
    <x v="2"/>
    <n v="1"/>
    <n v="0"/>
    <n v="0"/>
    <n v="130"/>
  </r>
  <r>
    <x v="15"/>
    <x v="2"/>
    <n v="1"/>
    <n v="0"/>
    <n v="0"/>
    <n v="130"/>
  </r>
  <r>
    <x v="16"/>
    <x v="2"/>
    <n v="1"/>
    <n v="0"/>
    <n v="0"/>
    <n v="130"/>
  </r>
  <r>
    <x v="17"/>
    <x v="2"/>
    <n v="1"/>
    <n v="0"/>
    <n v="0"/>
    <n v="130"/>
  </r>
  <r>
    <x v="18"/>
    <x v="2"/>
    <n v="1"/>
    <n v="0"/>
    <n v="0"/>
    <n v="130"/>
  </r>
  <r>
    <x v="19"/>
    <x v="2"/>
    <n v="1"/>
    <n v="0"/>
    <n v="0"/>
    <n v="130"/>
  </r>
  <r>
    <x v="20"/>
    <x v="2"/>
    <n v="1"/>
    <n v="0"/>
    <n v="0"/>
    <n v="130"/>
  </r>
  <r>
    <x v="21"/>
    <x v="2"/>
    <n v="1"/>
    <n v="0"/>
    <n v="0"/>
    <n v="130"/>
  </r>
  <r>
    <x v="22"/>
    <x v="2"/>
    <n v="1"/>
    <n v="0"/>
    <n v="0"/>
    <n v="130"/>
  </r>
  <r>
    <x v="23"/>
    <x v="2"/>
    <n v="1"/>
    <n v="0"/>
    <n v="0"/>
    <n v="130"/>
  </r>
  <r>
    <x v="0"/>
    <x v="3"/>
    <n v="1"/>
    <n v="0"/>
    <n v="0"/>
    <n v="130"/>
  </r>
  <r>
    <x v="1"/>
    <x v="3"/>
    <n v="1"/>
    <n v="0"/>
    <n v="0"/>
    <n v="130"/>
  </r>
  <r>
    <x v="2"/>
    <x v="3"/>
    <n v="1"/>
    <n v="0"/>
    <n v="0"/>
    <n v="130"/>
  </r>
  <r>
    <x v="3"/>
    <x v="3"/>
    <n v="1"/>
    <n v="0"/>
    <n v="0"/>
    <n v="130"/>
  </r>
  <r>
    <x v="4"/>
    <x v="3"/>
    <n v="0"/>
    <n v="0"/>
    <n v="1"/>
    <n v="0"/>
  </r>
  <r>
    <x v="5"/>
    <x v="3"/>
    <n v="0"/>
    <n v="0"/>
    <n v="0"/>
    <n v="0"/>
  </r>
  <r>
    <x v="6"/>
    <x v="3"/>
    <n v="0"/>
    <n v="0"/>
    <n v="0"/>
    <n v="0"/>
  </r>
  <r>
    <x v="7"/>
    <x v="3"/>
    <n v="0"/>
    <n v="0"/>
    <n v="0"/>
    <n v="0"/>
  </r>
  <r>
    <x v="8"/>
    <x v="3"/>
    <n v="0"/>
    <n v="0"/>
    <n v="0"/>
    <n v="0"/>
  </r>
  <r>
    <x v="9"/>
    <x v="3"/>
    <n v="1"/>
    <n v="1"/>
    <n v="0"/>
    <n v="130"/>
  </r>
  <r>
    <x v="10"/>
    <x v="3"/>
    <n v="1"/>
    <n v="0"/>
    <n v="0"/>
    <n v="130"/>
  </r>
  <r>
    <x v="11"/>
    <x v="3"/>
    <n v="1"/>
    <n v="0"/>
    <n v="0"/>
    <n v="130"/>
  </r>
  <r>
    <x v="12"/>
    <x v="3"/>
    <n v="1"/>
    <n v="0"/>
    <n v="0"/>
    <n v="130"/>
  </r>
  <r>
    <x v="13"/>
    <x v="3"/>
    <n v="1"/>
    <n v="0"/>
    <n v="0"/>
    <n v="130"/>
  </r>
  <r>
    <x v="14"/>
    <x v="3"/>
    <n v="1"/>
    <n v="0"/>
    <n v="0"/>
    <n v="130"/>
  </r>
  <r>
    <x v="15"/>
    <x v="3"/>
    <n v="1"/>
    <n v="0"/>
    <n v="0"/>
    <n v="130"/>
  </r>
  <r>
    <x v="16"/>
    <x v="3"/>
    <n v="1"/>
    <n v="0"/>
    <n v="0"/>
    <n v="130"/>
  </r>
  <r>
    <x v="17"/>
    <x v="3"/>
    <n v="1"/>
    <n v="0"/>
    <n v="0"/>
    <n v="130"/>
  </r>
  <r>
    <x v="18"/>
    <x v="3"/>
    <n v="1"/>
    <n v="0"/>
    <n v="0"/>
    <n v="130"/>
  </r>
  <r>
    <x v="19"/>
    <x v="3"/>
    <n v="1"/>
    <n v="0"/>
    <n v="0"/>
    <n v="130"/>
  </r>
  <r>
    <x v="20"/>
    <x v="3"/>
    <n v="1"/>
    <n v="0"/>
    <n v="0"/>
    <n v="130"/>
  </r>
  <r>
    <x v="21"/>
    <x v="3"/>
    <n v="1"/>
    <n v="0"/>
    <n v="0"/>
    <n v="130"/>
  </r>
  <r>
    <x v="22"/>
    <x v="3"/>
    <n v="1"/>
    <n v="0"/>
    <n v="0"/>
    <n v="130"/>
  </r>
  <r>
    <x v="23"/>
    <x v="3"/>
    <n v="1"/>
    <n v="0"/>
    <n v="0"/>
    <n v="130"/>
  </r>
  <r>
    <x v="0"/>
    <x v="4"/>
    <n v="0"/>
    <n v="0"/>
    <n v="1"/>
    <n v="0"/>
  </r>
  <r>
    <x v="1"/>
    <x v="4"/>
    <n v="0"/>
    <n v="0"/>
    <n v="0"/>
    <n v="0"/>
  </r>
  <r>
    <x v="2"/>
    <x v="4"/>
    <n v="0"/>
    <n v="0"/>
    <n v="0"/>
    <n v="0"/>
  </r>
  <r>
    <x v="3"/>
    <x v="4"/>
    <n v="0"/>
    <n v="0"/>
    <n v="0"/>
    <n v="0"/>
  </r>
  <r>
    <x v="4"/>
    <x v="4"/>
    <n v="0"/>
    <n v="0"/>
    <n v="0"/>
    <n v="0"/>
  </r>
  <r>
    <x v="5"/>
    <x v="4"/>
    <n v="0"/>
    <n v="0"/>
    <n v="0"/>
    <n v="0"/>
  </r>
  <r>
    <x v="6"/>
    <x v="4"/>
    <n v="1"/>
    <n v="1"/>
    <n v="0"/>
    <n v="25"/>
  </r>
  <r>
    <x v="7"/>
    <x v="4"/>
    <n v="1"/>
    <n v="0"/>
    <n v="0"/>
    <n v="83.28"/>
  </r>
  <r>
    <x v="8"/>
    <x v="4"/>
    <n v="1"/>
    <n v="0"/>
    <n v="0"/>
    <n v="92.959900000000005"/>
  </r>
  <r>
    <x v="9"/>
    <x v="4"/>
    <n v="1"/>
    <n v="0"/>
    <n v="0"/>
    <n v="71.599900000000005"/>
  </r>
  <r>
    <x v="10"/>
    <x v="4"/>
    <n v="1"/>
    <n v="0"/>
    <n v="0"/>
    <n v="102.64"/>
  </r>
  <r>
    <x v="11"/>
    <x v="4"/>
    <n v="1"/>
    <n v="0"/>
    <n v="0"/>
    <n v="118.16"/>
  </r>
  <r>
    <x v="12"/>
    <x v="4"/>
    <n v="1"/>
    <n v="0"/>
    <n v="0"/>
    <n v="102.64"/>
  </r>
  <r>
    <x v="13"/>
    <x v="4"/>
    <n v="1"/>
    <n v="0"/>
    <n v="0"/>
    <n v="71.599900000000005"/>
  </r>
  <r>
    <x v="14"/>
    <x v="4"/>
    <n v="1"/>
    <n v="0"/>
    <n v="0"/>
    <n v="56.079900000000002"/>
  </r>
  <r>
    <x v="15"/>
    <x v="4"/>
    <n v="1"/>
    <n v="0"/>
    <n v="0"/>
    <n v="56.08"/>
  </r>
  <r>
    <x v="16"/>
    <x v="4"/>
    <n v="1"/>
    <n v="0"/>
    <n v="0"/>
    <n v="118.16"/>
  </r>
  <r>
    <x v="17"/>
    <x v="4"/>
    <n v="1"/>
    <n v="0"/>
    <n v="0"/>
    <n v="162"/>
  </r>
  <r>
    <x v="18"/>
    <x v="4"/>
    <n v="1"/>
    <n v="0"/>
    <n v="0"/>
    <n v="162"/>
  </r>
  <r>
    <x v="19"/>
    <x v="4"/>
    <n v="1"/>
    <n v="0"/>
    <n v="0"/>
    <n v="162"/>
  </r>
  <r>
    <x v="20"/>
    <x v="4"/>
    <n v="1"/>
    <n v="0"/>
    <n v="0"/>
    <n v="149.19999999999999"/>
  </r>
  <r>
    <x v="21"/>
    <x v="4"/>
    <n v="1"/>
    <n v="0"/>
    <n v="0"/>
    <n v="133.68"/>
  </r>
  <r>
    <x v="22"/>
    <x v="4"/>
    <n v="1"/>
    <n v="0"/>
    <n v="0"/>
    <n v="56.079900000000002"/>
  </r>
  <r>
    <x v="23"/>
    <x v="4"/>
    <n v="0"/>
    <n v="0"/>
    <n v="1"/>
    <n v="0"/>
  </r>
  <r>
    <x v="0"/>
    <x v="5"/>
    <n v="0"/>
    <n v="0"/>
    <n v="1"/>
    <n v="0"/>
  </r>
  <r>
    <x v="1"/>
    <x v="5"/>
    <n v="0"/>
    <n v="0"/>
    <n v="0"/>
    <n v="0"/>
  </r>
  <r>
    <x v="2"/>
    <x v="5"/>
    <n v="0"/>
    <n v="0"/>
    <n v="0"/>
    <n v="0"/>
  </r>
  <r>
    <x v="3"/>
    <x v="5"/>
    <n v="0"/>
    <n v="0"/>
    <n v="0"/>
    <n v="0"/>
  </r>
  <r>
    <x v="4"/>
    <x v="5"/>
    <n v="0"/>
    <n v="0"/>
    <n v="0"/>
    <n v="0"/>
  </r>
  <r>
    <x v="5"/>
    <x v="5"/>
    <n v="0"/>
    <n v="0"/>
    <n v="0"/>
    <n v="0"/>
  </r>
  <r>
    <x v="6"/>
    <x v="5"/>
    <n v="0"/>
    <n v="0"/>
    <n v="0"/>
    <n v="0"/>
  </r>
  <r>
    <x v="7"/>
    <x v="5"/>
    <n v="0"/>
    <n v="0"/>
    <n v="0"/>
    <n v="0"/>
  </r>
  <r>
    <x v="8"/>
    <x v="5"/>
    <n v="0"/>
    <n v="0"/>
    <n v="0"/>
    <n v="0"/>
  </r>
  <r>
    <x v="9"/>
    <x v="5"/>
    <n v="0"/>
    <n v="0"/>
    <n v="0"/>
    <n v="0"/>
  </r>
  <r>
    <x v="10"/>
    <x v="5"/>
    <n v="0"/>
    <n v="0"/>
    <n v="0"/>
    <n v="0"/>
  </r>
  <r>
    <x v="11"/>
    <x v="5"/>
    <n v="0"/>
    <n v="0"/>
    <n v="0"/>
    <n v="0"/>
  </r>
  <r>
    <x v="12"/>
    <x v="5"/>
    <n v="0"/>
    <n v="0"/>
    <n v="0"/>
    <n v="0"/>
  </r>
  <r>
    <x v="13"/>
    <x v="5"/>
    <n v="0"/>
    <n v="0"/>
    <n v="0"/>
    <n v="0"/>
  </r>
  <r>
    <x v="14"/>
    <x v="5"/>
    <n v="0"/>
    <n v="0"/>
    <n v="0"/>
    <n v="0"/>
  </r>
  <r>
    <x v="15"/>
    <x v="5"/>
    <n v="0"/>
    <n v="0"/>
    <n v="0"/>
    <n v="0"/>
  </r>
  <r>
    <x v="16"/>
    <x v="5"/>
    <n v="0"/>
    <n v="0"/>
    <n v="0"/>
    <n v="0"/>
  </r>
  <r>
    <x v="17"/>
    <x v="5"/>
    <n v="1"/>
    <n v="1"/>
    <n v="0"/>
    <n v="70.319999999999993"/>
  </r>
  <r>
    <x v="18"/>
    <x v="5"/>
    <n v="1"/>
    <n v="0"/>
    <n v="0"/>
    <n v="64.8"/>
  </r>
  <r>
    <x v="19"/>
    <x v="5"/>
    <n v="1"/>
    <n v="0"/>
    <n v="0"/>
    <n v="33.76"/>
  </r>
  <r>
    <x v="20"/>
    <x v="5"/>
    <n v="0"/>
    <n v="0"/>
    <n v="1"/>
    <n v="0"/>
  </r>
  <r>
    <x v="21"/>
    <x v="5"/>
    <n v="0"/>
    <n v="0"/>
    <n v="0"/>
    <n v="0"/>
  </r>
  <r>
    <x v="22"/>
    <x v="5"/>
    <n v="0"/>
    <n v="0"/>
    <n v="0"/>
    <n v="0"/>
  </r>
  <r>
    <x v="23"/>
    <x v="5"/>
    <n v="0"/>
    <n v="0"/>
    <n v="0"/>
    <n v="0"/>
  </r>
  <r>
    <x v="0"/>
    <x v="6"/>
    <n v="0"/>
    <n v="0"/>
    <n v="1"/>
    <n v="0"/>
  </r>
  <r>
    <x v="1"/>
    <x v="6"/>
    <n v="0"/>
    <n v="0"/>
    <n v="0"/>
    <n v="0"/>
  </r>
  <r>
    <x v="2"/>
    <x v="6"/>
    <n v="0"/>
    <n v="0"/>
    <n v="0"/>
    <n v="0"/>
  </r>
  <r>
    <x v="3"/>
    <x v="6"/>
    <n v="0"/>
    <n v="0"/>
    <n v="0"/>
    <n v="0"/>
  </r>
  <r>
    <x v="4"/>
    <x v="6"/>
    <n v="0"/>
    <n v="0"/>
    <n v="0"/>
    <n v="0"/>
  </r>
  <r>
    <x v="5"/>
    <x v="6"/>
    <n v="0"/>
    <n v="0"/>
    <n v="0"/>
    <n v="0"/>
  </r>
  <r>
    <x v="6"/>
    <x v="6"/>
    <n v="0"/>
    <n v="0"/>
    <n v="0"/>
    <n v="0"/>
  </r>
  <r>
    <x v="7"/>
    <x v="6"/>
    <n v="0"/>
    <n v="0"/>
    <n v="0"/>
    <n v="0"/>
  </r>
  <r>
    <x v="8"/>
    <x v="6"/>
    <n v="0"/>
    <n v="0"/>
    <n v="0"/>
    <n v="0"/>
  </r>
  <r>
    <x v="9"/>
    <x v="6"/>
    <n v="0"/>
    <n v="0"/>
    <n v="0"/>
    <n v="0"/>
  </r>
  <r>
    <x v="10"/>
    <x v="6"/>
    <n v="0"/>
    <n v="0"/>
    <n v="0"/>
    <n v="0"/>
  </r>
  <r>
    <x v="11"/>
    <x v="6"/>
    <n v="0"/>
    <n v="0"/>
    <n v="0"/>
    <n v="0"/>
  </r>
  <r>
    <x v="12"/>
    <x v="6"/>
    <n v="0"/>
    <n v="0"/>
    <n v="0"/>
    <n v="0"/>
  </r>
  <r>
    <x v="13"/>
    <x v="6"/>
    <n v="0"/>
    <n v="0"/>
    <n v="0"/>
    <n v="0"/>
  </r>
  <r>
    <x v="14"/>
    <x v="6"/>
    <n v="0"/>
    <n v="0"/>
    <n v="0"/>
    <n v="0"/>
  </r>
  <r>
    <x v="15"/>
    <x v="6"/>
    <n v="0"/>
    <n v="0"/>
    <n v="0"/>
    <n v="0"/>
  </r>
  <r>
    <x v="16"/>
    <x v="6"/>
    <n v="0"/>
    <n v="0"/>
    <n v="0"/>
    <n v="0"/>
  </r>
  <r>
    <x v="17"/>
    <x v="6"/>
    <n v="0"/>
    <n v="0"/>
    <n v="0"/>
    <n v="0"/>
  </r>
  <r>
    <x v="18"/>
    <x v="6"/>
    <n v="0"/>
    <n v="0"/>
    <n v="0"/>
    <n v="0"/>
  </r>
  <r>
    <x v="19"/>
    <x v="6"/>
    <n v="0"/>
    <n v="0"/>
    <n v="0"/>
    <n v="0"/>
  </r>
  <r>
    <x v="20"/>
    <x v="6"/>
    <n v="0"/>
    <n v="0"/>
    <n v="0"/>
    <n v="0"/>
  </r>
  <r>
    <x v="21"/>
    <x v="6"/>
    <n v="0"/>
    <n v="0"/>
    <n v="0"/>
    <n v="0"/>
  </r>
  <r>
    <x v="22"/>
    <x v="6"/>
    <n v="0"/>
    <n v="0"/>
    <n v="0"/>
    <n v="0"/>
  </r>
  <r>
    <x v="23"/>
    <x v="6"/>
    <n v="0"/>
    <n v="0"/>
    <n v="0"/>
    <n v="0"/>
  </r>
  <r>
    <x v="0"/>
    <x v="7"/>
    <n v="0"/>
    <n v="0"/>
    <n v="1"/>
    <n v="0"/>
  </r>
  <r>
    <x v="1"/>
    <x v="7"/>
    <n v="0"/>
    <n v="0"/>
    <n v="0"/>
    <n v="0"/>
  </r>
  <r>
    <x v="2"/>
    <x v="7"/>
    <n v="0"/>
    <n v="0"/>
    <n v="0"/>
    <n v="0"/>
  </r>
  <r>
    <x v="3"/>
    <x v="7"/>
    <n v="0"/>
    <n v="0"/>
    <n v="0"/>
    <n v="0"/>
  </r>
  <r>
    <x v="4"/>
    <x v="7"/>
    <n v="0"/>
    <n v="0"/>
    <n v="0"/>
    <n v="0"/>
  </r>
  <r>
    <x v="5"/>
    <x v="7"/>
    <n v="0"/>
    <n v="0"/>
    <n v="0"/>
    <n v="0"/>
  </r>
  <r>
    <x v="6"/>
    <x v="7"/>
    <n v="0"/>
    <n v="0"/>
    <n v="0"/>
    <n v="0"/>
  </r>
  <r>
    <x v="7"/>
    <x v="7"/>
    <n v="0"/>
    <n v="0"/>
    <n v="0"/>
    <n v="0"/>
  </r>
  <r>
    <x v="8"/>
    <x v="7"/>
    <n v="0"/>
    <n v="0"/>
    <n v="0"/>
    <n v="0"/>
  </r>
  <r>
    <x v="9"/>
    <x v="7"/>
    <n v="0"/>
    <n v="0"/>
    <n v="0"/>
    <n v="0"/>
  </r>
  <r>
    <x v="10"/>
    <x v="7"/>
    <n v="0"/>
    <n v="0"/>
    <n v="0"/>
    <n v="0"/>
  </r>
  <r>
    <x v="11"/>
    <x v="7"/>
    <n v="0"/>
    <n v="0"/>
    <n v="0"/>
    <n v="0"/>
  </r>
  <r>
    <x v="12"/>
    <x v="7"/>
    <n v="0"/>
    <n v="0"/>
    <n v="0"/>
    <n v="0"/>
  </r>
  <r>
    <x v="13"/>
    <x v="7"/>
    <n v="0"/>
    <n v="0"/>
    <n v="0"/>
    <n v="0"/>
  </r>
  <r>
    <x v="14"/>
    <x v="7"/>
    <n v="0"/>
    <n v="0"/>
    <n v="0"/>
    <n v="0"/>
  </r>
  <r>
    <x v="15"/>
    <x v="7"/>
    <n v="0"/>
    <n v="0"/>
    <n v="0"/>
    <n v="0"/>
  </r>
  <r>
    <x v="16"/>
    <x v="7"/>
    <n v="0"/>
    <n v="0"/>
    <n v="0"/>
    <n v="0"/>
  </r>
  <r>
    <x v="17"/>
    <x v="7"/>
    <n v="1"/>
    <n v="1"/>
    <n v="0"/>
    <n v="10"/>
  </r>
  <r>
    <x v="18"/>
    <x v="7"/>
    <n v="0"/>
    <n v="0"/>
    <n v="1"/>
    <n v="0"/>
  </r>
  <r>
    <x v="19"/>
    <x v="7"/>
    <n v="0"/>
    <n v="0"/>
    <n v="0"/>
    <n v="0"/>
  </r>
  <r>
    <x v="20"/>
    <x v="7"/>
    <n v="0"/>
    <n v="0"/>
    <n v="0"/>
    <n v="0"/>
  </r>
  <r>
    <x v="21"/>
    <x v="7"/>
    <n v="0"/>
    <n v="0"/>
    <n v="0"/>
    <n v="0"/>
  </r>
  <r>
    <x v="22"/>
    <x v="7"/>
    <n v="0"/>
    <n v="0"/>
    <n v="0"/>
    <n v="0"/>
  </r>
  <r>
    <x v="23"/>
    <x v="7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997126-F4FA-41E8-8B83-1C29B7631141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I3:R29" firstHeaderRow="1" firstDataRow="2" firstDataCol="1"/>
  <pivotFields count="6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multipleItemSelectionAllowed="1" showAll="0">
      <items count="25">
        <item x="0"/>
        <item x="1"/>
        <item x="2"/>
        <item x="3"/>
        <item x="4"/>
        <item x="5"/>
        <item x="6"/>
        <item x="7"/>
        <item m="1" x="19"/>
        <item m="1" x="20"/>
        <item m="1" x="21"/>
        <item m="1" x="22"/>
        <item m="1" x="23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a de p" fld="5" baseField="0" baseItem="0"/>
  </dataFields>
  <chartFormats count="8"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7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8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ivotTable" Target="../pivotTables/pivotTable1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9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81A07-904C-41B5-A127-D3ECCC5FBB5D}">
  <dimension ref="A1:S152"/>
  <sheetViews>
    <sheetView topLeftCell="A7" workbookViewId="0">
      <selection activeCell="A29" sqref="A29:XFD29"/>
    </sheetView>
  </sheetViews>
  <sheetFormatPr baseColWidth="10" defaultRowHeight="15" x14ac:dyDescent="0.25"/>
  <cols>
    <col min="1" max="1" width="22.85546875" bestFit="1" customWidth="1"/>
    <col min="2" max="2" width="10.5703125" customWidth="1"/>
    <col min="3" max="3" width="2.85546875" customWidth="1"/>
    <col min="4" max="4" width="4" bestFit="1" customWidth="1"/>
    <col min="5" max="5" width="6" bestFit="1" customWidth="1"/>
    <col min="6" max="9" width="12.5703125" bestFit="1" customWidth="1"/>
    <col min="10" max="10" width="7.5703125" bestFit="1" customWidth="1"/>
    <col min="11" max="11" width="8" bestFit="1" customWidth="1"/>
    <col min="12" max="12" width="9.5703125" bestFit="1" customWidth="1"/>
    <col min="13" max="13" width="8" bestFit="1" customWidth="1"/>
    <col min="14" max="14" width="9.5703125" bestFit="1" customWidth="1"/>
    <col min="15" max="15" width="7.28515625" bestFit="1" customWidth="1"/>
    <col min="16" max="16" width="14.85546875" bestFit="1" customWidth="1"/>
    <col min="17" max="17" width="7.140625" bestFit="1" customWidth="1"/>
    <col min="18" max="18" width="11.28515625" bestFit="1" customWidth="1"/>
    <col min="19" max="19" width="3" bestFit="1" customWidth="1"/>
  </cols>
  <sheetData>
    <row r="1" spans="1:19" s="2" customFormat="1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6</v>
      </c>
      <c r="H1" s="2" t="s">
        <v>18</v>
      </c>
      <c r="I1" s="2" t="s">
        <v>17</v>
      </c>
      <c r="J1" s="2" t="s">
        <v>20</v>
      </c>
      <c r="K1" s="2" t="s">
        <v>5</v>
      </c>
      <c r="L1" s="2" t="s">
        <v>7</v>
      </c>
      <c r="M1" s="2" t="s">
        <v>19</v>
      </c>
      <c r="N1" s="2" t="s">
        <v>16</v>
      </c>
      <c r="O1" s="2" t="s">
        <v>21</v>
      </c>
      <c r="P1" s="2" t="s">
        <v>22</v>
      </c>
      <c r="Q1" s="2" t="s">
        <v>10</v>
      </c>
      <c r="R1" s="2" t="s">
        <v>23</v>
      </c>
      <c r="S1" s="2" t="s">
        <v>24</v>
      </c>
    </row>
    <row r="2" spans="1:19" x14ac:dyDescent="0.25">
      <c r="A2" t="s">
        <v>29</v>
      </c>
      <c r="B2" t="s">
        <v>30</v>
      </c>
      <c r="C2">
        <v>48</v>
      </c>
      <c r="D2">
        <v>73</v>
      </c>
      <c r="E2">
        <v>1E-3</v>
      </c>
      <c r="F2">
        <v>260823216.69999999</v>
      </c>
      <c r="G2">
        <v>261613254.30000001</v>
      </c>
      <c r="H2">
        <v>261617184.69999999</v>
      </c>
      <c r="I2">
        <v>261613254.30000001</v>
      </c>
      <c r="J2">
        <v>0</v>
      </c>
      <c r="K2">
        <v>6.2309000000000001</v>
      </c>
      <c r="L2">
        <v>17.3582</v>
      </c>
      <c r="M2">
        <v>5.8917000000000002</v>
      </c>
      <c r="N2">
        <v>8.5527999999999995</v>
      </c>
      <c r="O2">
        <v>0</v>
      </c>
      <c r="P2">
        <v>0</v>
      </c>
      <c r="Q2">
        <v>2923</v>
      </c>
      <c r="R2">
        <v>0</v>
      </c>
      <c r="S2">
        <v>20</v>
      </c>
    </row>
    <row r="3" spans="1:19" x14ac:dyDescent="0.25">
      <c r="A3" t="s">
        <v>31</v>
      </c>
      <c r="B3" t="s">
        <v>32</v>
      </c>
      <c r="C3">
        <v>48</v>
      </c>
      <c r="D3">
        <v>73</v>
      </c>
      <c r="E3">
        <v>1E-3</v>
      </c>
      <c r="F3">
        <v>239369032.80000001</v>
      </c>
      <c r="G3">
        <v>241109467.80000001</v>
      </c>
      <c r="H3">
        <v>241115904.5</v>
      </c>
      <c r="I3">
        <v>241106384.69999999</v>
      </c>
      <c r="J3">
        <v>0</v>
      </c>
      <c r="K3">
        <v>6.2828999999999997</v>
      </c>
      <c r="L3">
        <v>17.904699999999998</v>
      </c>
      <c r="M3">
        <v>6.0732999999999997</v>
      </c>
      <c r="N3">
        <v>12.402799999999999</v>
      </c>
      <c r="O3">
        <v>0</v>
      </c>
      <c r="P3">
        <v>-3083.0868</v>
      </c>
      <c r="Q3">
        <v>2887</v>
      </c>
      <c r="R3">
        <v>0</v>
      </c>
      <c r="S3">
        <v>20</v>
      </c>
    </row>
    <row r="4" spans="1:19" x14ac:dyDescent="0.25">
      <c r="A4" t="s">
        <v>35</v>
      </c>
      <c r="B4" t="s">
        <v>36</v>
      </c>
      <c r="C4">
        <v>48</v>
      </c>
      <c r="D4">
        <v>73</v>
      </c>
      <c r="E4">
        <v>1E-3</v>
      </c>
      <c r="F4">
        <v>502820732.89999998</v>
      </c>
      <c r="G4">
        <v>504449598.5</v>
      </c>
      <c r="H4">
        <v>504462830</v>
      </c>
      <c r="I4">
        <v>504423891.89999998</v>
      </c>
      <c r="J4">
        <v>0</v>
      </c>
      <c r="K4">
        <v>6.1349</v>
      </c>
      <c r="L4">
        <v>18.676300000000001</v>
      </c>
      <c r="M4">
        <v>6.1551</v>
      </c>
      <c r="N4">
        <v>11.6104</v>
      </c>
      <c r="O4">
        <v>0</v>
      </c>
      <c r="P4">
        <v>-25706.5805</v>
      </c>
      <c r="Q4">
        <v>3117</v>
      </c>
      <c r="R4">
        <v>0</v>
      </c>
      <c r="S4">
        <v>20</v>
      </c>
    </row>
    <row r="5" spans="1:19" x14ac:dyDescent="0.25">
      <c r="A5" t="s">
        <v>41</v>
      </c>
      <c r="B5" t="s">
        <v>42</v>
      </c>
      <c r="C5">
        <v>48</v>
      </c>
      <c r="D5">
        <v>73</v>
      </c>
      <c r="E5">
        <v>1E-3</v>
      </c>
      <c r="F5">
        <v>306605244.19999999</v>
      </c>
      <c r="G5">
        <v>308929532.30000001</v>
      </c>
      <c r="H5">
        <v>308925872.89999998</v>
      </c>
      <c r="I5">
        <v>308860947.89999998</v>
      </c>
      <c r="J5">
        <v>0</v>
      </c>
      <c r="K5">
        <v>6.1866000000000003</v>
      </c>
      <c r="L5">
        <v>24.997599999999998</v>
      </c>
      <c r="M5">
        <v>6.3990999999999998</v>
      </c>
      <c r="N5">
        <v>15.8194</v>
      </c>
      <c r="O5">
        <v>0</v>
      </c>
      <c r="P5">
        <v>-68584.310899999997</v>
      </c>
      <c r="Q5">
        <v>2953</v>
      </c>
      <c r="R5">
        <v>0</v>
      </c>
      <c r="S5">
        <v>20</v>
      </c>
    </row>
    <row r="6" spans="1:19" x14ac:dyDescent="0.25">
      <c r="A6" t="s">
        <v>39</v>
      </c>
      <c r="B6" t="s">
        <v>40</v>
      </c>
      <c r="C6">
        <v>48</v>
      </c>
      <c r="D6">
        <v>73</v>
      </c>
      <c r="E6">
        <v>1E-3</v>
      </c>
      <c r="F6">
        <v>360947885.80000001</v>
      </c>
      <c r="G6">
        <v>362459761.10000002</v>
      </c>
      <c r="H6">
        <v>362842668</v>
      </c>
      <c r="I6">
        <v>362435212.30000001</v>
      </c>
      <c r="J6">
        <v>0</v>
      </c>
      <c r="K6">
        <v>6.3825000000000003</v>
      </c>
      <c r="L6">
        <v>32.371400000000001</v>
      </c>
      <c r="M6">
        <v>7.6429999999999998</v>
      </c>
      <c r="N6">
        <v>28.0854</v>
      </c>
      <c r="O6">
        <v>0</v>
      </c>
      <c r="P6">
        <v>-24548.806400000001</v>
      </c>
      <c r="Q6">
        <v>2930</v>
      </c>
      <c r="R6">
        <v>0</v>
      </c>
      <c r="S6">
        <v>20</v>
      </c>
    </row>
    <row r="7" spans="1:19" x14ac:dyDescent="0.25">
      <c r="A7" t="s">
        <v>33</v>
      </c>
      <c r="B7" t="s">
        <v>34</v>
      </c>
      <c r="C7">
        <v>48</v>
      </c>
      <c r="D7">
        <v>73</v>
      </c>
      <c r="E7">
        <v>1E-3</v>
      </c>
      <c r="F7">
        <v>356252252.39999998</v>
      </c>
      <c r="G7">
        <v>358084984.80000001</v>
      </c>
      <c r="H7">
        <v>358108071.19999999</v>
      </c>
      <c r="I7">
        <v>358052650.30000001</v>
      </c>
      <c r="J7">
        <v>0</v>
      </c>
      <c r="K7">
        <v>6.2538</v>
      </c>
      <c r="L7">
        <v>32.695099999999996</v>
      </c>
      <c r="M7">
        <v>7.0980999999999996</v>
      </c>
      <c r="N7">
        <v>17.661300000000001</v>
      </c>
      <c r="O7">
        <v>0</v>
      </c>
      <c r="P7">
        <v>-32334.510999999999</v>
      </c>
      <c r="Q7">
        <v>2978</v>
      </c>
      <c r="R7">
        <v>0</v>
      </c>
      <c r="S7">
        <v>20</v>
      </c>
    </row>
    <row r="8" spans="1:19" x14ac:dyDescent="0.25">
      <c r="A8" t="s">
        <v>37</v>
      </c>
      <c r="B8" t="s">
        <v>38</v>
      </c>
      <c r="C8">
        <v>48</v>
      </c>
      <c r="D8">
        <v>73</v>
      </c>
      <c r="E8">
        <v>1E-3</v>
      </c>
      <c r="F8">
        <v>517818965.10000002</v>
      </c>
      <c r="G8">
        <v>518931708.69999999</v>
      </c>
      <c r="H8">
        <v>518945233.10000002</v>
      </c>
      <c r="I8">
        <v>518917777.19999999</v>
      </c>
      <c r="J8">
        <v>0</v>
      </c>
      <c r="K8">
        <v>6.1802999999999999</v>
      </c>
      <c r="L8">
        <v>56.109000000000002</v>
      </c>
      <c r="M8">
        <v>6.2211999999999996</v>
      </c>
      <c r="N8">
        <v>42.974899999999998</v>
      </c>
      <c r="O8">
        <v>0</v>
      </c>
      <c r="P8">
        <v>-13931.492700000001</v>
      </c>
      <c r="Q8">
        <v>3125</v>
      </c>
      <c r="R8">
        <v>0</v>
      </c>
      <c r="S8">
        <v>20</v>
      </c>
    </row>
    <row r="9" spans="1:19" x14ac:dyDescent="0.25">
      <c r="A9" t="s">
        <v>44</v>
      </c>
      <c r="B9" t="s">
        <v>45</v>
      </c>
      <c r="C9">
        <v>48</v>
      </c>
      <c r="D9">
        <v>73</v>
      </c>
      <c r="E9">
        <v>1E-3</v>
      </c>
      <c r="F9">
        <v>341207508.60000002</v>
      </c>
      <c r="G9">
        <v>347389906.39999998</v>
      </c>
      <c r="H9">
        <v>347952470.89999998</v>
      </c>
      <c r="I9">
        <v>347389906.39999998</v>
      </c>
      <c r="J9">
        <v>0</v>
      </c>
      <c r="K9">
        <v>6.2896000000000001</v>
      </c>
      <c r="L9">
        <v>56.280299999999997</v>
      </c>
      <c r="M9">
        <v>9.1283999999999992</v>
      </c>
      <c r="N9">
        <v>95.246799999999993</v>
      </c>
      <c r="O9">
        <v>0</v>
      </c>
      <c r="P9">
        <v>7.9000000000000008E-3</v>
      </c>
      <c r="Q9">
        <v>2996</v>
      </c>
      <c r="R9">
        <v>0</v>
      </c>
      <c r="S9">
        <v>20</v>
      </c>
    </row>
    <row r="10" spans="1:19" x14ac:dyDescent="0.25">
      <c r="A10" t="s">
        <v>27</v>
      </c>
      <c r="B10" t="s">
        <v>28</v>
      </c>
      <c r="C10">
        <v>48</v>
      </c>
      <c r="D10">
        <v>73</v>
      </c>
      <c r="E10">
        <v>1E-3</v>
      </c>
      <c r="F10">
        <v>251277744.5</v>
      </c>
      <c r="G10">
        <v>255447316.59999999</v>
      </c>
      <c r="H10">
        <v>255707986.90000001</v>
      </c>
      <c r="I10">
        <v>255447139.09999999</v>
      </c>
      <c r="J10">
        <v>0</v>
      </c>
      <c r="K10">
        <v>6.3266999999999998</v>
      </c>
      <c r="L10">
        <v>100.3539</v>
      </c>
      <c r="M10">
        <v>13.545400000000001</v>
      </c>
      <c r="N10">
        <v>118.2213</v>
      </c>
      <c r="O10">
        <v>0</v>
      </c>
      <c r="P10">
        <v>-177.5</v>
      </c>
      <c r="Q10">
        <v>2871</v>
      </c>
      <c r="R10">
        <v>0</v>
      </c>
      <c r="S10">
        <v>20</v>
      </c>
    </row>
    <row r="11" spans="1:19" x14ac:dyDescent="0.25">
      <c r="A11" t="s">
        <v>46</v>
      </c>
      <c r="B11" t="s">
        <v>43</v>
      </c>
      <c r="C11">
        <v>48</v>
      </c>
      <c r="D11">
        <v>73</v>
      </c>
      <c r="E11">
        <v>1E-3</v>
      </c>
      <c r="F11">
        <v>243013026.80000001</v>
      </c>
      <c r="G11">
        <v>246349486.5</v>
      </c>
      <c r="H11">
        <v>246384107.09999999</v>
      </c>
      <c r="I11">
        <v>246349486.5</v>
      </c>
      <c r="J11">
        <v>0</v>
      </c>
      <c r="K11">
        <v>6.2496999999999998</v>
      </c>
      <c r="L11">
        <v>104.00069999999999</v>
      </c>
      <c r="M11">
        <v>7.7796000000000003</v>
      </c>
      <c r="N11">
        <v>78.598399999999998</v>
      </c>
      <c r="O11">
        <v>0</v>
      </c>
      <c r="P11">
        <v>2.2000000000000001E-3</v>
      </c>
      <c r="Q11">
        <v>2890</v>
      </c>
      <c r="R11">
        <v>0</v>
      </c>
      <c r="S11">
        <v>20</v>
      </c>
    </row>
    <row r="12" spans="1:19" x14ac:dyDescent="0.25">
      <c r="A12" t="s">
        <v>25</v>
      </c>
      <c r="B12" t="s">
        <v>26</v>
      </c>
      <c r="C12">
        <v>48</v>
      </c>
      <c r="D12">
        <v>73</v>
      </c>
      <c r="E12">
        <v>1E-3</v>
      </c>
      <c r="F12">
        <v>279311866.39999998</v>
      </c>
      <c r="G12">
        <v>283849653.5</v>
      </c>
      <c r="H12">
        <v>283945782.60000002</v>
      </c>
      <c r="I12">
        <v>283849653.5</v>
      </c>
      <c r="J12">
        <v>0</v>
      </c>
      <c r="K12">
        <v>6.1852</v>
      </c>
      <c r="L12">
        <v>128.08170000000001</v>
      </c>
      <c r="M12">
        <v>6.3022</v>
      </c>
      <c r="N12">
        <v>119.02460000000001</v>
      </c>
      <c r="O12">
        <v>0</v>
      </c>
      <c r="P12">
        <v>0</v>
      </c>
      <c r="Q12">
        <v>2951</v>
      </c>
      <c r="R12">
        <v>0</v>
      </c>
      <c r="S12">
        <v>20</v>
      </c>
    </row>
    <row r="13" spans="1:19" x14ac:dyDescent="0.25">
      <c r="A13" t="s">
        <v>57</v>
      </c>
      <c r="B13" t="s">
        <v>58</v>
      </c>
      <c r="C13">
        <v>48</v>
      </c>
      <c r="D13">
        <v>610</v>
      </c>
      <c r="E13">
        <v>1E-3</v>
      </c>
      <c r="F13">
        <v>1363251.8</v>
      </c>
      <c r="G13">
        <v>1363897.3</v>
      </c>
      <c r="H13">
        <v>1364518</v>
      </c>
      <c r="I13">
        <v>1363769.9</v>
      </c>
      <c r="J13">
        <v>0</v>
      </c>
      <c r="K13">
        <v>192.19470000000001</v>
      </c>
      <c r="L13">
        <v>615.75300000000004</v>
      </c>
      <c r="M13">
        <v>56.245100000000001</v>
      </c>
      <c r="N13">
        <v>597.85919999999999</v>
      </c>
      <c r="O13">
        <v>0</v>
      </c>
      <c r="P13">
        <v>-127.4183</v>
      </c>
      <c r="Q13">
        <v>11984</v>
      </c>
      <c r="R13">
        <v>0</v>
      </c>
      <c r="S13">
        <v>20</v>
      </c>
    </row>
    <row r="14" spans="1:19" x14ac:dyDescent="0.25">
      <c r="A14" t="s">
        <v>51</v>
      </c>
      <c r="B14" t="s">
        <v>14</v>
      </c>
      <c r="C14">
        <v>48</v>
      </c>
      <c r="D14">
        <v>610</v>
      </c>
      <c r="E14">
        <v>1E-3</v>
      </c>
      <c r="F14">
        <v>2084464.4</v>
      </c>
      <c r="G14">
        <v>2085061.2</v>
      </c>
      <c r="H14">
        <v>2086410.5</v>
      </c>
      <c r="I14">
        <v>2084804.1</v>
      </c>
      <c r="J14">
        <v>0</v>
      </c>
      <c r="K14">
        <v>208.62190000000001</v>
      </c>
      <c r="L14">
        <v>763.45540000000005</v>
      </c>
      <c r="M14">
        <v>54.054499999999997</v>
      </c>
      <c r="N14">
        <v>478.01190000000003</v>
      </c>
      <c r="O14">
        <v>0</v>
      </c>
      <c r="P14">
        <v>-257.11500000000001</v>
      </c>
      <c r="Q14">
        <v>12522</v>
      </c>
      <c r="R14">
        <v>0</v>
      </c>
      <c r="S14">
        <v>20</v>
      </c>
    </row>
    <row r="15" spans="1:19" x14ac:dyDescent="0.25">
      <c r="A15" t="s">
        <v>67</v>
      </c>
      <c r="B15" t="s">
        <v>64</v>
      </c>
      <c r="C15">
        <v>48</v>
      </c>
      <c r="D15">
        <v>610</v>
      </c>
      <c r="E15">
        <v>1E-3</v>
      </c>
      <c r="F15">
        <v>2364197.1</v>
      </c>
      <c r="G15">
        <v>2364627.7000000002</v>
      </c>
      <c r="H15">
        <v>2372536.9</v>
      </c>
      <c r="I15">
        <v>2364829.7999999998</v>
      </c>
      <c r="J15">
        <v>0</v>
      </c>
      <c r="K15">
        <v>231.84219999999999</v>
      </c>
      <c r="L15">
        <v>941.64229999999998</v>
      </c>
      <c r="M15">
        <v>55.243400000000001</v>
      </c>
      <c r="N15">
        <v>251.60339999999999</v>
      </c>
      <c r="O15">
        <v>0</v>
      </c>
      <c r="P15">
        <v>202.1696</v>
      </c>
      <c r="Q15">
        <v>12852</v>
      </c>
      <c r="R15">
        <v>0</v>
      </c>
      <c r="S15">
        <v>20</v>
      </c>
    </row>
    <row r="16" spans="1:19" x14ac:dyDescent="0.25">
      <c r="A16" t="s">
        <v>47</v>
      </c>
      <c r="B16" t="s">
        <v>9</v>
      </c>
      <c r="C16">
        <v>48</v>
      </c>
      <c r="D16">
        <v>610</v>
      </c>
      <c r="E16">
        <v>1E-3</v>
      </c>
      <c r="F16">
        <v>3167212.2</v>
      </c>
      <c r="G16">
        <v>3171170.8</v>
      </c>
      <c r="H16">
        <v>3184339.6</v>
      </c>
      <c r="I16">
        <v>3171809.2</v>
      </c>
      <c r="J16">
        <v>0</v>
      </c>
      <c r="K16">
        <v>233.87690000000001</v>
      </c>
      <c r="L16">
        <v>995.39580000000001</v>
      </c>
      <c r="M16">
        <v>79.277299999999997</v>
      </c>
      <c r="N16">
        <v>1416.0055</v>
      </c>
      <c r="O16">
        <v>0</v>
      </c>
      <c r="P16">
        <v>638.36980000000005</v>
      </c>
      <c r="Q16">
        <v>13147</v>
      </c>
      <c r="R16">
        <v>0</v>
      </c>
      <c r="S16">
        <v>20</v>
      </c>
    </row>
    <row r="17" spans="1:19" x14ac:dyDescent="0.25">
      <c r="A17" t="s">
        <v>73</v>
      </c>
      <c r="B17" t="s">
        <v>74</v>
      </c>
      <c r="C17">
        <v>48</v>
      </c>
      <c r="D17">
        <v>610</v>
      </c>
      <c r="E17">
        <v>1E-3</v>
      </c>
      <c r="F17">
        <v>5460324.5999999996</v>
      </c>
      <c r="G17">
        <v>5464427</v>
      </c>
      <c r="H17">
        <v>5522739.2999999998</v>
      </c>
      <c r="I17">
        <v>5463653.2999999998</v>
      </c>
      <c r="J17">
        <v>0</v>
      </c>
      <c r="K17">
        <v>267.8227</v>
      </c>
      <c r="L17">
        <v>1101.4371000000001</v>
      </c>
      <c r="M17">
        <v>63.989600000000003</v>
      </c>
      <c r="N17">
        <v>762.52949999999998</v>
      </c>
      <c r="O17">
        <v>0</v>
      </c>
      <c r="P17">
        <v>-773.70650000000001</v>
      </c>
      <c r="Q17">
        <v>13869</v>
      </c>
      <c r="R17">
        <v>0</v>
      </c>
      <c r="S17">
        <v>20</v>
      </c>
    </row>
    <row r="18" spans="1:19" x14ac:dyDescent="0.25">
      <c r="A18" t="s">
        <v>69</v>
      </c>
      <c r="B18" t="s">
        <v>70</v>
      </c>
      <c r="C18">
        <v>48</v>
      </c>
      <c r="D18">
        <v>610</v>
      </c>
      <c r="E18">
        <v>1E-3</v>
      </c>
      <c r="F18">
        <v>2365071.2999999998</v>
      </c>
      <c r="G18">
        <v>2365812</v>
      </c>
      <c r="H18">
        <v>2376893.2999999998</v>
      </c>
      <c r="I18">
        <v>2367392.6</v>
      </c>
      <c r="J18">
        <v>0</v>
      </c>
      <c r="K18">
        <v>250.33529999999999</v>
      </c>
      <c r="L18">
        <v>1327.2923000000001</v>
      </c>
      <c r="M18">
        <v>69.137200000000007</v>
      </c>
      <c r="N18">
        <v>1963.1220000000001</v>
      </c>
      <c r="O18">
        <v>0</v>
      </c>
      <c r="P18">
        <v>1580.6498999999999</v>
      </c>
      <c r="Q18">
        <v>12945</v>
      </c>
      <c r="R18">
        <v>0</v>
      </c>
      <c r="S18">
        <v>20</v>
      </c>
    </row>
    <row r="19" spans="1:19" x14ac:dyDescent="0.25">
      <c r="A19" t="s">
        <v>59</v>
      </c>
      <c r="B19" t="s">
        <v>60</v>
      </c>
      <c r="C19">
        <v>48</v>
      </c>
      <c r="D19">
        <v>610</v>
      </c>
      <c r="E19">
        <v>1E-3</v>
      </c>
      <c r="F19">
        <v>1363294.7</v>
      </c>
      <c r="G19">
        <v>1363752.5</v>
      </c>
      <c r="H19">
        <v>1369158.3</v>
      </c>
      <c r="I19">
        <v>1363754</v>
      </c>
      <c r="J19">
        <v>0</v>
      </c>
      <c r="K19">
        <v>217.66159999999999</v>
      </c>
      <c r="L19">
        <v>1361.3701000000001</v>
      </c>
      <c r="M19">
        <v>79.955799999999996</v>
      </c>
      <c r="N19">
        <v>1063.3381999999999</v>
      </c>
      <c r="O19">
        <v>0</v>
      </c>
      <c r="P19">
        <v>1.4996</v>
      </c>
      <c r="Q19">
        <v>12029</v>
      </c>
      <c r="R19">
        <v>0</v>
      </c>
      <c r="S19">
        <v>20</v>
      </c>
    </row>
    <row r="20" spans="1:19" x14ac:dyDescent="0.25">
      <c r="A20" t="s">
        <v>75</v>
      </c>
      <c r="B20" t="s">
        <v>76</v>
      </c>
      <c r="C20">
        <v>48</v>
      </c>
      <c r="D20">
        <v>610</v>
      </c>
      <c r="E20">
        <v>1E-3</v>
      </c>
      <c r="F20">
        <v>5461592.5999999996</v>
      </c>
      <c r="G20">
        <v>5466801.7000000002</v>
      </c>
      <c r="H20">
        <v>5513703</v>
      </c>
      <c r="I20">
        <v>5467352.5</v>
      </c>
      <c r="J20">
        <v>0</v>
      </c>
      <c r="K20">
        <v>281.5428</v>
      </c>
      <c r="L20">
        <v>1376.172</v>
      </c>
      <c r="M20">
        <v>67.830399999999997</v>
      </c>
      <c r="N20">
        <v>3048.7669999999998</v>
      </c>
      <c r="O20">
        <v>0</v>
      </c>
      <c r="P20">
        <v>550.74170000000004</v>
      </c>
      <c r="Q20">
        <v>13888</v>
      </c>
      <c r="R20">
        <v>0</v>
      </c>
      <c r="S20">
        <v>20</v>
      </c>
    </row>
    <row r="21" spans="1:19" x14ac:dyDescent="0.25">
      <c r="A21" t="s">
        <v>71</v>
      </c>
      <c r="B21" t="s">
        <v>72</v>
      </c>
      <c r="C21">
        <v>48</v>
      </c>
      <c r="D21">
        <v>610</v>
      </c>
      <c r="E21">
        <v>1E-3</v>
      </c>
      <c r="F21">
        <v>2366977.1</v>
      </c>
      <c r="G21">
        <v>2368233.5</v>
      </c>
      <c r="H21">
        <v>2371218.5</v>
      </c>
      <c r="I21">
        <v>2388830.1</v>
      </c>
      <c r="J21">
        <v>0</v>
      </c>
      <c r="K21">
        <v>264.09660000000002</v>
      </c>
      <c r="L21">
        <v>1447.6487</v>
      </c>
      <c r="M21">
        <v>73.270899999999997</v>
      </c>
      <c r="N21">
        <v>3047.1849999999999</v>
      </c>
      <c r="O21">
        <v>0</v>
      </c>
      <c r="P21">
        <v>20596.6178</v>
      </c>
      <c r="Q21">
        <v>13021</v>
      </c>
      <c r="R21">
        <v>0</v>
      </c>
      <c r="S21">
        <v>20</v>
      </c>
    </row>
    <row r="22" spans="1:19" x14ac:dyDescent="0.25">
      <c r="A22" t="s">
        <v>68</v>
      </c>
      <c r="B22" t="s">
        <v>65</v>
      </c>
      <c r="C22">
        <v>48</v>
      </c>
      <c r="D22">
        <v>610</v>
      </c>
      <c r="E22">
        <v>1E-3</v>
      </c>
      <c r="F22">
        <v>2364375.2999999998</v>
      </c>
      <c r="G22">
        <v>2365452.7999999998</v>
      </c>
      <c r="H22">
        <v>2376668.5</v>
      </c>
      <c r="I22">
        <v>2365122.1</v>
      </c>
      <c r="J22">
        <v>0</v>
      </c>
      <c r="K22">
        <v>226.8708</v>
      </c>
      <c r="L22">
        <v>1550.5440000000001</v>
      </c>
      <c r="M22">
        <v>66.458600000000004</v>
      </c>
      <c r="N22">
        <v>1258.6302000000001</v>
      </c>
      <c r="O22">
        <v>0</v>
      </c>
      <c r="P22">
        <v>-330.71960000000001</v>
      </c>
      <c r="Q22">
        <v>12900</v>
      </c>
      <c r="R22">
        <v>0</v>
      </c>
      <c r="S22">
        <v>20</v>
      </c>
    </row>
    <row r="23" spans="1:19" x14ac:dyDescent="0.25">
      <c r="A23" t="s">
        <v>61</v>
      </c>
      <c r="B23" t="s">
        <v>62</v>
      </c>
      <c r="C23">
        <v>48</v>
      </c>
      <c r="D23">
        <v>610</v>
      </c>
      <c r="E23">
        <v>1E-3</v>
      </c>
      <c r="F23">
        <v>1363606.6</v>
      </c>
      <c r="G23">
        <v>1364577.1</v>
      </c>
      <c r="H23">
        <v>1373683.5</v>
      </c>
      <c r="I23">
        <v>1364300.7</v>
      </c>
      <c r="J23">
        <v>0</v>
      </c>
      <c r="K23">
        <v>210.00659999999999</v>
      </c>
      <c r="L23">
        <v>1606.5389</v>
      </c>
      <c r="M23">
        <v>73.966200000000001</v>
      </c>
      <c r="N23">
        <v>1604.3110999999999</v>
      </c>
      <c r="O23">
        <v>0</v>
      </c>
      <c r="P23">
        <v>-276.44009999999997</v>
      </c>
      <c r="Q23">
        <v>12154</v>
      </c>
      <c r="R23">
        <v>0</v>
      </c>
      <c r="S23">
        <v>20</v>
      </c>
    </row>
    <row r="24" spans="1:19" x14ac:dyDescent="0.25">
      <c r="A24" t="s">
        <v>53</v>
      </c>
      <c r="B24" t="s">
        <v>54</v>
      </c>
      <c r="C24">
        <v>48</v>
      </c>
      <c r="D24">
        <v>610</v>
      </c>
      <c r="E24">
        <v>1E-3</v>
      </c>
      <c r="F24">
        <v>2085162.9</v>
      </c>
      <c r="G24">
        <v>2086312.9</v>
      </c>
      <c r="H24">
        <v>2090985.7</v>
      </c>
      <c r="I24">
        <v>2086262.6</v>
      </c>
      <c r="J24">
        <v>0</v>
      </c>
      <c r="K24">
        <v>290.32389999999998</v>
      </c>
      <c r="L24">
        <v>1704.6922</v>
      </c>
      <c r="M24">
        <v>76.308499999999995</v>
      </c>
      <c r="N24">
        <v>1337.2154</v>
      </c>
      <c r="O24">
        <v>0</v>
      </c>
      <c r="P24">
        <v>-50.314599999999999</v>
      </c>
      <c r="Q24">
        <v>12759</v>
      </c>
      <c r="R24">
        <v>0</v>
      </c>
      <c r="S24">
        <v>20</v>
      </c>
    </row>
    <row r="25" spans="1:19" x14ac:dyDescent="0.25">
      <c r="A25" t="s">
        <v>55</v>
      </c>
      <c r="B25" t="s">
        <v>56</v>
      </c>
      <c r="C25">
        <v>48</v>
      </c>
      <c r="D25">
        <v>610</v>
      </c>
      <c r="E25">
        <v>1E-3</v>
      </c>
      <c r="F25">
        <v>2086356.1</v>
      </c>
      <c r="G25">
        <v>2088219.8</v>
      </c>
      <c r="H25">
        <v>2102093.7000000002</v>
      </c>
      <c r="I25">
        <v>8841432</v>
      </c>
      <c r="J25">
        <v>0</v>
      </c>
      <c r="K25">
        <v>284.06920000000002</v>
      </c>
      <c r="L25">
        <v>2021.2401</v>
      </c>
      <c r="M25">
        <v>77.337699999999998</v>
      </c>
      <c r="N25">
        <v>3048.5414000000001</v>
      </c>
      <c r="O25">
        <v>0</v>
      </c>
      <c r="P25">
        <v>6753212.1539000003</v>
      </c>
      <c r="Q25">
        <v>12878</v>
      </c>
      <c r="R25">
        <v>0</v>
      </c>
      <c r="S25">
        <v>20</v>
      </c>
    </row>
    <row r="26" spans="1:19" x14ac:dyDescent="0.25">
      <c r="A26" t="s">
        <v>66</v>
      </c>
      <c r="B26" t="s">
        <v>63</v>
      </c>
      <c r="C26">
        <v>48</v>
      </c>
      <c r="D26">
        <v>610</v>
      </c>
      <c r="E26">
        <v>1E-3</v>
      </c>
      <c r="F26">
        <v>1364220.7</v>
      </c>
      <c r="G26">
        <v>1365414.3</v>
      </c>
      <c r="H26">
        <v>1376189.8</v>
      </c>
      <c r="I26">
        <v>1365545</v>
      </c>
      <c r="J26">
        <v>0</v>
      </c>
      <c r="K26">
        <v>231.45930000000001</v>
      </c>
      <c r="L26">
        <v>2105.1104</v>
      </c>
      <c r="M26">
        <v>67.887799999999999</v>
      </c>
      <c r="N26">
        <v>2949.4360999999999</v>
      </c>
      <c r="O26">
        <v>0</v>
      </c>
      <c r="P26">
        <v>130.71360000000001</v>
      </c>
      <c r="Q26">
        <v>12322</v>
      </c>
      <c r="R26">
        <v>0</v>
      </c>
      <c r="S26">
        <v>20</v>
      </c>
    </row>
    <row r="27" spans="1:19" x14ac:dyDescent="0.25">
      <c r="A27" t="s">
        <v>52</v>
      </c>
      <c r="B27" t="s">
        <v>15</v>
      </c>
      <c r="C27">
        <v>48</v>
      </c>
      <c r="D27">
        <v>610</v>
      </c>
      <c r="E27">
        <v>1E-3</v>
      </c>
      <c r="F27">
        <v>2084563.5</v>
      </c>
      <c r="G27">
        <v>2085655.2</v>
      </c>
      <c r="H27">
        <v>2087992.1</v>
      </c>
      <c r="I27">
        <v>2085216.4</v>
      </c>
      <c r="J27">
        <v>0</v>
      </c>
      <c r="K27">
        <v>272.82060000000001</v>
      </c>
      <c r="L27">
        <v>2932.2636000000002</v>
      </c>
      <c r="M27">
        <v>69.871399999999994</v>
      </c>
      <c r="N27">
        <v>1888.0985000000001</v>
      </c>
      <c r="O27">
        <v>0</v>
      </c>
      <c r="P27">
        <v>-438.74099999999999</v>
      </c>
      <c r="Q27">
        <v>12635</v>
      </c>
      <c r="R27">
        <v>0</v>
      </c>
      <c r="S27">
        <v>20</v>
      </c>
    </row>
    <row r="28" spans="1:19" x14ac:dyDescent="0.25">
      <c r="A28" t="s">
        <v>48</v>
      </c>
      <c r="B28" t="s">
        <v>11</v>
      </c>
      <c r="C28">
        <v>48</v>
      </c>
      <c r="D28">
        <v>610</v>
      </c>
      <c r="E28">
        <v>1E-3</v>
      </c>
      <c r="F28">
        <v>3167893.4</v>
      </c>
      <c r="G28">
        <v>3173732</v>
      </c>
      <c r="H28">
        <v>3180824.4</v>
      </c>
      <c r="I28">
        <v>3171616.1</v>
      </c>
      <c r="J28">
        <v>0</v>
      </c>
      <c r="K28">
        <v>239.36320000000001</v>
      </c>
      <c r="L28" s="3">
        <v>3114.7053000000001</v>
      </c>
      <c r="M28">
        <v>73.857900000000001</v>
      </c>
      <c r="N28">
        <v>1097.9099000000001</v>
      </c>
      <c r="O28">
        <v>0</v>
      </c>
      <c r="P28">
        <v>-2115.9106000000002</v>
      </c>
      <c r="Q28">
        <v>13165</v>
      </c>
      <c r="R28">
        <v>0</v>
      </c>
      <c r="S28">
        <v>20</v>
      </c>
    </row>
    <row r="29" spans="1:19" x14ac:dyDescent="0.25">
      <c r="A29" t="s">
        <v>49</v>
      </c>
      <c r="B29" t="s">
        <v>12</v>
      </c>
      <c r="C29">
        <v>48</v>
      </c>
      <c r="D29">
        <v>610</v>
      </c>
      <c r="E29">
        <v>1E-3</v>
      </c>
      <c r="F29">
        <v>3172721.8</v>
      </c>
      <c r="G29">
        <v>162182728.5</v>
      </c>
      <c r="H29">
        <v>3204724</v>
      </c>
      <c r="I29">
        <v>3189643.5</v>
      </c>
      <c r="J29">
        <v>0</v>
      </c>
      <c r="K29">
        <v>295.08949999999999</v>
      </c>
      <c r="L29" s="3">
        <v>3115.8553999999999</v>
      </c>
      <c r="M29">
        <v>83.752799999999993</v>
      </c>
      <c r="N29">
        <v>3047.9412000000002</v>
      </c>
      <c r="O29">
        <v>0</v>
      </c>
      <c r="P29">
        <v>-158993084.9693</v>
      </c>
      <c r="Q29">
        <v>13295</v>
      </c>
      <c r="R29">
        <v>0</v>
      </c>
      <c r="S29">
        <v>20</v>
      </c>
    </row>
    <row r="30" spans="1:19" x14ac:dyDescent="0.25">
      <c r="A30" t="s">
        <v>77</v>
      </c>
      <c r="B30" t="s">
        <v>78</v>
      </c>
      <c r="C30">
        <v>48</v>
      </c>
      <c r="D30">
        <v>610</v>
      </c>
      <c r="E30">
        <v>1E-3</v>
      </c>
      <c r="F30">
        <v>5468670.2000000002</v>
      </c>
      <c r="G30">
        <v>5484777</v>
      </c>
      <c r="H30">
        <v>5548902.9000000004</v>
      </c>
      <c r="I30">
        <v>5473082.7999999998</v>
      </c>
      <c r="J30">
        <v>0</v>
      </c>
      <c r="K30">
        <v>190.24090000000001</v>
      </c>
      <c r="L30" s="3">
        <v>3116.4376999999999</v>
      </c>
      <c r="M30">
        <v>114.1754</v>
      </c>
      <c r="N30">
        <v>1251.7265</v>
      </c>
      <c r="O30">
        <v>0</v>
      </c>
      <c r="P30">
        <v>-11694.1945</v>
      </c>
      <c r="Q30">
        <v>13957</v>
      </c>
      <c r="R30">
        <v>0</v>
      </c>
      <c r="S30">
        <v>20</v>
      </c>
    </row>
    <row r="31" spans="1:19" x14ac:dyDescent="0.25">
      <c r="A31" t="s">
        <v>79</v>
      </c>
      <c r="B31" t="s">
        <v>80</v>
      </c>
      <c r="C31">
        <v>48</v>
      </c>
      <c r="D31">
        <v>610</v>
      </c>
      <c r="E31">
        <v>1E-3</v>
      </c>
      <c r="F31">
        <v>5483599.4000000004</v>
      </c>
      <c r="G31">
        <v>164354230.19999999</v>
      </c>
      <c r="H31">
        <v>5534822.7000000002</v>
      </c>
      <c r="I31">
        <v>5492100.7999999998</v>
      </c>
      <c r="J31">
        <v>0</v>
      </c>
      <c r="K31">
        <v>254.75399999999999</v>
      </c>
      <c r="L31" s="3">
        <v>3116.8487</v>
      </c>
      <c r="M31">
        <v>170.82429999999999</v>
      </c>
      <c r="N31">
        <v>3048.8164000000002</v>
      </c>
      <c r="O31">
        <v>0</v>
      </c>
      <c r="P31">
        <v>-158862129.3612</v>
      </c>
      <c r="Q31">
        <v>13961</v>
      </c>
      <c r="R31">
        <v>0</v>
      </c>
      <c r="S31">
        <v>20</v>
      </c>
    </row>
    <row r="32" spans="1:19" x14ac:dyDescent="0.25">
      <c r="A32" t="s">
        <v>50</v>
      </c>
      <c r="B32" t="s">
        <v>13</v>
      </c>
      <c r="C32">
        <v>48</v>
      </c>
      <c r="D32">
        <v>610</v>
      </c>
      <c r="E32">
        <v>1E-3</v>
      </c>
      <c r="F32">
        <v>3182297.8</v>
      </c>
      <c r="G32">
        <v>161106498.69999999</v>
      </c>
      <c r="H32">
        <v>3201532.8</v>
      </c>
      <c r="I32">
        <v>163192647.5</v>
      </c>
      <c r="J32">
        <v>0</v>
      </c>
      <c r="K32">
        <v>334.84960000000001</v>
      </c>
      <c r="L32" s="3">
        <v>3117.6051000000002</v>
      </c>
      <c r="M32">
        <v>829.76089999999999</v>
      </c>
      <c r="N32">
        <v>3048.4962</v>
      </c>
      <c r="O32">
        <v>0</v>
      </c>
      <c r="P32">
        <v>2086148.8232</v>
      </c>
      <c r="Q32">
        <v>13330</v>
      </c>
      <c r="R32">
        <v>0</v>
      </c>
      <c r="S32">
        <v>20</v>
      </c>
    </row>
    <row r="33" spans="11:14" x14ac:dyDescent="0.25">
      <c r="K33" s="4"/>
      <c r="L33" s="4"/>
      <c r="M33" s="4"/>
      <c r="N33" s="4"/>
    </row>
    <row r="34" spans="11:14" x14ac:dyDescent="0.25">
      <c r="K34" s="4"/>
      <c r="L34" s="4"/>
      <c r="M34" s="4">
        <f>K29+M29</f>
        <v>378.84229999999997</v>
      </c>
      <c r="N34" s="4"/>
    </row>
    <row r="35" spans="11:14" x14ac:dyDescent="0.25">
      <c r="K35" s="4"/>
      <c r="L35" s="4"/>
      <c r="M35" s="4"/>
      <c r="N35" s="4"/>
    </row>
    <row r="36" spans="11:14" x14ac:dyDescent="0.25">
      <c r="K36" s="4"/>
      <c r="L36" s="4"/>
      <c r="M36" s="4"/>
      <c r="N36" s="4"/>
    </row>
    <row r="37" spans="11:14" x14ac:dyDescent="0.25">
      <c r="K37" s="4"/>
      <c r="L37" s="4"/>
      <c r="M37" s="4"/>
      <c r="N37" s="4"/>
    </row>
    <row r="38" spans="11:14" x14ac:dyDescent="0.25">
      <c r="K38" s="4"/>
      <c r="L38" s="4"/>
      <c r="M38" s="4"/>
      <c r="N38" s="4"/>
    </row>
    <row r="39" spans="11:14" x14ac:dyDescent="0.25">
      <c r="K39" s="4"/>
      <c r="L39" s="4"/>
      <c r="M39" s="4"/>
      <c r="N39" s="4"/>
    </row>
    <row r="40" spans="11:14" x14ac:dyDescent="0.25">
      <c r="K40" s="4"/>
      <c r="L40" s="4">
        <f>1000/60</f>
        <v>16.666666666666668</v>
      </c>
      <c r="M40" s="4"/>
      <c r="N40" s="4"/>
    </row>
    <row r="41" spans="11:14" x14ac:dyDescent="0.25">
      <c r="K41" s="4"/>
      <c r="L41" s="4"/>
      <c r="M41" s="4"/>
      <c r="N41" s="4"/>
    </row>
    <row r="42" spans="11:14" x14ac:dyDescent="0.25">
      <c r="K42" s="4"/>
      <c r="L42" s="4"/>
      <c r="M42" s="4"/>
      <c r="N42" s="4"/>
    </row>
    <row r="43" spans="11:14" x14ac:dyDescent="0.25">
      <c r="K43" s="4"/>
      <c r="L43" s="4"/>
      <c r="M43" s="4"/>
      <c r="N43" s="4"/>
    </row>
    <row r="44" spans="11:14" x14ac:dyDescent="0.25">
      <c r="K44" s="4"/>
      <c r="L44" s="4"/>
      <c r="M44" s="4"/>
      <c r="N44" s="4"/>
    </row>
    <row r="45" spans="11:14" x14ac:dyDescent="0.25">
      <c r="K45" s="4"/>
      <c r="L45" s="4"/>
      <c r="M45" s="4"/>
      <c r="N45" s="4"/>
    </row>
    <row r="46" spans="11:14" x14ac:dyDescent="0.25">
      <c r="K46" s="4"/>
      <c r="L46" s="4"/>
      <c r="M46" s="4"/>
      <c r="N46" s="4"/>
    </row>
    <row r="47" spans="11:14" x14ac:dyDescent="0.25">
      <c r="K47" s="4"/>
      <c r="L47" s="4"/>
      <c r="M47" s="4"/>
      <c r="N47" s="4"/>
    </row>
    <row r="48" spans="11:14" x14ac:dyDescent="0.25">
      <c r="K48" s="4"/>
      <c r="L48" s="4"/>
      <c r="M48" s="4"/>
      <c r="N48" s="4"/>
    </row>
    <row r="49" spans="11:14" x14ac:dyDescent="0.25">
      <c r="K49" s="4"/>
      <c r="L49" s="4"/>
      <c r="M49" s="4"/>
      <c r="N49" s="4"/>
    </row>
    <row r="50" spans="11:14" x14ac:dyDescent="0.25">
      <c r="K50" s="4"/>
      <c r="L50" s="4"/>
      <c r="M50" s="4"/>
      <c r="N50" s="4"/>
    </row>
    <row r="51" spans="11:14" x14ac:dyDescent="0.25">
      <c r="K51" s="4"/>
      <c r="L51" s="4"/>
      <c r="M51" s="4"/>
      <c r="N51" s="4"/>
    </row>
    <row r="52" spans="11:14" x14ac:dyDescent="0.25">
      <c r="K52" s="4"/>
      <c r="L52" s="4"/>
      <c r="M52" s="4"/>
      <c r="N52" s="4"/>
    </row>
    <row r="53" spans="11:14" x14ac:dyDescent="0.25">
      <c r="K53" s="4"/>
      <c r="L53" s="4"/>
      <c r="M53" s="4"/>
      <c r="N53" s="4"/>
    </row>
    <row r="54" spans="11:14" x14ac:dyDescent="0.25">
      <c r="K54" s="4"/>
      <c r="L54" s="4"/>
      <c r="M54" s="4"/>
      <c r="N54" s="4"/>
    </row>
    <row r="55" spans="11:14" x14ac:dyDescent="0.25">
      <c r="K55" s="4"/>
      <c r="L55" s="4"/>
      <c r="M55" s="4"/>
      <c r="N55" s="4"/>
    </row>
    <row r="56" spans="11:14" x14ac:dyDescent="0.25">
      <c r="K56" s="4"/>
      <c r="L56" s="4"/>
      <c r="M56" s="4"/>
      <c r="N56" s="4"/>
    </row>
    <row r="57" spans="11:14" x14ac:dyDescent="0.25">
      <c r="K57" s="4"/>
      <c r="L57" s="4"/>
      <c r="M57" s="4"/>
      <c r="N57" s="4"/>
    </row>
    <row r="58" spans="11:14" x14ac:dyDescent="0.25">
      <c r="K58" s="4"/>
      <c r="L58" s="4"/>
      <c r="M58" s="4"/>
      <c r="N58" s="4"/>
    </row>
    <row r="59" spans="11:14" x14ac:dyDescent="0.25">
      <c r="K59" s="4"/>
      <c r="L59" s="4"/>
      <c r="M59" s="4"/>
      <c r="N59" s="4"/>
    </row>
    <row r="60" spans="11:14" x14ac:dyDescent="0.25">
      <c r="K60" s="4"/>
      <c r="L60" s="4"/>
      <c r="M60" s="4"/>
      <c r="N60" s="4"/>
    </row>
    <row r="61" spans="11:14" x14ac:dyDescent="0.25">
      <c r="K61" s="4"/>
      <c r="L61" s="4"/>
      <c r="M61" s="4"/>
      <c r="N61" s="4"/>
    </row>
    <row r="62" spans="11:14" x14ac:dyDescent="0.25">
      <c r="K62" s="4"/>
      <c r="L62" s="4"/>
      <c r="M62" s="4"/>
      <c r="N62" s="4"/>
    </row>
    <row r="63" spans="11:14" x14ac:dyDescent="0.25">
      <c r="K63" s="4"/>
      <c r="L63" s="4"/>
      <c r="M63" s="4"/>
      <c r="N63" s="4"/>
    </row>
    <row r="64" spans="11:14" x14ac:dyDescent="0.25">
      <c r="K64" s="4"/>
      <c r="L64" s="4"/>
      <c r="M64" s="4"/>
      <c r="N64" s="4"/>
    </row>
    <row r="65" spans="11:14" x14ac:dyDescent="0.25">
      <c r="K65" s="4"/>
      <c r="L65" s="4"/>
      <c r="M65" s="4"/>
      <c r="N65" s="4"/>
    </row>
    <row r="66" spans="11:14" x14ac:dyDescent="0.25">
      <c r="K66" s="4"/>
      <c r="L66" s="4"/>
      <c r="M66" s="4"/>
      <c r="N66" s="4"/>
    </row>
    <row r="67" spans="11:14" x14ac:dyDescent="0.25">
      <c r="K67" s="4"/>
      <c r="L67" s="4"/>
      <c r="M67" s="4"/>
      <c r="N67" s="4"/>
    </row>
    <row r="68" spans="11:14" x14ac:dyDescent="0.25">
      <c r="K68" s="4"/>
      <c r="L68" s="4"/>
      <c r="M68" s="4"/>
      <c r="N68" s="4"/>
    </row>
    <row r="69" spans="11:14" x14ac:dyDescent="0.25">
      <c r="K69" s="4"/>
      <c r="L69" s="4"/>
      <c r="M69" s="4"/>
      <c r="N69" s="4"/>
    </row>
    <row r="70" spans="11:14" x14ac:dyDescent="0.25">
      <c r="K70" s="4"/>
      <c r="L70" s="4"/>
      <c r="M70" s="4"/>
      <c r="N70" s="4"/>
    </row>
    <row r="71" spans="11:14" x14ac:dyDescent="0.25">
      <c r="K71" s="4"/>
      <c r="L71" s="4"/>
      <c r="M71" s="4"/>
      <c r="N71" s="4"/>
    </row>
    <row r="72" spans="11:14" x14ac:dyDescent="0.25">
      <c r="K72" s="4"/>
      <c r="L72" s="4"/>
      <c r="M72" s="4"/>
      <c r="N72" s="4"/>
    </row>
    <row r="73" spans="11:14" x14ac:dyDescent="0.25">
      <c r="K73" s="4"/>
      <c r="L73" s="4"/>
      <c r="M73" s="4"/>
      <c r="N73" s="4"/>
    </row>
    <row r="74" spans="11:14" x14ac:dyDescent="0.25">
      <c r="K74" s="4"/>
      <c r="L74" s="4"/>
      <c r="M74" s="4"/>
      <c r="N74" s="4"/>
    </row>
    <row r="75" spans="11:14" x14ac:dyDescent="0.25">
      <c r="K75" s="4"/>
      <c r="L75" s="4"/>
      <c r="M75" s="4"/>
      <c r="N75" s="4"/>
    </row>
    <row r="76" spans="11:14" x14ac:dyDescent="0.25">
      <c r="K76" s="4"/>
      <c r="L76" s="4"/>
      <c r="M76" s="4"/>
      <c r="N76" s="4"/>
    </row>
    <row r="77" spans="11:14" x14ac:dyDescent="0.25">
      <c r="K77" s="4"/>
      <c r="L77" s="4"/>
      <c r="M77" s="4"/>
      <c r="N77" s="4"/>
    </row>
    <row r="78" spans="11:14" x14ac:dyDescent="0.25">
      <c r="K78" s="4"/>
      <c r="L78" s="4"/>
      <c r="M78" s="4"/>
      <c r="N78" s="4"/>
    </row>
    <row r="79" spans="11:14" x14ac:dyDescent="0.25">
      <c r="K79" s="4"/>
      <c r="L79" s="4"/>
      <c r="M79" s="4"/>
      <c r="N79" s="4"/>
    </row>
    <row r="80" spans="11:14" x14ac:dyDescent="0.25">
      <c r="K80" s="4"/>
      <c r="L80" s="4"/>
      <c r="M80" s="4"/>
      <c r="N80" s="4"/>
    </row>
    <row r="81" spans="11:14" x14ac:dyDescent="0.25">
      <c r="K81" s="4"/>
      <c r="L81" s="4"/>
      <c r="M81" s="4"/>
      <c r="N81" s="4"/>
    </row>
    <row r="82" spans="11:14" x14ac:dyDescent="0.25">
      <c r="K82" s="4"/>
      <c r="L82" s="4"/>
      <c r="M82" s="4"/>
      <c r="N82" s="4"/>
    </row>
    <row r="83" spans="11:14" x14ac:dyDescent="0.25">
      <c r="K83" s="4"/>
      <c r="L83" s="4"/>
      <c r="M83" s="4"/>
      <c r="N83" s="4"/>
    </row>
    <row r="84" spans="11:14" x14ac:dyDescent="0.25">
      <c r="K84" s="4"/>
      <c r="L84" s="4"/>
      <c r="M84" s="4"/>
      <c r="N84" s="4"/>
    </row>
    <row r="85" spans="11:14" x14ac:dyDescent="0.25">
      <c r="K85" s="4"/>
      <c r="L85" s="4"/>
      <c r="M85" s="4"/>
      <c r="N85" s="4"/>
    </row>
    <row r="86" spans="11:14" x14ac:dyDescent="0.25">
      <c r="K86" s="4"/>
      <c r="L86" s="4"/>
      <c r="M86" s="4"/>
      <c r="N86" s="4"/>
    </row>
    <row r="87" spans="11:14" x14ac:dyDescent="0.25">
      <c r="K87" s="4"/>
      <c r="L87" s="4"/>
      <c r="M87" s="4"/>
      <c r="N87" s="4"/>
    </row>
    <row r="88" spans="11:14" x14ac:dyDescent="0.25">
      <c r="K88" s="4"/>
      <c r="L88" s="4"/>
      <c r="M88" s="4"/>
      <c r="N88" s="4"/>
    </row>
    <row r="89" spans="11:14" x14ac:dyDescent="0.25">
      <c r="K89" s="4"/>
      <c r="L89" s="4"/>
      <c r="M89" s="4"/>
      <c r="N89" s="4"/>
    </row>
    <row r="90" spans="11:14" x14ac:dyDescent="0.25">
      <c r="K90" s="4"/>
      <c r="L90" s="4"/>
      <c r="M90" s="4"/>
      <c r="N90" s="4"/>
    </row>
    <row r="91" spans="11:14" x14ac:dyDescent="0.25">
      <c r="K91" s="4"/>
      <c r="L91" s="4"/>
      <c r="M91" s="4"/>
      <c r="N91" s="4"/>
    </row>
    <row r="92" spans="11:14" x14ac:dyDescent="0.25">
      <c r="K92" s="4"/>
      <c r="L92" s="4"/>
      <c r="M92" s="4"/>
      <c r="N92" s="4"/>
    </row>
    <row r="93" spans="11:14" x14ac:dyDescent="0.25">
      <c r="K93" s="4"/>
      <c r="L93" s="4"/>
      <c r="M93" s="4"/>
      <c r="N93" s="4"/>
    </row>
    <row r="94" spans="11:14" x14ac:dyDescent="0.25">
      <c r="K94" s="4"/>
      <c r="L94" s="4"/>
      <c r="M94" s="4"/>
      <c r="N94" s="4"/>
    </row>
    <row r="95" spans="11:14" x14ac:dyDescent="0.25">
      <c r="K95" s="4"/>
      <c r="L95" s="4"/>
      <c r="M95" s="4"/>
      <c r="N95" s="4"/>
    </row>
    <row r="96" spans="11:14" x14ac:dyDescent="0.25">
      <c r="K96" s="4"/>
      <c r="L96" s="4"/>
      <c r="M96" s="4"/>
      <c r="N96" s="4"/>
    </row>
    <row r="97" spans="11:14" x14ac:dyDescent="0.25">
      <c r="K97" s="4"/>
      <c r="L97" s="4"/>
      <c r="M97" s="4"/>
      <c r="N97" s="4"/>
    </row>
    <row r="98" spans="11:14" x14ac:dyDescent="0.25">
      <c r="K98" s="4"/>
      <c r="L98" s="4"/>
      <c r="M98" s="4"/>
      <c r="N98" s="4"/>
    </row>
    <row r="99" spans="11:14" x14ac:dyDescent="0.25">
      <c r="K99" s="4"/>
      <c r="L99" s="4"/>
      <c r="M99" s="4"/>
      <c r="N99" s="4"/>
    </row>
    <row r="100" spans="11:14" x14ac:dyDescent="0.25">
      <c r="K100" s="4"/>
      <c r="L100" s="4"/>
      <c r="M100" s="4"/>
      <c r="N100" s="4"/>
    </row>
    <row r="101" spans="11:14" x14ac:dyDescent="0.25">
      <c r="K101" s="4"/>
      <c r="L101" s="4"/>
      <c r="M101" s="4"/>
      <c r="N101" s="4"/>
    </row>
    <row r="102" spans="11:14" x14ac:dyDescent="0.25">
      <c r="K102" s="4"/>
      <c r="L102" s="4"/>
      <c r="M102" s="4"/>
      <c r="N102" s="4"/>
    </row>
    <row r="103" spans="11:14" x14ac:dyDescent="0.25">
      <c r="K103" s="4"/>
      <c r="L103" s="4"/>
      <c r="M103" s="4"/>
      <c r="N103" s="4"/>
    </row>
    <row r="104" spans="11:14" x14ac:dyDescent="0.25">
      <c r="K104" s="4"/>
      <c r="L104" s="4"/>
      <c r="M104" s="4"/>
      <c r="N104" s="4"/>
    </row>
    <row r="105" spans="11:14" x14ac:dyDescent="0.25">
      <c r="K105" s="4"/>
      <c r="L105" s="4"/>
      <c r="M105" s="4"/>
      <c r="N105" s="4"/>
    </row>
    <row r="106" spans="11:14" x14ac:dyDescent="0.25">
      <c r="K106" s="4"/>
      <c r="L106" s="4"/>
      <c r="M106" s="4"/>
      <c r="N106" s="4"/>
    </row>
    <row r="107" spans="11:14" x14ac:dyDescent="0.25">
      <c r="K107" s="4"/>
      <c r="L107" s="4"/>
      <c r="M107" s="4"/>
      <c r="N107" s="4"/>
    </row>
    <row r="108" spans="11:14" x14ac:dyDescent="0.25">
      <c r="K108" s="4"/>
      <c r="L108" s="4"/>
      <c r="M108" s="4"/>
      <c r="N108" s="4"/>
    </row>
    <row r="109" spans="11:14" x14ac:dyDescent="0.25">
      <c r="K109" s="4"/>
      <c r="L109" s="4"/>
      <c r="M109" s="4"/>
      <c r="N109" s="4"/>
    </row>
    <row r="110" spans="11:14" x14ac:dyDescent="0.25">
      <c r="K110" s="4"/>
      <c r="L110" s="4"/>
      <c r="M110" s="4"/>
      <c r="N110" s="4"/>
    </row>
    <row r="111" spans="11:14" x14ac:dyDescent="0.25">
      <c r="K111" s="4"/>
      <c r="L111" s="4"/>
      <c r="M111" s="4"/>
      <c r="N111" s="4"/>
    </row>
    <row r="112" spans="11:14" x14ac:dyDescent="0.25">
      <c r="K112" s="4"/>
      <c r="L112" s="4"/>
      <c r="M112" s="4"/>
      <c r="N112" s="4"/>
    </row>
    <row r="113" spans="11:14" x14ac:dyDescent="0.25">
      <c r="K113" s="4"/>
      <c r="L113" s="4"/>
      <c r="M113" s="4"/>
      <c r="N113" s="4"/>
    </row>
    <row r="114" spans="11:14" x14ac:dyDescent="0.25">
      <c r="K114" s="4"/>
      <c r="L114" s="4"/>
      <c r="M114" s="4"/>
      <c r="N114" s="4"/>
    </row>
    <row r="115" spans="11:14" x14ac:dyDescent="0.25">
      <c r="K115" s="4"/>
      <c r="L115" s="4"/>
      <c r="M115" s="4"/>
      <c r="N115" s="4"/>
    </row>
    <row r="116" spans="11:14" x14ac:dyDescent="0.25">
      <c r="K116" s="4"/>
      <c r="L116" s="4"/>
      <c r="M116" s="4"/>
      <c r="N116" s="4"/>
    </row>
    <row r="117" spans="11:14" x14ac:dyDescent="0.25">
      <c r="K117" s="4"/>
      <c r="L117" s="4"/>
      <c r="M117" s="4"/>
      <c r="N117" s="4"/>
    </row>
    <row r="118" spans="11:14" x14ac:dyDescent="0.25">
      <c r="K118" s="4"/>
      <c r="L118" s="4"/>
      <c r="M118" s="4"/>
      <c r="N118" s="4"/>
    </row>
    <row r="119" spans="11:14" x14ac:dyDescent="0.25">
      <c r="K119" s="4"/>
      <c r="L119" s="4"/>
      <c r="M119" s="4"/>
      <c r="N119" s="4"/>
    </row>
    <row r="120" spans="11:14" x14ac:dyDescent="0.25">
      <c r="K120" s="4"/>
      <c r="L120" s="4"/>
      <c r="M120" s="4"/>
      <c r="N120" s="4"/>
    </row>
    <row r="121" spans="11:14" x14ac:dyDescent="0.25">
      <c r="K121" s="4"/>
      <c r="L121" s="4"/>
      <c r="M121" s="4"/>
      <c r="N121" s="4"/>
    </row>
    <row r="122" spans="11:14" x14ac:dyDescent="0.25">
      <c r="K122" s="4"/>
      <c r="L122" s="4"/>
      <c r="M122" s="4"/>
      <c r="N122" s="4"/>
    </row>
    <row r="123" spans="11:14" x14ac:dyDescent="0.25">
      <c r="K123" s="4"/>
      <c r="L123" s="4"/>
      <c r="M123" s="4"/>
      <c r="N123" s="4"/>
    </row>
    <row r="124" spans="11:14" x14ac:dyDescent="0.25">
      <c r="K124" s="4"/>
      <c r="L124" s="4"/>
      <c r="M124" s="4"/>
      <c r="N124" s="4"/>
    </row>
    <row r="125" spans="11:14" x14ac:dyDescent="0.25">
      <c r="K125" s="4"/>
      <c r="L125" s="4"/>
      <c r="M125" s="4"/>
      <c r="N125" s="4"/>
    </row>
    <row r="126" spans="11:14" x14ac:dyDescent="0.25">
      <c r="K126" s="4"/>
      <c r="L126" s="4"/>
      <c r="M126" s="4"/>
      <c r="N126" s="4"/>
    </row>
    <row r="127" spans="11:14" x14ac:dyDescent="0.25">
      <c r="K127" s="4"/>
      <c r="L127" s="4"/>
      <c r="M127" s="4"/>
      <c r="N127" s="4"/>
    </row>
    <row r="128" spans="11:14" x14ac:dyDescent="0.25">
      <c r="K128" s="4"/>
      <c r="L128" s="4"/>
      <c r="M128" s="4"/>
      <c r="N128" s="4"/>
    </row>
    <row r="129" spans="11:14" x14ac:dyDescent="0.25">
      <c r="K129" s="4"/>
      <c r="L129" s="4"/>
      <c r="M129" s="4"/>
      <c r="N129" s="4"/>
    </row>
    <row r="130" spans="11:14" x14ac:dyDescent="0.25">
      <c r="K130" s="4"/>
      <c r="L130" s="4"/>
      <c r="M130" s="4"/>
      <c r="N130" s="4"/>
    </row>
    <row r="131" spans="11:14" x14ac:dyDescent="0.25">
      <c r="K131" s="4"/>
      <c r="L131" s="4"/>
      <c r="M131" s="4"/>
      <c r="N131" s="4"/>
    </row>
    <row r="132" spans="11:14" x14ac:dyDescent="0.25">
      <c r="K132" s="4"/>
      <c r="L132" s="4"/>
      <c r="M132" s="4"/>
      <c r="N132" s="4"/>
    </row>
    <row r="133" spans="11:14" x14ac:dyDescent="0.25">
      <c r="K133" s="4"/>
      <c r="L133" s="4"/>
      <c r="M133" s="4"/>
      <c r="N133" s="4"/>
    </row>
    <row r="134" spans="11:14" x14ac:dyDescent="0.25">
      <c r="K134" s="4"/>
      <c r="L134" s="4"/>
      <c r="M134" s="4"/>
      <c r="N134" s="4"/>
    </row>
    <row r="135" spans="11:14" x14ac:dyDescent="0.25">
      <c r="K135" s="4"/>
      <c r="L135" s="4"/>
      <c r="M135" s="4"/>
      <c r="N135" s="4"/>
    </row>
    <row r="136" spans="11:14" x14ac:dyDescent="0.25">
      <c r="K136" s="4"/>
      <c r="L136" s="4"/>
      <c r="M136" s="4"/>
      <c r="N136" s="4"/>
    </row>
    <row r="137" spans="11:14" x14ac:dyDescent="0.25">
      <c r="K137" s="4"/>
      <c r="L137" s="4"/>
      <c r="M137" s="4"/>
      <c r="N137" s="4"/>
    </row>
    <row r="138" spans="11:14" x14ac:dyDescent="0.25">
      <c r="K138" s="4"/>
      <c r="L138" s="4"/>
      <c r="M138" s="4"/>
      <c r="N138" s="4"/>
    </row>
    <row r="139" spans="11:14" x14ac:dyDescent="0.25">
      <c r="K139" s="4"/>
      <c r="L139" s="4"/>
      <c r="M139" s="4"/>
      <c r="N139" s="4"/>
    </row>
    <row r="140" spans="11:14" x14ac:dyDescent="0.25">
      <c r="K140" s="4"/>
      <c r="L140" s="4"/>
      <c r="M140" s="4"/>
      <c r="N140" s="4"/>
    </row>
    <row r="141" spans="11:14" x14ac:dyDescent="0.25">
      <c r="K141" s="4"/>
      <c r="L141" s="4"/>
      <c r="M141" s="4"/>
      <c r="N141" s="4"/>
    </row>
    <row r="142" spans="11:14" x14ac:dyDescent="0.25">
      <c r="K142" s="4"/>
      <c r="L142" s="4"/>
      <c r="M142" s="4"/>
      <c r="N142" s="4"/>
    </row>
    <row r="143" spans="11:14" x14ac:dyDescent="0.25">
      <c r="K143" s="4"/>
      <c r="L143" s="4"/>
      <c r="M143" s="4"/>
      <c r="N143" s="4"/>
    </row>
    <row r="144" spans="11:14" x14ac:dyDescent="0.25">
      <c r="K144" s="4"/>
      <c r="L144" s="4"/>
      <c r="M144" s="4"/>
      <c r="N144" s="4"/>
    </row>
    <row r="145" spans="11:14" x14ac:dyDescent="0.25">
      <c r="K145" s="4"/>
      <c r="L145" s="4"/>
      <c r="M145" s="4"/>
      <c r="N145" s="4"/>
    </row>
    <row r="146" spans="11:14" x14ac:dyDescent="0.25">
      <c r="K146" s="4"/>
      <c r="L146" s="4"/>
      <c r="M146" s="4"/>
      <c r="N146" s="4"/>
    </row>
    <row r="147" spans="11:14" x14ac:dyDescent="0.25">
      <c r="K147" s="4"/>
      <c r="L147" s="4"/>
      <c r="M147" s="4"/>
      <c r="N147" s="4"/>
    </row>
    <row r="148" spans="11:14" x14ac:dyDescent="0.25">
      <c r="K148" s="4"/>
      <c r="L148" s="4"/>
      <c r="M148" s="4"/>
      <c r="N148" s="4"/>
    </row>
    <row r="149" spans="11:14" x14ac:dyDescent="0.25">
      <c r="K149" s="4"/>
      <c r="L149" s="4"/>
      <c r="M149" s="4"/>
      <c r="N149" s="4"/>
    </row>
    <row r="150" spans="11:14" x14ac:dyDescent="0.25">
      <c r="K150" s="4"/>
      <c r="L150" s="4"/>
      <c r="M150" s="4"/>
      <c r="N150" s="4"/>
    </row>
    <row r="151" spans="11:14" x14ac:dyDescent="0.25">
      <c r="K151" s="4"/>
      <c r="L151" s="4"/>
      <c r="M151" s="4"/>
      <c r="N151" s="4"/>
    </row>
    <row r="152" spans="11:14" x14ac:dyDescent="0.25">
      <c r="K152" s="4"/>
      <c r="L152" s="4"/>
      <c r="M152" s="4"/>
      <c r="N152" s="4"/>
    </row>
  </sheetData>
  <sortState xmlns:xlrd2="http://schemas.microsoft.com/office/spreadsheetml/2017/richdata2" ref="A2:S32">
    <sortCondition ref="L2:L32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922B8-672B-4A8C-910E-CB68EE1030B8}">
  <dimension ref="A1:AL25"/>
  <sheetViews>
    <sheetView topLeftCell="E1" workbookViewId="0">
      <selection activeCell="W26" sqref="W26"/>
    </sheetView>
  </sheetViews>
  <sheetFormatPr baseColWidth="10" defaultRowHeight="15" x14ac:dyDescent="0.25"/>
  <cols>
    <col min="1" max="1" width="9.5703125" bestFit="1" customWidth="1"/>
    <col min="2" max="2" width="24" bestFit="1" customWidth="1"/>
    <col min="3" max="3" width="10.28515625" bestFit="1" customWidth="1"/>
    <col min="4" max="4" width="3" bestFit="1" customWidth="1"/>
    <col min="5" max="5" width="4" customWidth="1"/>
    <col min="6" max="6" width="7" bestFit="1" customWidth="1"/>
    <col min="7" max="7" width="6.140625" bestFit="1" customWidth="1"/>
    <col min="8" max="8" width="8.5703125" bestFit="1" customWidth="1"/>
    <col min="9" max="9" width="9.140625" bestFit="1" customWidth="1"/>
    <col min="10" max="18" width="12" bestFit="1" customWidth="1"/>
    <col min="19" max="19" width="6" bestFit="1" customWidth="1"/>
    <col min="20" max="20" width="7" bestFit="1" customWidth="1"/>
    <col min="21" max="21" width="6.7109375" bestFit="1" customWidth="1"/>
    <col min="22" max="23" width="7.7109375" bestFit="1" customWidth="1"/>
    <col min="24" max="25" width="7.140625" bestFit="1" customWidth="1"/>
    <col min="26" max="26" width="7.28515625" bestFit="1" customWidth="1"/>
    <col min="27" max="27" width="5.28515625" bestFit="1" customWidth="1"/>
    <col min="28" max="29" width="9.140625" bestFit="1" customWidth="1"/>
    <col min="30" max="31" width="10.140625" bestFit="1" customWidth="1"/>
    <col min="32" max="32" width="9.5703125" bestFit="1" customWidth="1"/>
    <col min="33" max="33" width="10.140625" bestFit="1" customWidth="1"/>
    <col min="34" max="34" width="9.7109375" bestFit="1" customWidth="1"/>
    <col min="35" max="35" width="8" bestFit="1" customWidth="1"/>
    <col min="36" max="37" width="2" bestFit="1" customWidth="1"/>
    <col min="38" max="38" width="51.85546875" bestFit="1" customWidth="1"/>
    <col min="39" max="39" width="38.7109375" bestFit="1" customWidth="1"/>
  </cols>
  <sheetData>
    <row r="1" spans="1:38" s="1" customFormat="1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274</v>
      </c>
      <c r="O1" s="1" t="s">
        <v>263</v>
      </c>
      <c r="P1" s="1" t="s">
        <v>239</v>
      </c>
      <c r="Q1" s="1" t="s">
        <v>264</v>
      </c>
      <c r="R1" s="1" t="s">
        <v>20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275</v>
      </c>
      <c r="X1" s="1" t="s">
        <v>265</v>
      </c>
      <c r="Y1" s="1" t="s">
        <v>241</v>
      </c>
      <c r="Z1" s="1" t="s">
        <v>266</v>
      </c>
      <c r="AA1" s="1" t="s">
        <v>21</v>
      </c>
      <c r="AB1" s="1" t="s">
        <v>218</v>
      </c>
      <c r="AC1" s="1" t="s">
        <v>217</v>
      </c>
      <c r="AD1" s="1" t="s">
        <v>273</v>
      </c>
      <c r="AE1" s="1" t="s">
        <v>276</v>
      </c>
      <c r="AF1" s="1" t="s">
        <v>277</v>
      </c>
      <c r="AG1" s="1" t="s">
        <v>278</v>
      </c>
      <c r="AH1" s="1" t="s">
        <v>267</v>
      </c>
      <c r="AI1" s="1" t="s">
        <v>221</v>
      </c>
    </row>
    <row r="2" spans="1:38" x14ac:dyDescent="0.25">
      <c r="A2" t="s">
        <v>120</v>
      </c>
      <c r="B2" t="s">
        <v>281</v>
      </c>
      <c r="C2" s="29" t="s">
        <v>26</v>
      </c>
      <c r="D2">
        <v>48</v>
      </c>
      <c r="E2">
        <v>73</v>
      </c>
      <c r="F2">
        <v>1E-4</v>
      </c>
      <c r="G2">
        <v>0</v>
      </c>
      <c r="H2">
        <v>3000</v>
      </c>
      <c r="I2">
        <v>4000</v>
      </c>
      <c r="J2">
        <v>279311866.39999998</v>
      </c>
      <c r="K2">
        <v>283849653.5</v>
      </c>
      <c r="L2">
        <v>283873384.19999999</v>
      </c>
      <c r="M2">
        <v>284618883.5</v>
      </c>
      <c r="N2">
        <v>284618883.5</v>
      </c>
      <c r="O2">
        <v>283849653.5</v>
      </c>
      <c r="P2">
        <v>283849653.5</v>
      </c>
      <c r="Q2">
        <v>284618883.5</v>
      </c>
      <c r="R2">
        <v>283849653.5</v>
      </c>
      <c r="S2">
        <v>6.6</v>
      </c>
      <c r="T2">
        <v>237.7</v>
      </c>
      <c r="U2">
        <v>13.6</v>
      </c>
      <c r="V2">
        <v>14.5</v>
      </c>
      <c r="W2">
        <v>15.4</v>
      </c>
      <c r="X2">
        <v>22.3</v>
      </c>
      <c r="Y2">
        <v>23.2</v>
      </c>
      <c r="AA2">
        <v>22.9</v>
      </c>
      <c r="AB2">
        <v>9.0000000000000006E-5</v>
      </c>
      <c r="AC2">
        <v>1E-4</v>
      </c>
      <c r="AD2">
        <v>0</v>
      </c>
      <c r="AE2">
        <v>6.9999999999999994E-5</v>
      </c>
      <c r="AF2">
        <v>1E-4</v>
      </c>
      <c r="AG2">
        <v>9.0000000000000006E-5</v>
      </c>
      <c r="AH2">
        <v>0</v>
      </c>
      <c r="AI2">
        <v>8.0000000000000007E-5</v>
      </c>
      <c r="AJ2">
        <v>0</v>
      </c>
      <c r="AK2">
        <v>0</v>
      </c>
      <c r="AL2" t="s">
        <v>270</v>
      </c>
    </row>
    <row r="3" spans="1:38" x14ac:dyDescent="0.25">
      <c r="A3" t="s">
        <v>120</v>
      </c>
      <c r="B3" t="s">
        <v>282</v>
      </c>
      <c r="C3" s="29" t="s">
        <v>28</v>
      </c>
      <c r="D3">
        <v>48</v>
      </c>
      <c r="E3">
        <v>73</v>
      </c>
      <c r="F3">
        <v>1E-4</v>
      </c>
      <c r="G3">
        <v>0</v>
      </c>
      <c r="H3">
        <v>3000</v>
      </c>
      <c r="I3">
        <v>4000</v>
      </c>
      <c r="J3">
        <v>251270682.5</v>
      </c>
      <c r="K3">
        <v>255440077.09999999</v>
      </c>
      <c r="L3">
        <v>255671642.90000001</v>
      </c>
      <c r="M3">
        <v>255467889.30000001</v>
      </c>
      <c r="N3">
        <v>255467889.30000001</v>
      </c>
      <c r="O3">
        <v>255467889.30000001</v>
      </c>
      <c r="P3">
        <v>255479652</v>
      </c>
      <c r="Q3">
        <v>255467889.30000001</v>
      </c>
      <c r="R3">
        <v>255473554.5</v>
      </c>
      <c r="S3">
        <v>6.6</v>
      </c>
      <c r="T3">
        <v>87.4</v>
      </c>
      <c r="U3">
        <v>16.600000000000001</v>
      </c>
      <c r="V3">
        <v>15.8</v>
      </c>
      <c r="W3">
        <v>16.5</v>
      </c>
      <c r="X3">
        <v>25</v>
      </c>
      <c r="Y3">
        <v>26.4</v>
      </c>
      <c r="AA3">
        <v>25.3</v>
      </c>
      <c r="AB3">
        <v>1E-4</v>
      </c>
      <c r="AC3">
        <v>1E-4</v>
      </c>
      <c r="AD3">
        <v>8.0000000000000007E-5</v>
      </c>
      <c r="AE3">
        <v>9.0000000000000006E-5</v>
      </c>
      <c r="AF3">
        <v>1.0000000000000001E-5</v>
      </c>
      <c r="AG3">
        <v>9.0000000000000006E-5</v>
      </c>
      <c r="AH3">
        <v>0</v>
      </c>
      <c r="AI3">
        <v>2.0000000000000002E-5</v>
      </c>
      <c r="AJ3">
        <v>0</v>
      </c>
      <c r="AK3">
        <v>0</v>
      </c>
      <c r="AL3" t="s">
        <v>270</v>
      </c>
    </row>
    <row r="4" spans="1:38" x14ac:dyDescent="0.25">
      <c r="A4" t="s">
        <v>120</v>
      </c>
      <c r="B4" t="s">
        <v>283</v>
      </c>
      <c r="C4" s="29" t="s">
        <v>30</v>
      </c>
      <c r="D4">
        <v>48</v>
      </c>
      <c r="E4">
        <v>73</v>
      </c>
      <c r="F4">
        <v>1E-4</v>
      </c>
      <c r="G4">
        <v>0</v>
      </c>
      <c r="H4">
        <v>3000</v>
      </c>
      <c r="I4">
        <v>4000</v>
      </c>
      <c r="J4">
        <v>260823216.69999999</v>
      </c>
      <c r="K4">
        <v>261613254.30000001</v>
      </c>
      <c r="L4">
        <v>261613254.30000001</v>
      </c>
      <c r="M4">
        <v>261613254.30000001</v>
      </c>
      <c r="N4">
        <v>261613254.30000001</v>
      </c>
      <c r="O4">
        <v>261613254.30000001</v>
      </c>
      <c r="P4">
        <v>261613254.30000001</v>
      </c>
      <c r="Q4">
        <v>261613254.30000001</v>
      </c>
      <c r="R4">
        <v>261613254.30000001</v>
      </c>
      <c r="S4">
        <v>6.9</v>
      </c>
      <c r="T4">
        <v>32.1</v>
      </c>
      <c r="U4">
        <v>13</v>
      </c>
      <c r="V4">
        <v>13.5</v>
      </c>
      <c r="W4">
        <v>14.9</v>
      </c>
      <c r="X4">
        <v>19.7</v>
      </c>
      <c r="Y4">
        <v>20.8</v>
      </c>
      <c r="Z4">
        <v>40.799999999999997</v>
      </c>
      <c r="AA4">
        <v>21.3</v>
      </c>
      <c r="AB4">
        <v>6.9999999999999994E-5</v>
      </c>
      <c r="AC4">
        <v>8.0000000000000007E-5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t="s">
        <v>258</v>
      </c>
    </row>
    <row r="5" spans="1:38" x14ac:dyDescent="0.25">
      <c r="A5" t="s">
        <v>120</v>
      </c>
      <c r="B5" t="s">
        <v>284</v>
      </c>
      <c r="C5" s="29" t="s">
        <v>32</v>
      </c>
      <c r="D5">
        <v>48</v>
      </c>
      <c r="E5">
        <v>73</v>
      </c>
      <c r="F5">
        <v>1E-4</v>
      </c>
      <c r="G5">
        <v>0</v>
      </c>
      <c r="H5">
        <v>3000</v>
      </c>
      <c r="I5">
        <v>4000</v>
      </c>
      <c r="J5">
        <v>239369032.80000001</v>
      </c>
      <c r="K5">
        <v>241106384.69999999</v>
      </c>
      <c r="L5">
        <v>241115904.5</v>
      </c>
      <c r="M5">
        <v>241222468.19999999</v>
      </c>
      <c r="N5">
        <v>241222468.19999999</v>
      </c>
      <c r="O5">
        <v>241106384.69999999</v>
      </c>
      <c r="P5">
        <v>241106384.69999999</v>
      </c>
      <c r="Q5">
        <v>241222468.19999999</v>
      </c>
      <c r="R5">
        <v>241106384.69999999</v>
      </c>
      <c r="S5">
        <v>7.1</v>
      </c>
      <c r="T5">
        <v>31.1</v>
      </c>
      <c r="U5">
        <v>13.3</v>
      </c>
      <c r="V5">
        <v>14.1</v>
      </c>
      <c r="W5">
        <v>15.1</v>
      </c>
      <c r="X5">
        <v>20.5</v>
      </c>
      <c r="Y5">
        <v>21.2</v>
      </c>
      <c r="Z5">
        <v>44.2</v>
      </c>
      <c r="AA5">
        <v>22.1</v>
      </c>
      <c r="AB5">
        <v>6.9999999999999994E-5</v>
      </c>
      <c r="AC5">
        <v>0</v>
      </c>
      <c r="AD5">
        <v>0</v>
      </c>
      <c r="AE5">
        <v>0</v>
      </c>
      <c r="AF5">
        <v>1.0000000000000001E-5</v>
      </c>
      <c r="AG5">
        <v>0</v>
      </c>
      <c r="AH5">
        <v>0</v>
      </c>
      <c r="AI5">
        <v>0</v>
      </c>
      <c r="AJ5">
        <v>0</v>
      </c>
      <c r="AK5">
        <v>0</v>
      </c>
      <c r="AL5" t="s">
        <v>258</v>
      </c>
    </row>
    <row r="6" spans="1:38" x14ac:dyDescent="0.25">
      <c r="A6" t="s">
        <v>120</v>
      </c>
      <c r="B6" t="s">
        <v>285</v>
      </c>
      <c r="C6" s="29" t="s">
        <v>34</v>
      </c>
      <c r="D6">
        <v>48</v>
      </c>
      <c r="E6">
        <v>73</v>
      </c>
      <c r="F6">
        <v>1E-4</v>
      </c>
      <c r="G6">
        <v>0</v>
      </c>
      <c r="H6">
        <v>3000</v>
      </c>
      <c r="I6">
        <v>4000</v>
      </c>
      <c r="J6">
        <v>356252252.39999998</v>
      </c>
      <c r="K6">
        <v>358052650.30000001</v>
      </c>
      <c r="L6">
        <v>358108071.19999999</v>
      </c>
      <c r="M6">
        <v>358052712.30000001</v>
      </c>
      <c r="N6">
        <v>358052650.30000001</v>
      </c>
      <c r="O6">
        <v>358052650.30000001</v>
      </c>
      <c r="P6">
        <v>358052650.30000001</v>
      </c>
      <c r="Q6">
        <v>358052712.30000001</v>
      </c>
      <c r="R6">
        <v>358052650.30000001</v>
      </c>
      <c r="S6">
        <v>6.6</v>
      </c>
      <c r="T6">
        <v>63.1</v>
      </c>
      <c r="U6">
        <v>14.2</v>
      </c>
      <c r="V6">
        <v>13.6</v>
      </c>
      <c r="W6">
        <v>15.2</v>
      </c>
      <c r="X6">
        <v>21.4</v>
      </c>
      <c r="Y6">
        <v>22.5</v>
      </c>
      <c r="Z6">
        <v>53.2</v>
      </c>
      <c r="AA6">
        <v>22.3</v>
      </c>
      <c r="AB6">
        <v>1E-4</v>
      </c>
      <c r="AC6">
        <v>9.0000000000000006E-5</v>
      </c>
      <c r="AD6">
        <v>6.9999999999999994E-5</v>
      </c>
      <c r="AE6">
        <v>2.0000000000000002E-5</v>
      </c>
      <c r="AF6">
        <v>2.0000000000000002E-5</v>
      </c>
      <c r="AG6">
        <v>6.0000000000000002E-5</v>
      </c>
      <c r="AH6">
        <v>1.0000000000000001E-5</v>
      </c>
      <c r="AI6">
        <v>2.0000000000000002E-5</v>
      </c>
      <c r="AJ6">
        <v>0</v>
      </c>
      <c r="AK6">
        <v>0</v>
      </c>
      <c r="AL6" t="s">
        <v>258</v>
      </c>
    </row>
    <row r="7" spans="1:38" x14ac:dyDescent="0.25">
      <c r="A7" t="s">
        <v>120</v>
      </c>
      <c r="B7" t="s">
        <v>286</v>
      </c>
      <c r="C7" s="29" t="s">
        <v>36</v>
      </c>
      <c r="D7">
        <v>48</v>
      </c>
      <c r="E7">
        <v>73</v>
      </c>
      <c r="F7">
        <v>1E-4</v>
      </c>
      <c r="G7">
        <v>0</v>
      </c>
      <c r="H7">
        <v>3000</v>
      </c>
      <c r="I7">
        <v>4000</v>
      </c>
      <c r="J7">
        <v>502820732.89999998</v>
      </c>
      <c r="K7">
        <v>504414101.30000001</v>
      </c>
      <c r="L7">
        <v>504418051.5</v>
      </c>
      <c r="M7">
        <v>504431192.5</v>
      </c>
      <c r="N7">
        <v>504431292.10000002</v>
      </c>
      <c r="O7">
        <v>504431192.5</v>
      </c>
      <c r="P7">
        <v>504418051.5</v>
      </c>
      <c r="Q7">
        <v>504419667.10000002</v>
      </c>
      <c r="R7">
        <v>504418051.5</v>
      </c>
      <c r="S7">
        <v>6.6</v>
      </c>
      <c r="T7">
        <v>155.80000000000001</v>
      </c>
      <c r="U7">
        <v>13.4</v>
      </c>
      <c r="V7">
        <v>13.8</v>
      </c>
      <c r="W7">
        <v>15.3</v>
      </c>
      <c r="X7">
        <v>21.3</v>
      </c>
      <c r="Y7">
        <v>21.7</v>
      </c>
      <c r="Z7">
        <v>48.7</v>
      </c>
      <c r="AA7">
        <v>22.7</v>
      </c>
      <c r="AB7">
        <v>1E-4</v>
      </c>
      <c r="AC7">
        <v>1E-4</v>
      </c>
      <c r="AD7">
        <v>8.0000000000000007E-5</v>
      </c>
      <c r="AE7">
        <v>6.9999999999999994E-5</v>
      </c>
      <c r="AF7">
        <v>8.0000000000000007E-5</v>
      </c>
      <c r="AG7">
        <v>2.0000000000000002E-5</v>
      </c>
      <c r="AH7">
        <v>5.0000000000000002E-5</v>
      </c>
      <c r="AI7">
        <v>0</v>
      </c>
      <c r="AJ7">
        <v>0</v>
      </c>
      <c r="AK7">
        <v>0</v>
      </c>
      <c r="AL7" t="s">
        <v>258</v>
      </c>
    </row>
    <row r="8" spans="1:38" x14ac:dyDescent="0.25">
      <c r="A8" t="s">
        <v>120</v>
      </c>
      <c r="B8" t="s">
        <v>287</v>
      </c>
      <c r="C8" s="29" t="s">
        <v>38</v>
      </c>
      <c r="D8">
        <v>48</v>
      </c>
      <c r="E8">
        <v>73</v>
      </c>
      <c r="F8">
        <v>1E-4</v>
      </c>
      <c r="G8">
        <v>0</v>
      </c>
      <c r="H8">
        <v>3000</v>
      </c>
      <c r="I8">
        <v>4000</v>
      </c>
      <c r="J8">
        <v>517818965.10000002</v>
      </c>
      <c r="K8">
        <v>518917777.19999999</v>
      </c>
      <c r="L8">
        <v>518926964</v>
      </c>
      <c r="M8">
        <v>518943641.10000002</v>
      </c>
      <c r="N8">
        <v>518941754.10000002</v>
      </c>
      <c r="O8">
        <v>518917777.19999999</v>
      </c>
      <c r="P8">
        <v>518917777.19999999</v>
      </c>
      <c r="Q8">
        <v>518943641.10000002</v>
      </c>
      <c r="R8">
        <v>518917777.19999999</v>
      </c>
      <c r="S8">
        <v>6.6</v>
      </c>
      <c r="T8">
        <v>111.8</v>
      </c>
      <c r="U8">
        <v>13.7</v>
      </c>
      <c r="V8">
        <v>13.7</v>
      </c>
      <c r="W8">
        <v>15.1</v>
      </c>
      <c r="X8">
        <v>23.8</v>
      </c>
      <c r="Y8">
        <v>24.3</v>
      </c>
      <c r="Z8">
        <v>55.1</v>
      </c>
      <c r="AA8">
        <v>24.4</v>
      </c>
      <c r="AB8">
        <v>8.0000000000000007E-5</v>
      </c>
      <c r="AC8">
        <v>4.0000000000000003E-5</v>
      </c>
      <c r="AD8">
        <v>2.0000000000000002E-5</v>
      </c>
      <c r="AE8">
        <v>1.0000000000000001E-5</v>
      </c>
      <c r="AF8">
        <v>8.0000000000000007E-5</v>
      </c>
      <c r="AG8">
        <v>8.0000000000000007E-5</v>
      </c>
      <c r="AH8">
        <v>1.0000000000000001E-5</v>
      </c>
      <c r="AI8">
        <v>2.0000000000000002E-5</v>
      </c>
      <c r="AJ8">
        <v>0</v>
      </c>
      <c r="AK8">
        <v>0</v>
      </c>
      <c r="AL8" t="s">
        <v>258</v>
      </c>
    </row>
    <row r="9" spans="1:38" x14ac:dyDescent="0.25">
      <c r="A9" t="s">
        <v>120</v>
      </c>
      <c r="B9" t="s">
        <v>288</v>
      </c>
      <c r="C9" s="29" t="s">
        <v>40</v>
      </c>
      <c r="D9">
        <v>48</v>
      </c>
      <c r="E9">
        <v>73</v>
      </c>
      <c r="F9">
        <v>1E-4</v>
      </c>
      <c r="G9">
        <v>0</v>
      </c>
      <c r="H9">
        <v>3000</v>
      </c>
      <c r="I9">
        <v>4000</v>
      </c>
      <c r="J9">
        <v>360947885.80000001</v>
      </c>
      <c r="K9">
        <v>362434996.60000002</v>
      </c>
      <c r="L9">
        <v>362832824.5</v>
      </c>
      <c r="M9">
        <v>362435138.10000002</v>
      </c>
      <c r="N9">
        <v>362447330.80000001</v>
      </c>
      <c r="O9">
        <v>362436615</v>
      </c>
      <c r="P9">
        <v>362436615</v>
      </c>
      <c r="Q9">
        <v>362434996.60000002</v>
      </c>
      <c r="R9">
        <v>362464034.5</v>
      </c>
      <c r="S9">
        <v>6.6</v>
      </c>
      <c r="T9">
        <v>65.599999999999994</v>
      </c>
      <c r="U9">
        <v>16.2</v>
      </c>
      <c r="V9">
        <v>14</v>
      </c>
      <c r="W9">
        <v>16.100000000000001</v>
      </c>
      <c r="X9">
        <v>24.8</v>
      </c>
      <c r="Y9">
        <v>25.5</v>
      </c>
      <c r="Z9">
        <v>52.2</v>
      </c>
      <c r="AA9">
        <v>25</v>
      </c>
      <c r="AB9">
        <v>1E-4</v>
      </c>
      <c r="AC9">
        <v>1E-4</v>
      </c>
      <c r="AD9">
        <v>8.0000000000000007E-5</v>
      </c>
      <c r="AE9">
        <v>1E-4</v>
      </c>
      <c r="AF9">
        <v>5.0000000000000002E-5</v>
      </c>
      <c r="AG9">
        <v>9.0000000000000006E-5</v>
      </c>
      <c r="AH9">
        <v>9.0000000000000006E-5</v>
      </c>
      <c r="AI9">
        <v>9.0000000000000006E-5</v>
      </c>
      <c r="AJ9">
        <v>0</v>
      </c>
      <c r="AK9">
        <v>0</v>
      </c>
      <c r="AL9" t="s">
        <v>258</v>
      </c>
    </row>
    <row r="10" spans="1:38" x14ac:dyDescent="0.25">
      <c r="A10" s="14" t="s">
        <v>120</v>
      </c>
      <c r="B10" t="s">
        <v>289</v>
      </c>
      <c r="C10" s="29" t="s">
        <v>42</v>
      </c>
      <c r="D10">
        <v>48</v>
      </c>
      <c r="E10">
        <v>73</v>
      </c>
      <c r="F10">
        <v>1E-4</v>
      </c>
      <c r="G10">
        <v>0</v>
      </c>
      <c r="H10">
        <v>3000</v>
      </c>
      <c r="I10">
        <v>4000</v>
      </c>
      <c r="J10">
        <v>306605244.19999999</v>
      </c>
      <c r="K10">
        <v>308853843.30000001</v>
      </c>
      <c r="L10">
        <v>308904007.10000002</v>
      </c>
      <c r="M10">
        <v>310470304.60000002</v>
      </c>
      <c r="N10">
        <v>310460047.80000001</v>
      </c>
      <c r="O10">
        <v>308860948</v>
      </c>
      <c r="P10">
        <v>308842794</v>
      </c>
      <c r="Q10">
        <v>310456048</v>
      </c>
      <c r="R10">
        <v>308846887.69999999</v>
      </c>
      <c r="S10">
        <v>6.6</v>
      </c>
      <c r="T10">
        <v>52.3</v>
      </c>
      <c r="U10">
        <v>13.7</v>
      </c>
      <c r="V10">
        <v>13.9</v>
      </c>
      <c r="W10">
        <v>15.1</v>
      </c>
      <c r="X10">
        <v>20.6</v>
      </c>
      <c r="Y10">
        <v>22</v>
      </c>
      <c r="Z10">
        <v>45.4</v>
      </c>
      <c r="AA10">
        <v>21.4</v>
      </c>
      <c r="AB10">
        <v>1E-4</v>
      </c>
      <c r="AC10">
        <v>6.9999999999999994E-5</v>
      </c>
      <c r="AD10">
        <v>6.9999999999999994E-5</v>
      </c>
      <c r="AE10">
        <v>9.0000000000000006E-5</v>
      </c>
      <c r="AF10">
        <v>9.0000000000000006E-5</v>
      </c>
      <c r="AG10">
        <v>3.0000000000000001E-5</v>
      </c>
      <c r="AH10">
        <v>4.0000000000000003E-5</v>
      </c>
      <c r="AI10">
        <v>2.0000000000000002E-5</v>
      </c>
      <c r="AJ10">
        <v>0</v>
      </c>
      <c r="AK10">
        <v>0</v>
      </c>
      <c r="AL10" t="s">
        <v>258</v>
      </c>
    </row>
    <row r="11" spans="1:38" x14ac:dyDescent="0.25">
      <c r="A11" s="14" t="s">
        <v>120</v>
      </c>
      <c r="B11" t="s">
        <v>290</v>
      </c>
      <c r="C11" s="29" t="s">
        <v>43</v>
      </c>
      <c r="D11">
        <v>48</v>
      </c>
      <c r="E11">
        <v>73</v>
      </c>
      <c r="F11">
        <v>1E-4</v>
      </c>
      <c r="G11">
        <v>0</v>
      </c>
      <c r="H11">
        <v>3000</v>
      </c>
      <c r="I11">
        <v>4000</v>
      </c>
      <c r="J11">
        <v>243013026.80000001</v>
      </c>
      <c r="K11">
        <v>246351586.5</v>
      </c>
      <c r="L11">
        <v>246384107.09999999</v>
      </c>
      <c r="M11">
        <v>247245799.40000001</v>
      </c>
      <c r="N11">
        <v>247245799.40000001</v>
      </c>
      <c r="O11">
        <v>246349486.5</v>
      </c>
      <c r="P11">
        <v>246349486.5</v>
      </c>
      <c r="Q11">
        <v>247245799.40000001</v>
      </c>
      <c r="R11">
        <v>246349486.5</v>
      </c>
      <c r="S11">
        <v>6.6</v>
      </c>
      <c r="T11">
        <v>53.2</v>
      </c>
      <c r="U11">
        <v>14.6</v>
      </c>
      <c r="V11">
        <v>13.9</v>
      </c>
      <c r="W11">
        <v>15.2</v>
      </c>
      <c r="X11">
        <v>22.1</v>
      </c>
      <c r="Y11">
        <v>22.8</v>
      </c>
      <c r="Z11">
        <v>43.6</v>
      </c>
      <c r="AA11">
        <v>23.7</v>
      </c>
      <c r="AB11">
        <v>1E-4</v>
      </c>
      <c r="AC11">
        <v>1E-4</v>
      </c>
      <c r="AD11">
        <v>4.0000000000000003E-5</v>
      </c>
      <c r="AE11">
        <v>4.0000000000000003E-5</v>
      </c>
      <c r="AF11">
        <v>1.0000000000000001E-5</v>
      </c>
      <c r="AG11">
        <v>6.9999999999999994E-5</v>
      </c>
      <c r="AH11">
        <v>2.0000000000000002E-5</v>
      </c>
      <c r="AI11">
        <v>2.0000000000000002E-5</v>
      </c>
      <c r="AJ11">
        <v>0</v>
      </c>
      <c r="AK11">
        <v>0</v>
      </c>
      <c r="AL11" t="s">
        <v>258</v>
      </c>
    </row>
    <row r="12" spans="1:38" x14ac:dyDescent="0.25">
      <c r="A12" s="14" t="s">
        <v>120</v>
      </c>
      <c r="B12" t="s">
        <v>291</v>
      </c>
      <c r="C12" s="29" t="s">
        <v>45</v>
      </c>
      <c r="D12">
        <v>48</v>
      </c>
      <c r="E12">
        <v>73</v>
      </c>
      <c r="F12">
        <v>1E-4</v>
      </c>
      <c r="G12">
        <v>0</v>
      </c>
      <c r="H12">
        <v>3000</v>
      </c>
      <c r="I12">
        <v>4000</v>
      </c>
      <c r="J12">
        <v>341207508.60000002</v>
      </c>
      <c r="K12">
        <v>347394535</v>
      </c>
      <c r="L12">
        <v>347635528.10000002</v>
      </c>
      <c r="M12">
        <v>347479061.89999998</v>
      </c>
      <c r="N12">
        <v>347479061.89999998</v>
      </c>
      <c r="O12">
        <v>347473184</v>
      </c>
      <c r="P12">
        <v>347473184</v>
      </c>
      <c r="Q12">
        <v>347479061.89999998</v>
      </c>
      <c r="R12">
        <v>347476768.10000002</v>
      </c>
      <c r="S12">
        <v>6.6</v>
      </c>
      <c r="T12">
        <v>60.7</v>
      </c>
      <c r="U12">
        <v>15.4</v>
      </c>
      <c r="V12">
        <v>13.2</v>
      </c>
      <c r="W12">
        <v>14.7</v>
      </c>
      <c r="X12">
        <v>21.6</v>
      </c>
      <c r="Y12">
        <v>22.7</v>
      </c>
      <c r="Z12">
        <v>47.7</v>
      </c>
      <c r="AA12">
        <v>23.3</v>
      </c>
      <c r="AB12">
        <v>1E-4</v>
      </c>
      <c r="AC12">
        <v>8.0000000000000007E-5</v>
      </c>
      <c r="AD12">
        <v>6.0000000000000002E-5</v>
      </c>
      <c r="AE12">
        <v>6.9999999999999994E-5</v>
      </c>
      <c r="AF12">
        <v>9.0000000000000006E-5</v>
      </c>
      <c r="AG12">
        <v>6.0000000000000002E-5</v>
      </c>
      <c r="AH12">
        <v>2.0000000000000002E-5</v>
      </c>
      <c r="AI12">
        <v>6.0000000000000002E-5</v>
      </c>
      <c r="AJ12">
        <v>0</v>
      </c>
      <c r="AK12">
        <v>0</v>
      </c>
      <c r="AL12" t="s">
        <v>258</v>
      </c>
    </row>
    <row r="13" spans="1:38" x14ac:dyDescent="0.25">
      <c r="A13" s="14" t="s">
        <v>120</v>
      </c>
      <c r="B13" t="s">
        <v>260</v>
      </c>
      <c r="C13" s="30" t="s">
        <v>261</v>
      </c>
      <c r="D13">
        <v>48</v>
      </c>
      <c r="E13">
        <v>610</v>
      </c>
      <c r="F13">
        <v>1E-4</v>
      </c>
      <c r="G13">
        <v>0</v>
      </c>
      <c r="H13">
        <v>3000</v>
      </c>
      <c r="I13">
        <v>4000</v>
      </c>
      <c r="J13">
        <v>3164808.6</v>
      </c>
      <c r="K13">
        <v>3167333.5</v>
      </c>
      <c r="L13">
        <v>3184676.4</v>
      </c>
      <c r="M13">
        <v>3170730.2</v>
      </c>
      <c r="N13">
        <v>3170587.4</v>
      </c>
      <c r="O13">
        <v>3167918</v>
      </c>
      <c r="P13">
        <v>3167908.4</v>
      </c>
      <c r="Q13">
        <v>3170587.3</v>
      </c>
      <c r="R13">
        <v>3178347.9</v>
      </c>
      <c r="S13">
        <v>114.7</v>
      </c>
      <c r="T13">
        <v>3103.7</v>
      </c>
      <c r="U13">
        <v>201.2</v>
      </c>
      <c r="V13">
        <v>1662.8</v>
      </c>
      <c r="W13">
        <v>1661.2</v>
      </c>
      <c r="X13">
        <v>310.39999999999998</v>
      </c>
      <c r="Y13">
        <v>406</v>
      </c>
      <c r="Z13">
        <v>1971.7</v>
      </c>
      <c r="AA13">
        <v>270.8</v>
      </c>
      <c r="AB13">
        <v>2.0000000000000002E-5</v>
      </c>
      <c r="AC13">
        <v>8.0000000000000007E-5</v>
      </c>
      <c r="AD13">
        <v>1.3999999999999999E-4</v>
      </c>
      <c r="AE13">
        <v>1.1E-4</v>
      </c>
      <c r="AF13">
        <v>1E-4</v>
      </c>
      <c r="AG13">
        <v>6.9999999999999994E-5</v>
      </c>
      <c r="AH13">
        <v>0</v>
      </c>
      <c r="AI13">
        <v>5.0000000000000002E-5</v>
      </c>
      <c r="AJ13">
        <v>0</v>
      </c>
      <c r="AK13">
        <v>0</v>
      </c>
      <c r="AL13" t="s">
        <v>270</v>
      </c>
    </row>
    <row r="14" spans="1:38" x14ac:dyDescent="0.25">
      <c r="A14" s="14" t="s">
        <v>120</v>
      </c>
      <c r="B14" t="s">
        <v>292</v>
      </c>
      <c r="C14" s="30" t="s">
        <v>262</v>
      </c>
      <c r="D14">
        <v>48</v>
      </c>
      <c r="E14">
        <v>610</v>
      </c>
      <c r="F14">
        <v>1E-4</v>
      </c>
      <c r="G14">
        <v>0</v>
      </c>
      <c r="H14">
        <v>3000</v>
      </c>
      <c r="I14">
        <v>4000</v>
      </c>
      <c r="J14">
        <v>3165482.7</v>
      </c>
      <c r="K14" s="27">
        <v>3168145.4748999998</v>
      </c>
      <c r="L14">
        <v>3185213.8</v>
      </c>
      <c r="M14">
        <v>3169328.4</v>
      </c>
      <c r="N14">
        <v>3169331.5</v>
      </c>
      <c r="O14">
        <v>3168555.3</v>
      </c>
      <c r="P14">
        <v>3168558.5</v>
      </c>
      <c r="Q14">
        <v>3169356.8</v>
      </c>
      <c r="R14">
        <v>3179214.8</v>
      </c>
      <c r="S14">
        <v>128</v>
      </c>
      <c r="T14" s="26">
        <v>8000</v>
      </c>
      <c r="U14">
        <v>276.5</v>
      </c>
      <c r="X14">
        <v>569.79999999999995</v>
      </c>
      <c r="AA14">
        <v>347</v>
      </c>
      <c r="AC14">
        <v>1E-4</v>
      </c>
      <c r="AD14">
        <v>8.0000000000000007E-5</v>
      </c>
      <c r="AE14">
        <v>6.9999999999999994E-5</v>
      </c>
      <c r="AF14">
        <v>1E-4</v>
      </c>
      <c r="AG14">
        <v>1E-4</v>
      </c>
      <c r="AH14">
        <v>1E-4</v>
      </c>
      <c r="AI14">
        <v>8.0000000000000007E-5</v>
      </c>
      <c r="AJ14">
        <v>0</v>
      </c>
      <c r="AK14">
        <v>0</v>
      </c>
      <c r="AL14" t="s">
        <v>268</v>
      </c>
    </row>
    <row r="15" spans="1:38" x14ac:dyDescent="0.25">
      <c r="A15" s="28" t="s">
        <v>120</v>
      </c>
      <c r="B15" t="s">
        <v>293</v>
      </c>
      <c r="C15" s="31" t="s">
        <v>253</v>
      </c>
      <c r="D15">
        <v>48</v>
      </c>
      <c r="E15">
        <v>934</v>
      </c>
      <c r="F15">
        <v>1E-4</v>
      </c>
      <c r="G15">
        <v>0</v>
      </c>
      <c r="H15">
        <v>3000</v>
      </c>
      <c r="I15">
        <v>4000</v>
      </c>
      <c r="J15">
        <v>14302680990.1</v>
      </c>
      <c r="K15">
        <v>14304431662</v>
      </c>
      <c r="L15">
        <v>14305195602.4</v>
      </c>
      <c r="O15">
        <v>14304874642.1</v>
      </c>
      <c r="P15">
        <v>14304752921.5</v>
      </c>
      <c r="R15">
        <v>14305137292.299999</v>
      </c>
      <c r="S15">
        <v>244.2</v>
      </c>
      <c r="T15" s="26">
        <v>8487.7999999999993</v>
      </c>
      <c r="U15">
        <v>1811.7</v>
      </c>
      <c r="X15">
        <v>2773.3</v>
      </c>
      <c r="AA15">
        <v>2082.4</v>
      </c>
      <c r="AB15">
        <v>8.0000000000000007E-5</v>
      </c>
      <c r="AC15">
        <v>1.2999999999999999E-4</v>
      </c>
      <c r="AF15">
        <v>1E-4</v>
      </c>
      <c r="AG15">
        <v>1E-4</v>
      </c>
      <c r="AI15">
        <v>6.9999999999999994E-5</v>
      </c>
      <c r="AJ15">
        <v>0</v>
      </c>
      <c r="AK15">
        <v>0</v>
      </c>
      <c r="AL15" t="s">
        <v>270</v>
      </c>
    </row>
    <row r="16" spans="1:38" x14ac:dyDescent="0.25">
      <c r="A16" s="28" t="s">
        <v>120</v>
      </c>
      <c r="B16" t="s">
        <v>294</v>
      </c>
      <c r="C16" s="31" t="s">
        <v>254</v>
      </c>
      <c r="D16">
        <v>48</v>
      </c>
      <c r="E16">
        <v>934</v>
      </c>
      <c r="F16">
        <v>1E-4</v>
      </c>
      <c r="G16">
        <v>0</v>
      </c>
      <c r="H16">
        <v>3000</v>
      </c>
      <c r="I16">
        <v>4000</v>
      </c>
      <c r="J16">
        <v>14302680990.1</v>
      </c>
      <c r="K16">
        <v>14304452502</v>
      </c>
      <c r="L16">
        <v>14305156521.200001</v>
      </c>
      <c r="O16">
        <v>14304890270.200001</v>
      </c>
      <c r="P16" s="3"/>
      <c r="R16">
        <v>14305156521.200001</v>
      </c>
      <c r="S16">
        <v>235.9</v>
      </c>
      <c r="T16" s="26">
        <v>7694.8</v>
      </c>
      <c r="U16">
        <v>1803.8</v>
      </c>
      <c r="X16">
        <v>2883.3</v>
      </c>
      <c r="Y16" s="3"/>
      <c r="AA16">
        <v>1943.5</v>
      </c>
      <c r="AB16">
        <v>8.0000000000000007E-5</v>
      </c>
      <c r="AC16">
        <v>1.2999999999999999E-4</v>
      </c>
      <c r="AF16">
        <v>1E-4</v>
      </c>
      <c r="AG16" s="3"/>
      <c r="AI16">
        <v>9.0000000000000006E-5</v>
      </c>
      <c r="AJ16">
        <v>0</v>
      </c>
      <c r="AK16">
        <v>0</v>
      </c>
      <c r="AL16" t="s">
        <v>270</v>
      </c>
    </row>
    <row r="17" spans="1:38" x14ac:dyDescent="0.25">
      <c r="A17" s="28" t="s">
        <v>120</v>
      </c>
      <c r="B17" t="s">
        <v>295</v>
      </c>
      <c r="C17" s="31" t="s">
        <v>255</v>
      </c>
      <c r="D17">
        <v>48</v>
      </c>
      <c r="E17">
        <v>934</v>
      </c>
      <c r="F17">
        <v>1E-4</v>
      </c>
      <c r="G17">
        <v>0</v>
      </c>
      <c r="H17">
        <v>3000</v>
      </c>
      <c r="I17">
        <v>4000</v>
      </c>
      <c r="J17">
        <v>13829906029.799999</v>
      </c>
      <c r="K17">
        <v>13831722369.9</v>
      </c>
      <c r="L17">
        <v>13832365422.9</v>
      </c>
      <c r="O17">
        <v>13831959788.1</v>
      </c>
      <c r="R17">
        <v>13832306482.700001</v>
      </c>
      <c r="S17">
        <v>265.89999999999998</v>
      </c>
      <c r="T17" s="26">
        <v>8852</v>
      </c>
      <c r="U17">
        <v>1609.4</v>
      </c>
      <c r="X17">
        <v>2672.7</v>
      </c>
      <c r="AA17">
        <v>1762.3</v>
      </c>
      <c r="AB17">
        <v>9.0000000000000006E-5</v>
      </c>
      <c r="AC17">
        <v>1E-4</v>
      </c>
      <c r="AF17">
        <v>9.0000000000000006E-5</v>
      </c>
      <c r="AG17">
        <v>9.0000000000000006E-5</v>
      </c>
      <c r="AI17">
        <v>6.0000000000000002E-5</v>
      </c>
      <c r="AJ17">
        <v>0</v>
      </c>
      <c r="AK17">
        <v>0</v>
      </c>
      <c r="AL17" t="s">
        <v>270</v>
      </c>
    </row>
    <row r="18" spans="1:38" x14ac:dyDescent="0.25">
      <c r="A18" s="14" t="s">
        <v>120</v>
      </c>
      <c r="B18" t="s">
        <v>296</v>
      </c>
      <c r="C18" s="31" t="s">
        <v>256</v>
      </c>
      <c r="D18">
        <v>48</v>
      </c>
      <c r="E18">
        <v>934</v>
      </c>
      <c r="F18">
        <v>1E-4</v>
      </c>
      <c r="G18">
        <v>0</v>
      </c>
      <c r="H18">
        <v>3000</v>
      </c>
      <c r="I18">
        <v>4000</v>
      </c>
      <c r="J18">
        <v>13829906029.799999</v>
      </c>
      <c r="K18">
        <v>13832060891</v>
      </c>
      <c r="L18">
        <v>13832184847.6</v>
      </c>
      <c r="O18">
        <v>13832206754.1</v>
      </c>
      <c r="P18" s="3"/>
      <c r="R18">
        <v>13832050267.9</v>
      </c>
      <c r="S18">
        <v>272.8</v>
      </c>
      <c r="T18" s="26">
        <v>8080.7</v>
      </c>
      <c r="U18">
        <v>1203</v>
      </c>
      <c r="X18">
        <v>2954.5</v>
      </c>
      <c r="Y18" s="3"/>
      <c r="AA18">
        <v>1357</v>
      </c>
      <c r="AB18">
        <v>1E-4</v>
      </c>
      <c r="AC18">
        <v>1E-4</v>
      </c>
      <c r="AF18">
        <v>1E-4</v>
      </c>
      <c r="AG18" s="3"/>
      <c r="AI18">
        <v>4.0000000000000003E-5</v>
      </c>
      <c r="AJ18">
        <v>0</v>
      </c>
      <c r="AK18">
        <v>0</v>
      </c>
      <c r="AL18" t="s">
        <v>270</v>
      </c>
    </row>
    <row r="19" spans="1:38" x14ac:dyDescent="0.25">
      <c r="A19" t="s">
        <v>120</v>
      </c>
      <c r="B19" t="s">
        <v>297</v>
      </c>
      <c r="C19" s="31" t="s">
        <v>257</v>
      </c>
      <c r="D19">
        <v>48</v>
      </c>
      <c r="E19">
        <v>934</v>
      </c>
      <c r="F19">
        <v>1E-4</v>
      </c>
      <c r="G19">
        <v>0</v>
      </c>
      <c r="H19">
        <v>3000</v>
      </c>
      <c r="I19">
        <v>4000</v>
      </c>
      <c r="J19">
        <v>21698902185</v>
      </c>
      <c r="K19">
        <v>21708691004</v>
      </c>
      <c r="L19">
        <v>21709324805.700001</v>
      </c>
      <c r="O19">
        <v>21708825347</v>
      </c>
      <c r="P19" s="3"/>
      <c r="R19">
        <v>21709278381.200001</v>
      </c>
      <c r="S19">
        <v>259.8</v>
      </c>
      <c r="T19" s="26">
        <v>6212.9</v>
      </c>
      <c r="U19">
        <v>885.8</v>
      </c>
      <c r="X19">
        <v>2153.3000000000002</v>
      </c>
      <c r="Y19" s="3"/>
      <c r="AA19">
        <v>1362.6</v>
      </c>
      <c r="AB19">
        <v>9.0000000000000006E-5</v>
      </c>
      <c r="AC19">
        <v>1E-4</v>
      </c>
      <c r="AF19">
        <v>9.0000000000000006E-5</v>
      </c>
      <c r="AG19" s="3"/>
      <c r="AI19">
        <v>6.0000000000000002E-5</v>
      </c>
      <c r="AJ19">
        <v>0</v>
      </c>
      <c r="AK19">
        <v>0</v>
      </c>
      <c r="AL19" t="s">
        <v>270</v>
      </c>
    </row>
    <row r="20" spans="1:38" x14ac:dyDescent="0.25">
      <c r="A20" t="s">
        <v>120</v>
      </c>
      <c r="B20" t="s">
        <v>299</v>
      </c>
      <c r="C20" s="31" t="s">
        <v>259</v>
      </c>
      <c r="D20">
        <v>48</v>
      </c>
      <c r="E20">
        <v>934</v>
      </c>
      <c r="F20">
        <v>1E-4</v>
      </c>
      <c r="G20">
        <v>0</v>
      </c>
      <c r="H20">
        <v>3000</v>
      </c>
      <c r="I20">
        <v>4000</v>
      </c>
      <c r="J20">
        <v>20817404868.599998</v>
      </c>
      <c r="K20" s="26"/>
      <c r="L20">
        <v>20824359418.299999</v>
      </c>
      <c r="O20">
        <v>20823866104.5</v>
      </c>
      <c r="R20">
        <v>20824003278.299999</v>
      </c>
      <c r="S20">
        <v>260.5</v>
      </c>
      <c r="T20" s="26">
        <v>4069.5</v>
      </c>
      <c r="U20">
        <v>438.4</v>
      </c>
      <c r="X20">
        <v>615.9</v>
      </c>
      <c r="AA20">
        <v>667.5</v>
      </c>
      <c r="AB20" s="26">
        <v>0.62475000000000003</v>
      </c>
      <c r="AC20">
        <v>1E-4</v>
      </c>
      <c r="AF20">
        <v>9.0000000000000006E-5</v>
      </c>
      <c r="AI20">
        <v>5.0000000000000002E-5</v>
      </c>
      <c r="AJ20">
        <v>0</v>
      </c>
      <c r="AK20">
        <v>0</v>
      </c>
      <c r="AL20" t="s">
        <v>300</v>
      </c>
    </row>
    <row r="21" spans="1:38" x14ac:dyDescent="0.25">
      <c r="A21" t="s">
        <v>120</v>
      </c>
      <c r="B21" t="s">
        <v>301</v>
      </c>
      <c r="C21" s="31" t="s">
        <v>302</v>
      </c>
      <c r="D21">
        <v>48</v>
      </c>
      <c r="E21">
        <v>934</v>
      </c>
      <c r="F21">
        <v>1E-4</v>
      </c>
      <c r="G21">
        <v>0</v>
      </c>
      <c r="H21">
        <v>3000</v>
      </c>
      <c r="I21">
        <v>4000</v>
      </c>
      <c r="J21">
        <v>20817404868.599998</v>
      </c>
      <c r="K21" s="26"/>
      <c r="L21">
        <v>20824242039.799999</v>
      </c>
      <c r="O21">
        <v>20824147620.700001</v>
      </c>
      <c r="R21">
        <v>20824209300</v>
      </c>
      <c r="S21">
        <v>253.3</v>
      </c>
      <c r="T21" s="26">
        <v>4069.8</v>
      </c>
      <c r="U21">
        <v>678.6</v>
      </c>
      <c r="X21">
        <v>870.5</v>
      </c>
      <c r="AA21">
        <v>1015.9</v>
      </c>
      <c r="AB21" s="26">
        <v>1.4999999999999999E-4</v>
      </c>
      <c r="AC21">
        <v>1E-4</v>
      </c>
      <c r="AF21">
        <v>1E-4</v>
      </c>
      <c r="AI21">
        <v>3.0000000000000001E-5</v>
      </c>
      <c r="AJ21">
        <v>0</v>
      </c>
      <c r="AK21">
        <v>0</v>
      </c>
      <c r="AL21" t="s">
        <v>300</v>
      </c>
    </row>
    <row r="22" spans="1:38" x14ac:dyDescent="0.25">
      <c r="A22" t="s">
        <v>120</v>
      </c>
      <c r="B22" t="s">
        <v>303</v>
      </c>
      <c r="C22" s="31" t="s">
        <v>304</v>
      </c>
      <c r="D22">
        <v>48</v>
      </c>
      <c r="E22">
        <v>934</v>
      </c>
      <c r="F22">
        <v>1E-4</v>
      </c>
      <c r="G22">
        <v>0</v>
      </c>
      <c r="H22">
        <v>3000</v>
      </c>
      <c r="I22">
        <v>4000</v>
      </c>
      <c r="J22">
        <v>18492479548.900002</v>
      </c>
      <c r="K22" s="26"/>
      <c r="L22">
        <v>18499833595.099998</v>
      </c>
      <c r="O22">
        <v>18499405129.299999</v>
      </c>
      <c r="R22">
        <v>18499695821.700001</v>
      </c>
      <c r="S22">
        <v>252.2</v>
      </c>
      <c r="T22" s="26">
        <v>4069.9</v>
      </c>
      <c r="U22">
        <v>1191.3</v>
      </c>
      <c r="X22">
        <v>1911</v>
      </c>
      <c r="AA22">
        <v>1446</v>
      </c>
      <c r="AB22" s="26">
        <v>1.2E-4</v>
      </c>
      <c r="AC22">
        <v>1E-4</v>
      </c>
      <c r="AF22">
        <v>1E-4</v>
      </c>
      <c r="AI22">
        <v>4.0000000000000003E-5</v>
      </c>
      <c r="AJ22">
        <v>0</v>
      </c>
      <c r="AK22">
        <v>0</v>
      </c>
      <c r="AL22" t="s">
        <v>300</v>
      </c>
    </row>
    <row r="23" spans="1:38" x14ac:dyDescent="0.25">
      <c r="A23" t="s">
        <v>120</v>
      </c>
      <c r="B23" t="s">
        <v>305</v>
      </c>
      <c r="C23" s="31" t="s">
        <v>306</v>
      </c>
      <c r="D23">
        <v>48</v>
      </c>
      <c r="E23">
        <v>934</v>
      </c>
      <c r="F23">
        <v>1E-4</v>
      </c>
      <c r="G23">
        <v>0</v>
      </c>
      <c r="H23">
        <v>3000</v>
      </c>
      <c r="I23">
        <v>4000</v>
      </c>
      <c r="J23">
        <v>18492479548.900002</v>
      </c>
      <c r="K23" s="26"/>
      <c r="L23">
        <v>18499709521.299999</v>
      </c>
      <c r="O23">
        <v>18499369798.700001</v>
      </c>
      <c r="R23">
        <v>18499426570.599998</v>
      </c>
      <c r="S23">
        <v>249.7</v>
      </c>
      <c r="T23" s="26">
        <v>4069.2</v>
      </c>
      <c r="U23">
        <v>993.7</v>
      </c>
      <c r="X23">
        <v>1805.1</v>
      </c>
      <c r="AA23">
        <v>1179.3</v>
      </c>
      <c r="AB23" s="26">
        <v>2.8999999999999998E-3</v>
      </c>
      <c r="AC23">
        <v>1E-4</v>
      </c>
      <c r="AF23">
        <v>1E-4</v>
      </c>
      <c r="AI23">
        <v>3.0000000000000001E-5</v>
      </c>
      <c r="AJ23">
        <v>0</v>
      </c>
      <c r="AK23">
        <v>0</v>
      </c>
      <c r="AL23" t="s">
        <v>300</v>
      </c>
    </row>
    <row r="24" spans="1:38" x14ac:dyDescent="0.25">
      <c r="A24" t="s">
        <v>120</v>
      </c>
      <c r="B24" t="s">
        <v>307</v>
      </c>
      <c r="C24" s="31" t="s">
        <v>308</v>
      </c>
      <c r="D24">
        <v>48</v>
      </c>
      <c r="E24">
        <v>934</v>
      </c>
      <c r="F24">
        <v>1E-4</v>
      </c>
      <c r="G24">
        <v>0</v>
      </c>
      <c r="H24">
        <v>3000</v>
      </c>
      <c r="I24">
        <v>4000</v>
      </c>
      <c r="J24">
        <v>16624693778.200001</v>
      </c>
      <c r="L24">
        <v>16627717006.5</v>
      </c>
      <c r="O24">
        <v>16627803771.4</v>
      </c>
      <c r="R24">
        <v>16627696193.4</v>
      </c>
      <c r="S24">
        <v>246.8</v>
      </c>
      <c r="T24">
        <v>4068.8</v>
      </c>
      <c r="U24">
        <v>1556.3</v>
      </c>
      <c r="X24">
        <v>2205.5</v>
      </c>
      <c r="AA24">
        <v>1715.5</v>
      </c>
      <c r="AB24" s="26">
        <v>1.2E-4</v>
      </c>
      <c r="AC24">
        <v>8.0000000000000007E-5</v>
      </c>
      <c r="AF24">
        <v>1E-4</v>
      </c>
      <c r="AI24">
        <v>5.0000000000000002E-5</v>
      </c>
      <c r="AJ24">
        <v>0</v>
      </c>
      <c r="AK24">
        <v>0</v>
      </c>
      <c r="AL24" t="s">
        <v>300</v>
      </c>
    </row>
    <row r="25" spans="1:38" x14ac:dyDescent="0.25">
      <c r="A25" t="s">
        <v>120</v>
      </c>
      <c r="B25" t="s">
        <v>309</v>
      </c>
      <c r="C25" s="31" t="s">
        <v>310</v>
      </c>
      <c r="D25">
        <v>48</v>
      </c>
      <c r="E25">
        <v>934</v>
      </c>
      <c r="F25">
        <v>1E-4</v>
      </c>
      <c r="G25">
        <v>0</v>
      </c>
      <c r="H25">
        <v>3000</v>
      </c>
      <c r="I25">
        <v>4000</v>
      </c>
      <c r="J25">
        <v>16624693778.200001</v>
      </c>
      <c r="L25">
        <v>16627943730.799999</v>
      </c>
      <c r="O25">
        <v>16627929615.6</v>
      </c>
      <c r="R25">
        <v>16627856856.299999</v>
      </c>
      <c r="S25">
        <v>253</v>
      </c>
      <c r="T25">
        <v>4071.3</v>
      </c>
      <c r="U25">
        <v>813.5</v>
      </c>
      <c r="X25">
        <v>2063.6999999999998</v>
      </c>
      <c r="AA25">
        <v>960</v>
      </c>
      <c r="AB25">
        <v>1.7099999999999999E-3</v>
      </c>
      <c r="AC25">
        <v>1E-4</v>
      </c>
      <c r="AF25">
        <v>1E-4</v>
      </c>
      <c r="AI25">
        <v>6.9999999999999994E-5</v>
      </c>
      <c r="AJ25">
        <v>0</v>
      </c>
      <c r="AK25">
        <v>0</v>
      </c>
      <c r="AL25" t="s">
        <v>300</v>
      </c>
    </row>
  </sheetData>
  <phoneticPr fontId="1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B472B-6208-4598-BB82-07C8C367A115}">
  <dimension ref="A1:AL27"/>
  <sheetViews>
    <sheetView topLeftCell="H1" workbookViewId="0">
      <selection activeCell="Q23" sqref="Q23"/>
    </sheetView>
  </sheetViews>
  <sheetFormatPr baseColWidth="10" defaultRowHeight="15" x14ac:dyDescent="0.25"/>
  <cols>
    <col min="1" max="1" width="9.5703125" bestFit="1" customWidth="1"/>
    <col min="2" max="2" width="22.5703125" bestFit="1" customWidth="1"/>
    <col min="3" max="3" width="12.42578125" bestFit="1" customWidth="1"/>
    <col min="4" max="5" width="3" bestFit="1" customWidth="1"/>
    <col min="6" max="6" width="8.28515625" bestFit="1" customWidth="1"/>
    <col min="7" max="7" width="6.140625" bestFit="1" customWidth="1"/>
    <col min="8" max="8" width="8.5703125" bestFit="1" customWidth="1"/>
    <col min="9" max="9" width="9.140625" bestFit="1" customWidth="1"/>
    <col min="10" max="13" width="12" bestFit="1" customWidth="1"/>
    <col min="14" max="14" width="2.85546875" bestFit="1" customWidth="1"/>
    <col min="15" max="15" width="7.28515625" bestFit="1" customWidth="1"/>
    <col min="16" max="18" width="12" bestFit="1" customWidth="1"/>
    <col min="19" max="19" width="5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6" bestFit="1" customWidth="1"/>
    <col min="26" max="27" width="6.28515625" bestFit="1" customWidth="1"/>
    <col min="28" max="29" width="9.140625" bestFit="1" customWidth="1"/>
    <col min="30" max="30" width="10.140625" bestFit="1" customWidth="1"/>
    <col min="31" max="31" width="5.140625" bestFit="1" customWidth="1"/>
    <col min="32" max="32" width="9.5703125" bestFit="1" customWidth="1"/>
    <col min="33" max="35" width="8.7109375" bestFit="1" customWidth="1"/>
    <col min="36" max="37" width="2" bestFit="1" customWidth="1"/>
    <col min="38" max="38" width="65.140625" bestFit="1" customWidth="1"/>
    <col min="39" max="39" width="2" bestFit="1" customWidth="1"/>
    <col min="40" max="40" width="65.140625" bestFit="1" customWidth="1"/>
  </cols>
  <sheetData>
    <row r="1" spans="1:38" s="1" customFormat="1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263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265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277</v>
      </c>
      <c r="AG1" s="1" t="s">
        <v>314</v>
      </c>
      <c r="AH1" s="1" t="s">
        <v>320</v>
      </c>
      <c r="AI1" s="1" t="s">
        <v>316</v>
      </c>
    </row>
    <row r="2" spans="1:38" x14ac:dyDescent="0.25">
      <c r="A2" s="5" t="s">
        <v>101</v>
      </c>
      <c r="B2" t="s">
        <v>325</v>
      </c>
      <c r="C2" t="s">
        <v>26</v>
      </c>
      <c r="D2">
        <v>48</v>
      </c>
      <c r="E2">
        <v>73</v>
      </c>
      <c r="F2" s="24">
        <v>1.0000000000000001E-5</v>
      </c>
      <c r="G2">
        <v>0</v>
      </c>
      <c r="H2" s="14">
        <v>4000</v>
      </c>
      <c r="I2">
        <v>40000</v>
      </c>
      <c r="J2">
        <v>279311866.39999998</v>
      </c>
      <c r="K2">
        <v>283849653.5</v>
      </c>
      <c r="L2">
        <v>283870175.10000002</v>
      </c>
      <c r="M2">
        <v>283849653.5</v>
      </c>
      <c r="P2">
        <v>283870175.10000002</v>
      </c>
      <c r="Q2">
        <v>283870175.10000002</v>
      </c>
      <c r="R2">
        <v>283849653.5</v>
      </c>
      <c r="S2">
        <v>13</v>
      </c>
      <c r="T2">
        <v>119.3</v>
      </c>
      <c r="U2">
        <v>28.1</v>
      </c>
      <c r="V2">
        <v>31.2</v>
      </c>
      <c r="Y2">
        <v>129.9</v>
      </c>
      <c r="Z2">
        <v>46.5</v>
      </c>
      <c r="AA2">
        <v>46.2</v>
      </c>
      <c r="AB2">
        <v>0</v>
      </c>
      <c r="AC2">
        <v>1.0000000000000001E-5</v>
      </c>
      <c r="AD2">
        <v>0</v>
      </c>
      <c r="AE2">
        <v>0</v>
      </c>
      <c r="AF2">
        <v>0</v>
      </c>
      <c r="AG2">
        <v>1.0000000000000001E-5</v>
      </c>
      <c r="AH2">
        <v>0</v>
      </c>
      <c r="AI2">
        <v>0</v>
      </c>
      <c r="AJ2">
        <v>0</v>
      </c>
      <c r="AK2">
        <v>0</v>
      </c>
      <c r="AL2" t="s">
        <v>322</v>
      </c>
    </row>
    <row r="3" spans="1:38" x14ac:dyDescent="0.25">
      <c r="A3" s="5"/>
      <c r="H3" s="14"/>
    </row>
    <row r="4" spans="1:38" x14ac:dyDescent="0.25">
      <c r="A4" s="5"/>
      <c r="H4" s="14"/>
    </row>
    <row r="5" spans="1:38" x14ac:dyDescent="0.25">
      <c r="A5" s="5"/>
      <c r="H5" s="14"/>
    </row>
    <row r="6" spans="1:38" x14ac:dyDescent="0.25">
      <c r="A6" s="5"/>
      <c r="H6" s="14"/>
    </row>
    <row r="7" spans="1:38" x14ac:dyDescent="0.25">
      <c r="A7" s="5"/>
      <c r="H7" s="14"/>
    </row>
    <row r="8" spans="1:38" x14ac:dyDescent="0.25">
      <c r="A8" s="5"/>
      <c r="H8" s="14"/>
    </row>
    <row r="9" spans="1:38" x14ac:dyDescent="0.25">
      <c r="A9" s="5"/>
      <c r="H9" s="14"/>
    </row>
    <row r="10" spans="1:38" x14ac:dyDescent="0.25">
      <c r="H10" s="14"/>
    </row>
    <row r="11" spans="1:38" x14ac:dyDescent="0.25">
      <c r="H11" s="14"/>
    </row>
    <row r="12" spans="1:38" x14ac:dyDescent="0.25">
      <c r="H12" s="14"/>
    </row>
    <row r="13" spans="1:38" x14ac:dyDescent="0.25">
      <c r="H13" s="14"/>
    </row>
    <row r="14" spans="1:38" x14ac:dyDescent="0.25">
      <c r="H14" s="14"/>
    </row>
    <row r="15" spans="1:38" x14ac:dyDescent="0.25">
      <c r="H15" s="14"/>
    </row>
    <row r="16" spans="1:38" x14ac:dyDescent="0.25">
      <c r="H16" s="14"/>
    </row>
    <row r="17" spans="8:8" x14ac:dyDescent="0.25">
      <c r="H17" s="14"/>
    </row>
    <row r="18" spans="8:8" x14ac:dyDescent="0.25">
      <c r="H18" s="14"/>
    </row>
    <row r="19" spans="8:8" x14ac:dyDescent="0.25">
      <c r="H19" s="14"/>
    </row>
    <row r="20" spans="8:8" x14ac:dyDescent="0.25">
      <c r="H20" s="14"/>
    </row>
    <row r="21" spans="8:8" x14ac:dyDescent="0.25">
      <c r="H21" s="14"/>
    </row>
    <row r="22" spans="8:8" x14ac:dyDescent="0.25">
      <c r="H22" s="14"/>
    </row>
    <row r="23" spans="8:8" x14ac:dyDescent="0.25">
      <c r="H23" s="14"/>
    </row>
    <row r="24" spans="8:8" x14ac:dyDescent="0.25">
      <c r="H24" s="14"/>
    </row>
    <row r="25" spans="8:8" x14ac:dyDescent="0.25">
      <c r="H25" s="14"/>
    </row>
    <row r="26" spans="8:8" x14ac:dyDescent="0.25">
      <c r="H26" s="14"/>
    </row>
    <row r="27" spans="8:8" x14ac:dyDescent="0.25">
      <c r="H27" s="14"/>
    </row>
  </sheetData>
  <phoneticPr fontId="1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1406C-F8B6-47C4-9E7E-B35320D3F115}">
  <dimension ref="A1:AL41"/>
  <sheetViews>
    <sheetView workbookViewId="0">
      <selection sqref="A1:AL1"/>
    </sheetView>
  </sheetViews>
  <sheetFormatPr baseColWidth="10" defaultRowHeight="15" x14ac:dyDescent="0.25"/>
  <cols>
    <col min="1" max="1" width="9.5703125" bestFit="1" customWidth="1"/>
    <col min="2" max="2" width="24" bestFit="1" customWidth="1"/>
    <col min="3" max="3" width="10.28515625" bestFit="1" customWidth="1"/>
    <col min="4" max="4" width="3" bestFit="1" customWidth="1"/>
    <col min="5" max="5" width="4" customWidth="1"/>
    <col min="6" max="6" width="7" bestFit="1" customWidth="1"/>
    <col min="7" max="7" width="6.140625" bestFit="1" customWidth="1"/>
    <col min="8" max="8" width="8.5703125" bestFit="1" customWidth="1"/>
    <col min="9" max="9" width="9.140625" bestFit="1" customWidth="1"/>
    <col min="10" max="18" width="12" bestFit="1" customWidth="1"/>
    <col min="19" max="19" width="6" bestFit="1" customWidth="1"/>
    <col min="20" max="21" width="7" bestFit="1" customWidth="1"/>
    <col min="22" max="22" width="7.7109375" bestFit="1" customWidth="1"/>
    <col min="23" max="23" width="7" bestFit="1" customWidth="1"/>
    <col min="24" max="24" width="7.140625" bestFit="1" customWidth="1"/>
    <col min="25" max="27" width="7" bestFit="1" customWidth="1"/>
    <col min="28" max="30" width="9.140625" bestFit="1" customWidth="1"/>
    <col min="31" max="31" width="5.140625" bestFit="1" customWidth="1"/>
    <col min="32" max="32" width="9.5703125" bestFit="1" customWidth="1"/>
    <col min="33" max="35" width="8.7109375" bestFit="1" customWidth="1"/>
    <col min="36" max="37" width="2" bestFit="1" customWidth="1"/>
    <col min="38" max="38" width="65.140625" bestFit="1" customWidth="1"/>
    <col min="39" max="39" width="38.7109375" bestFit="1" customWidth="1"/>
  </cols>
  <sheetData>
    <row r="1" spans="1:38" s="1" customFormat="1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263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265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277</v>
      </c>
      <c r="AG1" s="1" t="s">
        <v>314</v>
      </c>
      <c r="AH1" s="1" t="s">
        <v>320</v>
      </c>
      <c r="AI1" s="1" t="s">
        <v>316</v>
      </c>
    </row>
    <row r="2" spans="1:38" x14ac:dyDescent="0.25">
      <c r="A2" t="s">
        <v>120</v>
      </c>
      <c r="B2" t="s">
        <v>281</v>
      </c>
      <c r="C2" s="29" t="s">
        <v>26</v>
      </c>
      <c r="D2">
        <v>48</v>
      </c>
      <c r="E2">
        <v>73</v>
      </c>
      <c r="F2">
        <v>1E-4</v>
      </c>
      <c r="G2">
        <v>0</v>
      </c>
      <c r="H2">
        <v>3000</v>
      </c>
      <c r="I2">
        <v>4000</v>
      </c>
      <c r="J2">
        <v>279311866.39999998</v>
      </c>
      <c r="K2">
        <v>283849653.5</v>
      </c>
      <c r="L2">
        <v>283873384.19999999</v>
      </c>
      <c r="M2">
        <v>283849653.5</v>
      </c>
      <c r="O2">
        <v>283849653.5</v>
      </c>
      <c r="R2">
        <v>283849653.5</v>
      </c>
      <c r="S2">
        <v>6.6</v>
      </c>
      <c r="T2">
        <v>237.7</v>
      </c>
      <c r="U2">
        <v>13.6</v>
      </c>
      <c r="V2" s="1"/>
      <c r="X2">
        <v>22.3</v>
      </c>
      <c r="AA2">
        <v>22.9</v>
      </c>
      <c r="AB2">
        <v>9.0000000000000006E-5</v>
      </c>
      <c r="AC2">
        <v>1E-4</v>
      </c>
      <c r="AF2">
        <v>1E-4</v>
      </c>
      <c r="AI2">
        <v>8.0000000000000007E-5</v>
      </c>
      <c r="AJ2">
        <v>0</v>
      </c>
      <c r="AK2">
        <v>0</v>
      </c>
      <c r="AL2" t="s">
        <v>270</v>
      </c>
    </row>
    <row r="3" spans="1:38" x14ac:dyDescent="0.25">
      <c r="A3" t="s">
        <v>120</v>
      </c>
      <c r="B3" t="s">
        <v>282</v>
      </c>
      <c r="C3" s="29" t="s">
        <v>28</v>
      </c>
      <c r="D3">
        <v>48</v>
      </c>
      <c r="E3">
        <v>73</v>
      </c>
      <c r="F3">
        <v>1E-4</v>
      </c>
      <c r="G3">
        <v>0</v>
      </c>
      <c r="H3">
        <v>3000</v>
      </c>
      <c r="I3">
        <v>4000</v>
      </c>
      <c r="J3">
        <v>251270682.5</v>
      </c>
      <c r="K3">
        <v>255440077.09999999</v>
      </c>
      <c r="L3">
        <v>255671642.90000001</v>
      </c>
      <c r="O3">
        <v>255467889.30000001</v>
      </c>
      <c r="R3">
        <v>255473554.5</v>
      </c>
      <c r="S3">
        <v>6.6</v>
      </c>
      <c r="T3">
        <v>87.4</v>
      </c>
      <c r="U3">
        <v>16.600000000000001</v>
      </c>
      <c r="X3">
        <v>25</v>
      </c>
      <c r="AA3">
        <v>25.3</v>
      </c>
      <c r="AB3">
        <v>1E-4</v>
      </c>
      <c r="AC3">
        <v>1E-4</v>
      </c>
      <c r="AF3">
        <v>1.0000000000000001E-5</v>
      </c>
      <c r="AI3">
        <v>2.0000000000000002E-5</v>
      </c>
      <c r="AJ3">
        <v>0</v>
      </c>
      <c r="AK3">
        <v>0</v>
      </c>
      <c r="AL3" t="s">
        <v>270</v>
      </c>
    </row>
    <row r="4" spans="1:38" x14ac:dyDescent="0.25">
      <c r="A4" t="s">
        <v>120</v>
      </c>
      <c r="B4" t="s">
        <v>283</v>
      </c>
      <c r="C4" s="29" t="s">
        <v>30</v>
      </c>
      <c r="D4">
        <v>48</v>
      </c>
      <c r="E4">
        <v>73</v>
      </c>
      <c r="F4">
        <v>1E-4</v>
      </c>
      <c r="G4">
        <v>0</v>
      </c>
      <c r="H4">
        <v>3000</v>
      </c>
      <c r="I4">
        <v>4000</v>
      </c>
      <c r="J4">
        <v>260823216.69999999</v>
      </c>
      <c r="K4">
        <v>261613254.30000001</v>
      </c>
      <c r="L4">
        <v>261613254.30000001</v>
      </c>
      <c r="O4">
        <v>261613254.30000001</v>
      </c>
      <c r="R4">
        <v>261613254.30000001</v>
      </c>
      <c r="S4">
        <v>6.9</v>
      </c>
      <c r="T4">
        <v>32.1</v>
      </c>
      <c r="U4">
        <v>13</v>
      </c>
      <c r="X4">
        <v>19.7</v>
      </c>
      <c r="AA4">
        <v>21.3</v>
      </c>
      <c r="AB4">
        <v>6.9999999999999994E-5</v>
      </c>
      <c r="AC4">
        <v>8.0000000000000007E-5</v>
      </c>
      <c r="AF4">
        <v>0</v>
      </c>
      <c r="AI4">
        <v>0</v>
      </c>
      <c r="AJ4">
        <v>0</v>
      </c>
      <c r="AK4">
        <v>0</v>
      </c>
      <c r="AL4" t="s">
        <v>258</v>
      </c>
    </row>
    <row r="5" spans="1:38" x14ac:dyDescent="0.25">
      <c r="A5" t="s">
        <v>120</v>
      </c>
      <c r="B5" t="s">
        <v>284</v>
      </c>
      <c r="C5" s="29" t="s">
        <v>32</v>
      </c>
      <c r="D5">
        <v>48</v>
      </c>
      <c r="E5">
        <v>73</v>
      </c>
      <c r="F5">
        <v>1E-4</v>
      </c>
      <c r="G5">
        <v>0</v>
      </c>
      <c r="H5">
        <v>3000</v>
      </c>
      <c r="I5">
        <v>4000</v>
      </c>
      <c r="J5">
        <v>239369032.80000001</v>
      </c>
      <c r="K5">
        <v>241106384.69999999</v>
      </c>
      <c r="L5">
        <v>241115904.5</v>
      </c>
      <c r="O5">
        <v>241106384.69999999</v>
      </c>
      <c r="R5">
        <v>241106384.69999999</v>
      </c>
      <c r="S5">
        <v>7.1</v>
      </c>
      <c r="T5">
        <v>31.1</v>
      </c>
      <c r="U5">
        <v>13.3</v>
      </c>
      <c r="X5">
        <v>20.5</v>
      </c>
      <c r="AA5">
        <v>22.1</v>
      </c>
      <c r="AB5">
        <v>6.9999999999999994E-5</v>
      </c>
      <c r="AC5">
        <v>0</v>
      </c>
      <c r="AF5">
        <v>1.0000000000000001E-5</v>
      </c>
      <c r="AI5">
        <v>0</v>
      </c>
      <c r="AJ5">
        <v>0</v>
      </c>
      <c r="AK5">
        <v>0</v>
      </c>
      <c r="AL5" t="s">
        <v>258</v>
      </c>
    </row>
    <row r="6" spans="1:38" x14ac:dyDescent="0.25">
      <c r="A6" t="s">
        <v>120</v>
      </c>
      <c r="B6" t="s">
        <v>285</v>
      </c>
      <c r="C6" s="29" t="s">
        <v>34</v>
      </c>
      <c r="D6">
        <v>48</v>
      </c>
      <c r="E6">
        <v>73</v>
      </c>
      <c r="F6">
        <v>1E-4</v>
      </c>
      <c r="G6">
        <v>0</v>
      </c>
      <c r="H6">
        <v>3000</v>
      </c>
      <c r="I6">
        <v>4000</v>
      </c>
      <c r="J6">
        <v>356252252.39999998</v>
      </c>
      <c r="K6">
        <v>358052650.30000001</v>
      </c>
      <c r="L6">
        <v>358108071.19999999</v>
      </c>
      <c r="O6">
        <v>358052650.30000001</v>
      </c>
      <c r="R6">
        <v>358052650.30000001</v>
      </c>
      <c r="S6">
        <v>6.6</v>
      </c>
      <c r="T6">
        <v>63.1</v>
      </c>
      <c r="U6">
        <v>14.2</v>
      </c>
      <c r="X6">
        <v>21.4</v>
      </c>
      <c r="AA6">
        <v>22.3</v>
      </c>
      <c r="AB6">
        <v>1E-4</v>
      </c>
      <c r="AC6">
        <v>9.0000000000000006E-5</v>
      </c>
      <c r="AF6">
        <v>2.0000000000000002E-5</v>
      </c>
      <c r="AI6">
        <v>2.0000000000000002E-5</v>
      </c>
      <c r="AJ6">
        <v>0</v>
      </c>
      <c r="AK6">
        <v>0</v>
      </c>
      <c r="AL6" t="s">
        <v>258</v>
      </c>
    </row>
    <row r="7" spans="1:38" x14ac:dyDescent="0.25">
      <c r="A7" t="s">
        <v>120</v>
      </c>
      <c r="B7" t="s">
        <v>286</v>
      </c>
      <c r="C7" s="29" t="s">
        <v>36</v>
      </c>
      <c r="D7">
        <v>48</v>
      </c>
      <c r="E7">
        <v>73</v>
      </c>
      <c r="F7">
        <v>1E-4</v>
      </c>
      <c r="G7">
        <v>0</v>
      </c>
      <c r="H7">
        <v>3000</v>
      </c>
      <c r="I7">
        <v>4000</v>
      </c>
      <c r="J7">
        <v>502820732.89999998</v>
      </c>
      <c r="K7">
        <v>504414101.30000001</v>
      </c>
      <c r="L7">
        <v>504418051.5</v>
      </c>
      <c r="O7">
        <v>504431192.5</v>
      </c>
      <c r="R7">
        <v>504418051.5</v>
      </c>
      <c r="S7">
        <v>6.6</v>
      </c>
      <c r="T7">
        <v>155.80000000000001</v>
      </c>
      <c r="U7">
        <v>13.4</v>
      </c>
      <c r="X7">
        <v>21.3</v>
      </c>
      <c r="AA7">
        <v>22.7</v>
      </c>
      <c r="AB7">
        <v>1E-4</v>
      </c>
      <c r="AC7">
        <v>1E-4</v>
      </c>
      <c r="AF7">
        <v>8.0000000000000007E-5</v>
      </c>
      <c r="AI7">
        <v>0</v>
      </c>
      <c r="AJ7">
        <v>0</v>
      </c>
      <c r="AK7">
        <v>0</v>
      </c>
      <c r="AL7" t="s">
        <v>258</v>
      </c>
    </row>
    <row r="8" spans="1:38" x14ac:dyDescent="0.25">
      <c r="A8" t="s">
        <v>120</v>
      </c>
      <c r="B8" t="s">
        <v>287</v>
      </c>
      <c r="C8" s="29" t="s">
        <v>38</v>
      </c>
      <c r="D8">
        <v>48</v>
      </c>
      <c r="E8">
        <v>73</v>
      </c>
      <c r="F8">
        <v>1E-4</v>
      </c>
      <c r="G8">
        <v>0</v>
      </c>
      <c r="H8">
        <v>3000</v>
      </c>
      <c r="I8">
        <v>4000</v>
      </c>
      <c r="J8">
        <v>517818965.10000002</v>
      </c>
      <c r="K8">
        <v>518917777.19999999</v>
      </c>
      <c r="L8">
        <v>518926964</v>
      </c>
      <c r="O8">
        <v>518917777.19999999</v>
      </c>
      <c r="R8">
        <v>518917777.19999999</v>
      </c>
      <c r="S8">
        <v>6.6</v>
      </c>
      <c r="T8">
        <v>111.8</v>
      </c>
      <c r="U8">
        <v>13.7</v>
      </c>
      <c r="X8">
        <v>23.8</v>
      </c>
      <c r="AA8">
        <v>24.4</v>
      </c>
      <c r="AB8">
        <v>8.0000000000000007E-5</v>
      </c>
      <c r="AC8">
        <v>4.0000000000000003E-5</v>
      </c>
      <c r="AF8">
        <v>8.0000000000000007E-5</v>
      </c>
      <c r="AI8">
        <v>2.0000000000000002E-5</v>
      </c>
      <c r="AJ8">
        <v>0</v>
      </c>
      <c r="AK8">
        <v>0</v>
      </c>
      <c r="AL8" t="s">
        <v>258</v>
      </c>
    </row>
    <row r="9" spans="1:38" x14ac:dyDescent="0.25">
      <c r="A9" t="s">
        <v>120</v>
      </c>
      <c r="B9" t="s">
        <v>288</v>
      </c>
      <c r="C9" s="29" t="s">
        <v>40</v>
      </c>
      <c r="D9">
        <v>48</v>
      </c>
      <c r="E9">
        <v>73</v>
      </c>
      <c r="F9">
        <v>1E-4</v>
      </c>
      <c r="G9">
        <v>0</v>
      </c>
      <c r="H9">
        <v>3000</v>
      </c>
      <c r="I9">
        <v>4000</v>
      </c>
      <c r="J9">
        <v>360947885.80000001</v>
      </c>
      <c r="K9">
        <v>362434996.60000002</v>
      </c>
      <c r="L9">
        <v>362832824.5</v>
      </c>
      <c r="O9">
        <v>362436615</v>
      </c>
      <c r="R9">
        <v>362464034.5</v>
      </c>
      <c r="S9">
        <v>6.6</v>
      </c>
      <c r="T9">
        <v>65.599999999999994</v>
      </c>
      <c r="U9">
        <v>16.2</v>
      </c>
      <c r="X9">
        <v>24.8</v>
      </c>
      <c r="AA9">
        <v>25</v>
      </c>
      <c r="AB9">
        <v>1E-4</v>
      </c>
      <c r="AC9">
        <v>1E-4</v>
      </c>
      <c r="AF9">
        <v>5.0000000000000002E-5</v>
      </c>
      <c r="AI9">
        <v>9.0000000000000006E-5</v>
      </c>
      <c r="AJ9">
        <v>0</v>
      </c>
      <c r="AK9">
        <v>0</v>
      </c>
      <c r="AL9" t="s">
        <v>258</v>
      </c>
    </row>
    <row r="10" spans="1:38" x14ac:dyDescent="0.25">
      <c r="A10" s="14" t="s">
        <v>120</v>
      </c>
      <c r="B10" t="s">
        <v>289</v>
      </c>
      <c r="C10" s="29" t="s">
        <v>42</v>
      </c>
      <c r="D10">
        <v>48</v>
      </c>
      <c r="E10">
        <v>73</v>
      </c>
      <c r="F10">
        <v>1E-4</v>
      </c>
      <c r="G10">
        <v>0</v>
      </c>
      <c r="H10">
        <v>3000</v>
      </c>
      <c r="I10">
        <v>4000</v>
      </c>
      <c r="J10">
        <v>306605244.19999999</v>
      </c>
      <c r="K10">
        <v>308853843.30000001</v>
      </c>
      <c r="L10">
        <v>308904007.10000002</v>
      </c>
      <c r="O10">
        <v>308860948</v>
      </c>
      <c r="R10">
        <v>308846887.69999999</v>
      </c>
      <c r="S10">
        <v>6.6</v>
      </c>
      <c r="T10">
        <v>52.3</v>
      </c>
      <c r="U10">
        <v>13.7</v>
      </c>
      <c r="X10">
        <v>20.6</v>
      </c>
      <c r="AA10">
        <v>21.4</v>
      </c>
      <c r="AB10">
        <v>1E-4</v>
      </c>
      <c r="AC10">
        <v>6.9999999999999994E-5</v>
      </c>
      <c r="AF10">
        <v>9.0000000000000006E-5</v>
      </c>
      <c r="AI10">
        <v>2.0000000000000002E-5</v>
      </c>
      <c r="AJ10">
        <v>0</v>
      </c>
      <c r="AK10">
        <v>0</v>
      </c>
      <c r="AL10" t="s">
        <v>258</v>
      </c>
    </row>
    <row r="11" spans="1:38" x14ac:dyDescent="0.25">
      <c r="A11" s="14" t="s">
        <v>120</v>
      </c>
      <c r="B11" t="s">
        <v>290</v>
      </c>
      <c r="C11" s="29" t="s">
        <v>43</v>
      </c>
      <c r="D11">
        <v>48</v>
      </c>
      <c r="E11">
        <v>73</v>
      </c>
      <c r="F11">
        <v>1E-4</v>
      </c>
      <c r="G11">
        <v>0</v>
      </c>
      <c r="H11">
        <v>3000</v>
      </c>
      <c r="I11">
        <v>4000</v>
      </c>
      <c r="J11">
        <v>243013026.80000001</v>
      </c>
      <c r="K11">
        <v>246351586.5</v>
      </c>
      <c r="L11">
        <v>246384107.09999999</v>
      </c>
      <c r="O11">
        <v>246349486.5</v>
      </c>
      <c r="R11">
        <v>246349486.5</v>
      </c>
      <c r="S11">
        <v>6.6</v>
      </c>
      <c r="T11">
        <v>53.2</v>
      </c>
      <c r="U11">
        <v>14.6</v>
      </c>
      <c r="X11">
        <v>22.1</v>
      </c>
      <c r="AA11">
        <v>23.7</v>
      </c>
      <c r="AB11">
        <v>1E-4</v>
      </c>
      <c r="AC11">
        <v>1E-4</v>
      </c>
      <c r="AF11">
        <v>1.0000000000000001E-5</v>
      </c>
      <c r="AI11">
        <v>2.0000000000000002E-5</v>
      </c>
      <c r="AJ11">
        <v>0</v>
      </c>
      <c r="AK11">
        <v>0</v>
      </c>
      <c r="AL11" t="s">
        <v>258</v>
      </c>
    </row>
    <row r="12" spans="1:38" x14ac:dyDescent="0.25">
      <c r="A12" s="14" t="s">
        <v>120</v>
      </c>
      <c r="B12" t="s">
        <v>291</v>
      </c>
      <c r="C12" s="29" t="s">
        <v>45</v>
      </c>
      <c r="D12">
        <v>48</v>
      </c>
      <c r="E12">
        <v>73</v>
      </c>
      <c r="F12">
        <v>1E-4</v>
      </c>
      <c r="G12">
        <v>0</v>
      </c>
      <c r="H12">
        <v>3000</v>
      </c>
      <c r="I12">
        <v>4000</v>
      </c>
      <c r="J12">
        <v>341207508.60000002</v>
      </c>
      <c r="K12">
        <v>347394535</v>
      </c>
      <c r="L12">
        <v>347635528.10000002</v>
      </c>
      <c r="O12">
        <v>347473184</v>
      </c>
      <c r="R12">
        <v>347476768.10000002</v>
      </c>
      <c r="S12">
        <v>6.6</v>
      </c>
      <c r="T12">
        <v>60.7</v>
      </c>
      <c r="U12">
        <v>15.4</v>
      </c>
      <c r="X12">
        <v>21.6</v>
      </c>
      <c r="AA12">
        <v>23.3</v>
      </c>
      <c r="AB12">
        <v>1E-4</v>
      </c>
      <c r="AC12">
        <v>8.0000000000000007E-5</v>
      </c>
      <c r="AF12">
        <v>9.0000000000000006E-5</v>
      </c>
      <c r="AI12">
        <v>6.0000000000000002E-5</v>
      </c>
      <c r="AJ12">
        <v>0</v>
      </c>
      <c r="AK12">
        <v>0</v>
      </c>
      <c r="AL12" t="s">
        <v>258</v>
      </c>
    </row>
    <row r="13" spans="1:38" x14ac:dyDescent="0.25">
      <c r="A13" s="14" t="s">
        <v>120</v>
      </c>
      <c r="B13" t="s">
        <v>260</v>
      </c>
      <c r="C13" s="30" t="s">
        <v>261</v>
      </c>
      <c r="D13">
        <v>48</v>
      </c>
      <c r="E13">
        <v>610</v>
      </c>
      <c r="F13">
        <v>1E-4</v>
      </c>
      <c r="G13">
        <v>0</v>
      </c>
      <c r="H13">
        <v>3000</v>
      </c>
      <c r="I13">
        <v>4000</v>
      </c>
      <c r="J13">
        <v>3164808.6</v>
      </c>
      <c r="K13">
        <v>3167333.5</v>
      </c>
      <c r="L13">
        <v>3184676.4</v>
      </c>
      <c r="O13">
        <v>3167918</v>
      </c>
      <c r="R13">
        <v>3178347.9</v>
      </c>
      <c r="S13">
        <v>114.7</v>
      </c>
      <c r="T13">
        <v>3103.7</v>
      </c>
      <c r="U13">
        <v>201.2</v>
      </c>
      <c r="X13">
        <v>310.39999999999998</v>
      </c>
      <c r="AA13">
        <v>270.8</v>
      </c>
      <c r="AB13">
        <v>2.0000000000000002E-5</v>
      </c>
      <c r="AC13">
        <v>8.0000000000000007E-5</v>
      </c>
      <c r="AF13">
        <v>1E-4</v>
      </c>
      <c r="AI13">
        <v>5.0000000000000002E-5</v>
      </c>
      <c r="AJ13">
        <v>0</v>
      </c>
      <c r="AK13">
        <v>0</v>
      </c>
      <c r="AL13" t="s">
        <v>270</v>
      </c>
    </row>
    <row r="14" spans="1:38" x14ac:dyDescent="0.25">
      <c r="A14" s="14" t="s">
        <v>120</v>
      </c>
      <c r="B14" t="s">
        <v>292</v>
      </c>
      <c r="C14" s="30" t="s">
        <v>262</v>
      </c>
      <c r="D14">
        <v>48</v>
      </c>
      <c r="E14">
        <v>610</v>
      </c>
      <c r="F14">
        <v>1E-4</v>
      </c>
      <c r="G14">
        <v>0</v>
      </c>
      <c r="H14">
        <v>3000</v>
      </c>
      <c r="I14">
        <v>4000</v>
      </c>
      <c r="J14">
        <v>3165482.7</v>
      </c>
      <c r="K14" s="27">
        <v>3168145.4748999998</v>
      </c>
      <c r="L14">
        <v>3185213.8</v>
      </c>
      <c r="O14">
        <v>3168555.3</v>
      </c>
      <c r="R14">
        <v>3179214.8</v>
      </c>
      <c r="S14">
        <v>128</v>
      </c>
      <c r="T14" s="26">
        <v>8000</v>
      </c>
      <c r="U14">
        <v>276.5</v>
      </c>
      <c r="X14">
        <v>569.79999999999995</v>
      </c>
      <c r="AA14">
        <v>347</v>
      </c>
      <c r="AC14">
        <v>1E-4</v>
      </c>
      <c r="AF14">
        <v>1E-4</v>
      </c>
      <c r="AI14">
        <v>8.0000000000000007E-5</v>
      </c>
      <c r="AJ14">
        <v>0</v>
      </c>
      <c r="AK14">
        <v>0</v>
      </c>
      <c r="AL14" t="s">
        <v>268</v>
      </c>
    </row>
    <row r="15" spans="1:38" x14ac:dyDescent="0.25">
      <c r="A15" t="s">
        <v>120</v>
      </c>
      <c r="B15" t="s">
        <v>323</v>
      </c>
      <c r="C15" s="31" t="s">
        <v>253</v>
      </c>
      <c r="D15">
        <v>48</v>
      </c>
      <c r="E15">
        <v>934</v>
      </c>
      <c r="F15">
        <v>1E-4</v>
      </c>
      <c r="G15">
        <v>0</v>
      </c>
      <c r="H15">
        <v>3000</v>
      </c>
      <c r="I15">
        <v>4000</v>
      </c>
      <c r="J15">
        <v>14302680990.1</v>
      </c>
      <c r="K15">
        <v>14304431662</v>
      </c>
      <c r="L15">
        <v>14304607544.1</v>
      </c>
      <c r="M15">
        <v>14304792402.6</v>
      </c>
      <c r="O15">
        <v>14304874642.1</v>
      </c>
      <c r="P15">
        <v>14304582451.4</v>
      </c>
      <c r="Q15">
        <v>14304582451.4</v>
      </c>
      <c r="R15">
        <v>14304541086.1</v>
      </c>
      <c r="S15">
        <v>249.4</v>
      </c>
      <c r="T15">
        <v>8487.7999999999993</v>
      </c>
      <c r="U15">
        <v>3235.5</v>
      </c>
      <c r="V15">
        <v>1827.8</v>
      </c>
      <c r="X15">
        <v>2773.3</v>
      </c>
      <c r="Y15">
        <v>3892.7</v>
      </c>
      <c r="Z15">
        <v>3353.8</v>
      </c>
      <c r="AA15">
        <v>3386.9</v>
      </c>
      <c r="AB15">
        <v>8.0000000000000007E-5</v>
      </c>
      <c r="AC15">
        <v>8.0000000000000007E-5</v>
      </c>
      <c r="AD15">
        <v>1E-4</v>
      </c>
      <c r="AG15">
        <v>8.0000000000000007E-5</v>
      </c>
      <c r="AH15">
        <v>8.0000000000000007E-5</v>
      </c>
      <c r="AI15">
        <v>5.0000000000000002E-5</v>
      </c>
      <c r="AJ15">
        <v>0</v>
      </c>
      <c r="AK15">
        <v>0</v>
      </c>
      <c r="AL15" t="s">
        <v>324</v>
      </c>
    </row>
    <row r="16" spans="1:38" x14ac:dyDescent="0.25">
      <c r="A16" s="28" t="s">
        <v>120</v>
      </c>
      <c r="B16" t="s">
        <v>294</v>
      </c>
      <c r="C16" s="31" t="s">
        <v>254</v>
      </c>
      <c r="D16">
        <v>48</v>
      </c>
      <c r="E16">
        <v>934</v>
      </c>
      <c r="F16">
        <v>1E-4</v>
      </c>
      <c r="G16">
        <v>0</v>
      </c>
      <c r="H16">
        <v>3000</v>
      </c>
      <c r="I16">
        <v>4000</v>
      </c>
      <c r="J16">
        <v>14302680990.1</v>
      </c>
      <c r="K16">
        <v>14304452502</v>
      </c>
      <c r="L16">
        <v>14305156521.200001</v>
      </c>
      <c r="N16">
        <v>14304763563.9</v>
      </c>
      <c r="O16">
        <v>14304890270.200001</v>
      </c>
      <c r="P16" s="3"/>
      <c r="R16">
        <v>14305156521.200001</v>
      </c>
      <c r="S16">
        <v>235.9</v>
      </c>
      <c r="T16">
        <v>7694.8</v>
      </c>
      <c r="U16">
        <v>1803.8</v>
      </c>
      <c r="W16">
        <v>3187</v>
      </c>
      <c r="X16">
        <v>2883.3</v>
      </c>
      <c r="Y16" s="3"/>
      <c r="AA16">
        <v>1943.5</v>
      </c>
      <c r="AB16">
        <v>8.0000000000000007E-5</v>
      </c>
      <c r="AC16">
        <v>1.2999999999999999E-4</v>
      </c>
      <c r="AF16">
        <v>1E-4</v>
      </c>
      <c r="AG16" s="3"/>
      <c r="AI16">
        <v>9.0000000000000006E-5</v>
      </c>
      <c r="AJ16">
        <v>0</v>
      </c>
      <c r="AK16">
        <v>0</v>
      </c>
      <c r="AL16" t="s">
        <v>270</v>
      </c>
    </row>
    <row r="17" spans="1:38" x14ac:dyDescent="0.25">
      <c r="A17" s="28" t="s">
        <v>120</v>
      </c>
      <c r="B17" t="s">
        <v>295</v>
      </c>
      <c r="C17" s="31" t="s">
        <v>255</v>
      </c>
      <c r="D17">
        <v>48</v>
      </c>
      <c r="E17">
        <v>934</v>
      </c>
      <c r="F17">
        <v>1E-4</v>
      </c>
      <c r="G17">
        <v>0</v>
      </c>
      <c r="H17">
        <v>3000</v>
      </c>
      <c r="I17">
        <v>4000</v>
      </c>
      <c r="J17">
        <v>13829906029.799999</v>
      </c>
      <c r="K17">
        <v>13831722369.9</v>
      </c>
      <c r="L17">
        <v>13832365422.9</v>
      </c>
      <c r="O17">
        <v>13831959788.1</v>
      </c>
      <c r="R17">
        <v>13832306482.700001</v>
      </c>
      <c r="S17">
        <v>265.89999999999998</v>
      </c>
      <c r="T17">
        <v>8852</v>
      </c>
      <c r="U17">
        <v>1609.4</v>
      </c>
      <c r="X17">
        <v>2672.7</v>
      </c>
      <c r="AA17">
        <v>1762.3</v>
      </c>
      <c r="AB17">
        <v>9.0000000000000006E-5</v>
      </c>
      <c r="AC17">
        <v>1E-4</v>
      </c>
      <c r="AF17">
        <v>9.0000000000000006E-5</v>
      </c>
      <c r="AI17">
        <v>6.0000000000000002E-5</v>
      </c>
      <c r="AJ17">
        <v>0</v>
      </c>
      <c r="AK17">
        <v>0</v>
      </c>
      <c r="AL17" t="s">
        <v>270</v>
      </c>
    </row>
    <row r="18" spans="1:38" x14ac:dyDescent="0.25">
      <c r="A18" s="14" t="s">
        <v>120</v>
      </c>
      <c r="B18" t="s">
        <v>296</v>
      </c>
      <c r="C18" s="31" t="s">
        <v>256</v>
      </c>
      <c r="D18">
        <v>48</v>
      </c>
      <c r="E18">
        <v>934</v>
      </c>
      <c r="F18">
        <v>1E-4</v>
      </c>
      <c r="G18">
        <v>0</v>
      </c>
      <c r="H18">
        <v>3000</v>
      </c>
      <c r="I18">
        <v>4000</v>
      </c>
      <c r="J18">
        <v>13829906029.799999</v>
      </c>
      <c r="K18">
        <v>13832060891</v>
      </c>
      <c r="L18">
        <v>13832184847.6</v>
      </c>
      <c r="O18">
        <v>13832206754.1</v>
      </c>
      <c r="P18" s="3"/>
      <c r="R18">
        <v>13832050267.9</v>
      </c>
      <c r="S18">
        <v>272.8</v>
      </c>
      <c r="T18">
        <v>8080.7</v>
      </c>
      <c r="U18">
        <v>1203</v>
      </c>
      <c r="X18">
        <v>2954.5</v>
      </c>
      <c r="Y18" s="3"/>
      <c r="AA18">
        <v>1357</v>
      </c>
      <c r="AB18">
        <v>1E-4</v>
      </c>
      <c r="AC18">
        <v>1E-4</v>
      </c>
      <c r="AF18">
        <v>1E-4</v>
      </c>
      <c r="AG18" s="3"/>
      <c r="AI18">
        <v>4.0000000000000003E-5</v>
      </c>
      <c r="AJ18">
        <v>0</v>
      </c>
      <c r="AK18">
        <v>0</v>
      </c>
      <c r="AL18" t="s">
        <v>270</v>
      </c>
    </row>
    <row r="19" spans="1:38" x14ac:dyDescent="0.25">
      <c r="A19" t="s">
        <v>120</v>
      </c>
      <c r="B19" t="s">
        <v>297</v>
      </c>
      <c r="C19" s="31" t="s">
        <v>257</v>
      </c>
      <c r="D19">
        <v>48</v>
      </c>
      <c r="E19">
        <v>934</v>
      </c>
      <c r="F19">
        <v>1E-4</v>
      </c>
      <c r="G19">
        <v>0</v>
      </c>
      <c r="H19">
        <v>3000</v>
      </c>
      <c r="I19">
        <v>4000</v>
      </c>
      <c r="J19">
        <v>21698902185</v>
      </c>
      <c r="K19">
        <v>21708691004</v>
      </c>
      <c r="L19">
        <v>21709324805.700001</v>
      </c>
      <c r="O19">
        <v>21708825347</v>
      </c>
      <c r="P19" s="3"/>
      <c r="R19">
        <v>21709278381.200001</v>
      </c>
      <c r="S19">
        <v>259.8</v>
      </c>
      <c r="T19">
        <v>6212.9</v>
      </c>
      <c r="U19">
        <v>885.8</v>
      </c>
      <c r="X19">
        <v>2153.3000000000002</v>
      </c>
      <c r="Y19" s="3"/>
      <c r="AA19">
        <v>1362.6</v>
      </c>
      <c r="AB19">
        <v>9.0000000000000006E-5</v>
      </c>
      <c r="AC19">
        <v>1E-4</v>
      </c>
      <c r="AF19">
        <v>9.0000000000000006E-5</v>
      </c>
      <c r="AG19" s="3"/>
      <c r="AI19">
        <v>6.0000000000000002E-5</v>
      </c>
      <c r="AJ19">
        <v>0</v>
      </c>
      <c r="AK19">
        <v>0</v>
      </c>
      <c r="AL19" t="s">
        <v>270</v>
      </c>
    </row>
    <row r="20" spans="1:38" x14ac:dyDescent="0.25">
      <c r="A20" t="s">
        <v>120</v>
      </c>
      <c r="B20" t="s">
        <v>299</v>
      </c>
      <c r="C20" s="31" t="s">
        <v>259</v>
      </c>
      <c r="D20">
        <v>48</v>
      </c>
      <c r="E20">
        <v>934</v>
      </c>
      <c r="F20">
        <v>1E-4</v>
      </c>
      <c r="G20">
        <v>0</v>
      </c>
      <c r="H20">
        <v>3000</v>
      </c>
      <c r="I20">
        <v>4000</v>
      </c>
      <c r="J20">
        <v>20817404868.599998</v>
      </c>
      <c r="K20" s="26">
        <v>20823385506.5</v>
      </c>
      <c r="L20">
        <v>20824359418.299999</v>
      </c>
      <c r="O20">
        <v>20823866104.5</v>
      </c>
      <c r="R20">
        <v>20824003278.299999</v>
      </c>
      <c r="S20">
        <v>260.5</v>
      </c>
      <c r="T20" s="26">
        <v>4069.5</v>
      </c>
      <c r="U20">
        <v>438.4</v>
      </c>
      <c r="X20">
        <v>615.9</v>
      </c>
      <c r="AA20">
        <v>667.5</v>
      </c>
      <c r="AB20" s="26">
        <v>0.62475000000000003</v>
      </c>
      <c r="AC20">
        <v>1E-4</v>
      </c>
      <c r="AF20">
        <v>9.0000000000000006E-5</v>
      </c>
      <c r="AI20">
        <v>5.0000000000000002E-5</v>
      </c>
      <c r="AJ20">
        <v>0</v>
      </c>
      <c r="AK20">
        <v>0</v>
      </c>
      <c r="AL20" t="s">
        <v>300</v>
      </c>
    </row>
    <row r="21" spans="1:38" x14ac:dyDescent="0.25">
      <c r="A21" t="s">
        <v>120</v>
      </c>
      <c r="B21" t="s">
        <v>301</v>
      </c>
      <c r="C21" s="31" t="s">
        <v>302</v>
      </c>
      <c r="D21">
        <v>48</v>
      </c>
      <c r="E21">
        <v>934</v>
      </c>
      <c r="F21">
        <v>1E-4</v>
      </c>
      <c r="G21">
        <v>0</v>
      </c>
      <c r="H21">
        <v>3000</v>
      </c>
      <c r="I21">
        <v>4000</v>
      </c>
      <c r="J21">
        <v>20817404868.599998</v>
      </c>
      <c r="K21" s="26"/>
      <c r="L21">
        <v>20824242039.799999</v>
      </c>
      <c r="O21">
        <v>20824147620.700001</v>
      </c>
      <c r="R21">
        <v>20824209300</v>
      </c>
      <c r="S21">
        <v>253.3</v>
      </c>
      <c r="T21" s="26">
        <v>4069.8</v>
      </c>
      <c r="U21">
        <v>678.6</v>
      </c>
      <c r="X21">
        <v>870.5</v>
      </c>
      <c r="AA21">
        <v>1015.9</v>
      </c>
      <c r="AB21" s="26">
        <v>1.4999999999999999E-4</v>
      </c>
      <c r="AC21">
        <v>1E-4</v>
      </c>
      <c r="AF21">
        <v>1E-4</v>
      </c>
      <c r="AI21">
        <v>3.0000000000000001E-5</v>
      </c>
      <c r="AJ21">
        <v>0</v>
      </c>
      <c r="AK21">
        <v>0</v>
      </c>
      <c r="AL21" t="s">
        <v>300</v>
      </c>
    </row>
    <row r="22" spans="1:38" x14ac:dyDescent="0.25">
      <c r="A22" t="s">
        <v>120</v>
      </c>
      <c r="B22" t="s">
        <v>303</v>
      </c>
      <c r="C22" s="31" t="s">
        <v>304</v>
      </c>
      <c r="D22">
        <v>48</v>
      </c>
      <c r="E22">
        <v>934</v>
      </c>
      <c r="F22">
        <v>1E-4</v>
      </c>
      <c r="G22">
        <v>0</v>
      </c>
      <c r="H22">
        <v>3000</v>
      </c>
      <c r="I22">
        <v>4000</v>
      </c>
      <c r="J22">
        <v>18492479548.900002</v>
      </c>
      <c r="K22" s="26"/>
      <c r="L22">
        <v>18499833595.099998</v>
      </c>
      <c r="O22">
        <v>18499405129.299999</v>
      </c>
      <c r="R22">
        <v>18499695821.700001</v>
      </c>
      <c r="S22">
        <v>252.2</v>
      </c>
      <c r="T22" s="26">
        <v>4069.9</v>
      </c>
      <c r="U22">
        <v>1191.3</v>
      </c>
      <c r="X22">
        <v>1911</v>
      </c>
      <c r="AA22">
        <v>1446</v>
      </c>
      <c r="AB22" s="26">
        <v>1.2E-4</v>
      </c>
      <c r="AC22">
        <v>1E-4</v>
      </c>
      <c r="AF22">
        <v>1E-4</v>
      </c>
      <c r="AI22">
        <v>4.0000000000000003E-5</v>
      </c>
      <c r="AJ22">
        <v>0</v>
      </c>
      <c r="AK22">
        <v>0</v>
      </c>
      <c r="AL22" t="s">
        <v>300</v>
      </c>
    </row>
    <row r="23" spans="1:38" x14ac:dyDescent="0.25">
      <c r="A23" t="s">
        <v>120</v>
      </c>
      <c r="B23" t="s">
        <v>305</v>
      </c>
      <c r="C23" s="31" t="s">
        <v>306</v>
      </c>
      <c r="D23">
        <v>48</v>
      </c>
      <c r="E23">
        <v>934</v>
      </c>
      <c r="F23">
        <v>1E-4</v>
      </c>
      <c r="G23">
        <v>0</v>
      </c>
      <c r="H23">
        <v>3000</v>
      </c>
      <c r="I23">
        <v>4000</v>
      </c>
      <c r="J23">
        <v>18492479548.900002</v>
      </c>
      <c r="K23" s="26"/>
      <c r="L23">
        <v>18499709521.299999</v>
      </c>
      <c r="O23">
        <v>18499369798.700001</v>
      </c>
      <c r="R23">
        <v>18499426570.599998</v>
      </c>
      <c r="S23">
        <v>249.7</v>
      </c>
      <c r="T23" s="26">
        <v>4069.2</v>
      </c>
      <c r="U23">
        <v>993.7</v>
      </c>
      <c r="X23">
        <v>1805.1</v>
      </c>
      <c r="AA23">
        <v>1179.3</v>
      </c>
      <c r="AB23" s="26">
        <v>2.8999999999999998E-3</v>
      </c>
      <c r="AC23">
        <v>1E-4</v>
      </c>
      <c r="AF23">
        <v>1E-4</v>
      </c>
      <c r="AI23">
        <v>3.0000000000000001E-5</v>
      </c>
      <c r="AJ23">
        <v>0</v>
      </c>
      <c r="AK23">
        <v>0</v>
      </c>
      <c r="AL23" t="s">
        <v>300</v>
      </c>
    </row>
    <row r="24" spans="1:38" x14ac:dyDescent="0.25">
      <c r="A24" t="s">
        <v>120</v>
      </c>
      <c r="B24" t="s">
        <v>307</v>
      </c>
      <c r="C24" s="31" t="s">
        <v>308</v>
      </c>
      <c r="D24">
        <v>48</v>
      </c>
      <c r="E24">
        <v>934</v>
      </c>
      <c r="F24">
        <v>1E-4</v>
      </c>
      <c r="G24">
        <v>0</v>
      </c>
      <c r="H24">
        <v>3000</v>
      </c>
      <c r="I24">
        <v>4000</v>
      </c>
      <c r="J24">
        <v>16624693778.200001</v>
      </c>
      <c r="L24">
        <v>16627717006.5</v>
      </c>
      <c r="O24">
        <v>16627803771.4</v>
      </c>
      <c r="R24">
        <v>16627696193.4</v>
      </c>
      <c r="S24">
        <v>246.8</v>
      </c>
      <c r="T24">
        <v>4068.8</v>
      </c>
      <c r="U24">
        <v>1556.3</v>
      </c>
      <c r="X24">
        <v>2205.5</v>
      </c>
      <c r="AA24">
        <v>1715.5</v>
      </c>
      <c r="AB24" s="26">
        <v>1.2E-4</v>
      </c>
      <c r="AC24">
        <v>8.0000000000000007E-5</v>
      </c>
      <c r="AF24">
        <v>1E-4</v>
      </c>
      <c r="AI24">
        <v>5.0000000000000002E-5</v>
      </c>
      <c r="AJ24">
        <v>0</v>
      </c>
      <c r="AK24">
        <v>0</v>
      </c>
      <c r="AL24" t="s">
        <v>300</v>
      </c>
    </row>
    <row r="25" spans="1:38" x14ac:dyDescent="0.25">
      <c r="A25" t="s">
        <v>120</v>
      </c>
      <c r="B25" t="s">
        <v>309</v>
      </c>
      <c r="C25" s="31" t="s">
        <v>310</v>
      </c>
      <c r="D25">
        <v>48</v>
      </c>
      <c r="E25">
        <v>934</v>
      </c>
      <c r="F25">
        <v>1E-4</v>
      </c>
      <c r="G25">
        <v>0</v>
      </c>
      <c r="H25">
        <v>3000</v>
      </c>
      <c r="I25">
        <v>4000</v>
      </c>
      <c r="J25">
        <v>16624693778.200001</v>
      </c>
      <c r="L25">
        <v>16627943730.799999</v>
      </c>
      <c r="O25">
        <v>16627929615.6</v>
      </c>
      <c r="R25">
        <v>16627856856.299999</v>
      </c>
      <c r="S25">
        <v>253</v>
      </c>
      <c r="T25">
        <v>4071.3</v>
      </c>
      <c r="U25">
        <v>813.5</v>
      </c>
      <c r="X25">
        <v>2063.6999999999998</v>
      </c>
      <c r="AA25">
        <v>960</v>
      </c>
      <c r="AB25">
        <v>1.7099999999999999E-3</v>
      </c>
      <c r="AC25">
        <v>1E-4</v>
      </c>
      <c r="AF25">
        <v>1E-4</v>
      </c>
      <c r="AI25">
        <v>6.9999999999999994E-5</v>
      </c>
      <c r="AJ25">
        <v>0</v>
      </c>
      <c r="AK25">
        <v>0</v>
      </c>
      <c r="AL25" t="s">
        <v>300</v>
      </c>
    </row>
    <row r="41" spans="17:17" x14ac:dyDescent="0.25">
      <c r="Q41">
        <f>3000/60</f>
        <v>50</v>
      </c>
    </row>
  </sheetData>
  <phoneticPr fontId="1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D373E-6C93-4AE0-8A8E-0AE24A69F169}">
  <dimension ref="A1:AL2"/>
  <sheetViews>
    <sheetView workbookViewId="0">
      <selection activeCell="P6" sqref="P6"/>
    </sheetView>
  </sheetViews>
  <sheetFormatPr baseColWidth="10" defaultRowHeight="15" x14ac:dyDescent="0.25"/>
  <cols>
    <col min="1" max="1" width="9.5703125" bestFit="1" customWidth="1"/>
    <col min="2" max="2" width="23.140625" bestFit="1" customWidth="1"/>
    <col min="3" max="3" width="10.28515625" bestFit="1" customWidth="1"/>
    <col min="4" max="5" width="3" bestFit="1" customWidth="1"/>
    <col min="6" max="6" width="7" bestFit="1" customWidth="1"/>
    <col min="7" max="7" width="6.140625" bestFit="1" customWidth="1"/>
    <col min="8" max="8" width="8.5703125" bestFit="1" customWidth="1"/>
    <col min="9" max="9" width="9.140625" bestFit="1" customWidth="1"/>
    <col min="10" max="13" width="12" bestFit="1" customWidth="1"/>
    <col min="14" max="14" width="2.85546875" bestFit="1" customWidth="1"/>
    <col min="15" max="15" width="7.28515625" bestFit="1" customWidth="1"/>
    <col min="16" max="18" width="12" bestFit="1" customWidth="1"/>
    <col min="19" max="19" width="4.42578125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5.42578125" bestFit="1" customWidth="1"/>
    <col min="26" max="27" width="6.28515625" bestFit="1" customWidth="1"/>
    <col min="28" max="29" width="9.140625" bestFit="1" customWidth="1"/>
    <col min="30" max="30" width="10.140625" bestFit="1" customWidth="1"/>
    <col min="31" max="31" width="5.140625" bestFit="1" customWidth="1"/>
    <col min="32" max="32" width="9.5703125" bestFit="1" customWidth="1"/>
    <col min="33" max="35" width="8.7109375" bestFit="1" customWidth="1"/>
    <col min="36" max="37" width="2" bestFit="1" customWidth="1"/>
    <col min="38" max="38" width="91.5703125" bestFit="1" customWidth="1"/>
  </cols>
  <sheetData>
    <row r="1" spans="1:38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263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265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277</v>
      </c>
      <c r="AG1" s="1" t="s">
        <v>314</v>
      </c>
      <c r="AH1" s="1" t="s">
        <v>320</v>
      </c>
      <c r="AI1" s="1" t="s">
        <v>316</v>
      </c>
    </row>
    <row r="2" spans="1:38" x14ac:dyDescent="0.25">
      <c r="A2" t="s">
        <v>120</v>
      </c>
      <c r="B2" t="s">
        <v>326</v>
      </c>
      <c r="C2" t="s">
        <v>26</v>
      </c>
      <c r="D2">
        <v>48</v>
      </c>
      <c r="E2">
        <v>73</v>
      </c>
      <c r="F2">
        <v>1E-4</v>
      </c>
      <c r="G2">
        <v>0</v>
      </c>
      <c r="H2">
        <v>3000</v>
      </c>
      <c r="I2">
        <v>40000</v>
      </c>
      <c r="J2">
        <v>279311866.39999998</v>
      </c>
      <c r="K2">
        <v>283849653.5</v>
      </c>
      <c r="L2">
        <v>283870175.10000002</v>
      </c>
      <c r="M2">
        <v>283849653.5</v>
      </c>
      <c r="P2">
        <v>283870175.10000002</v>
      </c>
      <c r="Q2">
        <v>283870175.10000002</v>
      </c>
      <c r="R2">
        <v>283849653.5</v>
      </c>
      <c r="S2">
        <v>6.9</v>
      </c>
      <c r="T2">
        <v>115.1</v>
      </c>
      <c r="U2">
        <v>14.6</v>
      </c>
      <c r="V2">
        <v>15.9</v>
      </c>
      <c r="Y2">
        <v>58.4</v>
      </c>
      <c r="Z2">
        <v>24.1</v>
      </c>
      <c r="AA2">
        <v>24</v>
      </c>
      <c r="AB2">
        <v>1E-4</v>
      </c>
      <c r="AC2">
        <v>1E-4</v>
      </c>
      <c r="AD2">
        <v>5.0000000000000002E-5</v>
      </c>
      <c r="AE2">
        <v>0</v>
      </c>
      <c r="AF2">
        <v>0</v>
      </c>
      <c r="AG2">
        <v>4.0000000000000003E-5</v>
      </c>
      <c r="AH2">
        <v>5.0000000000000002E-5</v>
      </c>
      <c r="AI2">
        <v>6.0000000000000002E-5</v>
      </c>
      <c r="AJ2">
        <v>0</v>
      </c>
      <c r="AK2">
        <v>0</v>
      </c>
      <c r="AL2" t="s">
        <v>327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6603D-EDD3-4390-B8EC-516D7246793F}">
  <dimension ref="A1:AL15"/>
  <sheetViews>
    <sheetView topLeftCell="J1" workbookViewId="0">
      <selection activeCell="J1" sqref="A1:XFD1"/>
    </sheetView>
  </sheetViews>
  <sheetFormatPr baseColWidth="10" defaultRowHeight="15" x14ac:dyDescent="0.25"/>
  <cols>
    <col min="1" max="1" width="9.5703125" bestFit="1" customWidth="1"/>
    <col min="2" max="2" width="23.140625" bestFit="1" customWidth="1"/>
    <col min="3" max="3" width="10.28515625" bestFit="1" customWidth="1"/>
    <col min="4" max="4" width="3" bestFit="1" customWidth="1"/>
    <col min="5" max="5" width="4" bestFit="1" customWidth="1"/>
    <col min="6" max="6" width="8" bestFit="1" customWidth="1"/>
    <col min="7" max="7" width="6.140625" bestFit="1" customWidth="1"/>
    <col min="8" max="8" width="8.5703125" bestFit="1" customWidth="1"/>
    <col min="9" max="9" width="9.140625" bestFit="1" customWidth="1"/>
    <col min="10" max="13" width="12" bestFit="1" customWidth="1"/>
    <col min="14" max="14" width="2.85546875" bestFit="1" customWidth="1"/>
    <col min="15" max="15" width="7.28515625" bestFit="1" customWidth="1"/>
    <col min="16" max="18" width="12" bestFit="1" customWidth="1"/>
    <col min="19" max="19" width="4.42578125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5.42578125" bestFit="1" customWidth="1"/>
    <col min="26" max="27" width="6.28515625" bestFit="1" customWidth="1"/>
    <col min="28" max="29" width="9.140625" bestFit="1" customWidth="1"/>
    <col min="30" max="30" width="10.140625" bestFit="1" customWidth="1"/>
    <col min="31" max="31" width="5.140625" bestFit="1" customWidth="1"/>
    <col min="32" max="32" width="9.5703125" bestFit="1" customWidth="1"/>
    <col min="33" max="35" width="8.7109375" bestFit="1" customWidth="1"/>
    <col min="36" max="37" width="2" bestFit="1" customWidth="1"/>
    <col min="38" max="38" width="91.5703125" bestFit="1" customWidth="1"/>
  </cols>
  <sheetData>
    <row r="1" spans="1:38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263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265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277</v>
      </c>
      <c r="AG1" s="1" t="s">
        <v>314</v>
      </c>
      <c r="AH1" s="1" t="s">
        <v>320</v>
      </c>
      <c r="AI1" s="1" t="s">
        <v>316</v>
      </c>
    </row>
    <row r="2" spans="1:38" x14ac:dyDescent="0.25">
      <c r="A2" t="s">
        <v>120</v>
      </c>
      <c r="B2" t="s">
        <v>331</v>
      </c>
      <c r="C2" s="9" t="s">
        <v>26</v>
      </c>
      <c r="D2">
        <v>48</v>
      </c>
      <c r="E2">
        <v>73</v>
      </c>
      <c r="F2">
        <v>9.9999999999999995E-7</v>
      </c>
      <c r="G2">
        <v>0</v>
      </c>
      <c r="H2">
        <v>3000</v>
      </c>
      <c r="I2">
        <v>40000</v>
      </c>
      <c r="J2">
        <v>279311866.39999998</v>
      </c>
      <c r="K2">
        <v>283849653.5</v>
      </c>
      <c r="L2">
        <v>283870175.10000002</v>
      </c>
      <c r="M2" s="9">
        <v>283849653.5</v>
      </c>
      <c r="P2">
        <v>283870175.10000002</v>
      </c>
      <c r="Q2">
        <v>283870175.10000002</v>
      </c>
      <c r="R2">
        <v>283849653.5</v>
      </c>
      <c r="S2">
        <v>7.6</v>
      </c>
      <c r="T2">
        <v>106.8</v>
      </c>
      <c r="U2">
        <v>15.5</v>
      </c>
      <c r="V2">
        <v>17</v>
      </c>
      <c r="Y2">
        <v>60.3</v>
      </c>
      <c r="Z2">
        <v>25.4</v>
      </c>
      <c r="AA2">
        <v>25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 t="s">
        <v>327</v>
      </c>
    </row>
    <row r="3" spans="1:38" x14ac:dyDescent="0.25">
      <c r="A3" t="s">
        <v>120</v>
      </c>
      <c r="B3" t="s">
        <v>332</v>
      </c>
      <c r="C3" s="9" t="s">
        <v>28</v>
      </c>
      <c r="D3">
        <v>48</v>
      </c>
      <c r="E3">
        <v>73</v>
      </c>
      <c r="F3">
        <v>9.9999999999999995E-7</v>
      </c>
      <c r="G3">
        <v>0</v>
      </c>
      <c r="H3">
        <v>3000</v>
      </c>
      <c r="I3">
        <v>40000</v>
      </c>
      <c r="J3">
        <v>251270682.5</v>
      </c>
      <c r="K3">
        <v>255440077.09999999</v>
      </c>
      <c r="L3">
        <v>255671642.90000001</v>
      </c>
      <c r="M3">
        <v>255467889.30000001</v>
      </c>
      <c r="P3">
        <v>255532949.80000001</v>
      </c>
      <c r="Q3">
        <v>255532949.80000001</v>
      </c>
      <c r="R3">
        <v>255473554.5</v>
      </c>
      <c r="S3">
        <v>6.8</v>
      </c>
      <c r="T3">
        <v>38.200000000000003</v>
      </c>
      <c r="U3">
        <v>17.8</v>
      </c>
      <c r="V3">
        <v>18</v>
      </c>
      <c r="Y3">
        <v>61.8</v>
      </c>
      <c r="Z3">
        <v>27.6</v>
      </c>
      <c r="AA3">
        <v>27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 t="s">
        <v>327</v>
      </c>
    </row>
    <row r="4" spans="1:38" x14ac:dyDescent="0.25">
      <c r="A4" t="s">
        <v>120</v>
      </c>
      <c r="B4" t="s">
        <v>333</v>
      </c>
      <c r="C4" s="9" t="s">
        <v>30</v>
      </c>
      <c r="D4">
        <v>48</v>
      </c>
      <c r="E4">
        <v>73</v>
      </c>
      <c r="F4">
        <v>9.9999999999999995E-7</v>
      </c>
      <c r="G4">
        <v>0</v>
      </c>
      <c r="H4">
        <v>3000</v>
      </c>
      <c r="I4">
        <v>40000</v>
      </c>
      <c r="J4">
        <v>260823216.69999999</v>
      </c>
      <c r="K4">
        <v>261613254.30000001</v>
      </c>
      <c r="L4">
        <v>261613254.30000001</v>
      </c>
      <c r="M4">
        <v>261613254.30000001</v>
      </c>
      <c r="P4">
        <v>261613254.30000001</v>
      </c>
      <c r="Q4">
        <v>261613254.30000001</v>
      </c>
      <c r="R4">
        <v>261613254.30000001</v>
      </c>
      <c r="S4">
        <v>6.6</v>
      </c>
      <c r="T4">
        <v>11.3</v>
      </c>
      <c r="U4">
        <v>13.4</v>
      </c>
      <c r="V4">
        <v>14.1</v>
      </c>
      <c r="Y4">
        <v>55.3</v>
      </c>
      <c r="Z4">
        <v>22.5</v>
      </c>
      <c r="AA4">
        <v>21.6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t="s">
        <v>327</v>
      </c>
    </row>
    <row r="5" spans="1:38" x14ac:dyDescent="0.25">
      <c r="A5" t="s">
        <v>120</v>
      </c>
      <c r="B5" t="s">
        <v>334</v>
      </c>
      <c r="C5" s="9" t="s">
        <v>32</v>
      </c>
      <c r="D5">
        <v>48</v>
      </c>
      <c r="E5">
        <v>73</v>
      </c>
      <c r="F5">
        <v>9.9999999999999995E-7</v>
      </c>
      <c r="G5">
        <v>0</v>
      </c>
      <c r="H5">
        <v>3000</v>
      </c>
      <c r="I5">
        <v>40000</v>
      </c>
      <c r="J5">
        <v>239369032.80000001</v>
      </c>
      <c r="K5">
        <v>241106384.69999999</v>
      </c>
      <c r="L5">
        <v>241115904.5</v>
      </c>
      <c r="M5">
        <v>241106384.69999999</v>
      </c>
      <c r="P5">
        <v>241106384.69999999</v>
      </c>
      <c r="Q5">
        <v>241106384.69999999</v>
      </c>
      <c r="R5">
        <v>241106384.69999999</v>
      </c>
      <c r="S5">
        <v>6.7</v>
      </c>
      <c r="T5">
        <v>13.3</v>
      </c>
      <c r="U5">
        <v>13.3</v>
      </c>
      <c r="V5">
        <v>14.4</v>
      </c>
      <c r="Y5">
        <v>59.1</v>
      </c>
      <c r="Z5">
        <v>22.4</v>
      </c>
      <c r="AA5">
        <v>22.2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 t="s">
        <v>327</v>
      </c>
    </row>
    <row r="6" spans="1:38" x14ac:dyDescent="0.25">
      <c r="A6" t="s">
        <v>120</v>
      </c>
      <c r="B6" t="s">
        <v>335</v>
      </c>
      <c r="C6" s="9" t="s">
        <v>34</v>
      </c>
      <c r="D6">
        <v>48</v>
      </c>
      <c r="E6">
        <v>73</v>
      </c>
      <c r="F6">
        <v>9.9999999999999995E-7</v>
      </c>
      <c r="G6">
        <v>0</v>
      </c>
      <c r="H6">
        <v>3000</v>
      </c>
      <c r="I6">
        <v>40000</v>
      </c>
      <c r="J6">
        <v>356252252.39999998</v>
      </c>
      <c r="K6">
        <v>358052650.30000001</v>
      </c>
      <c r="L6">
        <v>358108071.19999999</v>
      </c>
      <c r="M6">
        <v>358052650.30000001</v>
      </c>
      <c r="P6">
        <v>358052650.30000001</v>
      </c>
      <c r="Q6">
        <v>358052650.30000001</v>
      </c>
      <c r="R6">
        <v>358052650.30000001</v>
      </c>
      <c r="S6">
        <v>6.5</v>
      </c>
      <c r="T6">
        <v>31</v>
      </c>
      <c r="U6">
        <v>14.7</v>
      </c>
      <c r="V6">
        <v>16.600000000000001</v>
      </c>
      <c r="Y6">
        <v>58.3</v>
      </c>
      <c r="Z6">
        <v>25.6</v>
      </c>
      <c r="AA6">
        <v>23.4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t="s">
        <v>327</v>
      </c>
    </row>
    <row r="7" spans="1:38" x14ac:dyDescent="0.25">
      <c r="A7" t="s">
        <v>120</v>
      </c>
      <c r="B7" t="s">
        <v>336</v>
      </c>
      <c r="C7" s="9" t="s">
        <v>36</v>
      </c>
      <c r="D7">
        <v>48</v>
      </c>
      <c r="E7">
        <v>73</v>
      </c>
      <c r="F7">
        <v>9.9999999999999995E-7</v>
      </c>
      <c r="G7">
        <v>0</v>
      </c>
      <c r="H7">
        <v>3000</v>
      </c>
      <c r="I7">
        <v>40000</v>
      </c>
      <c r="J7">
        <v>502820732.89999998</v>
      </c>
      <c r="K7">
        <v>504414101.30000001</v>
      </c>
      <c r="L7">
        <v>504418051.5</v>
      </c>
      <c r="M7">
        <v>504418051.5</v>
      </c>
      <c r="P7">
        <v>504418051.5</v>
      </c>
      <c r="Q7">
        <v>504418051.5</v>
      </c>
      <c r="R7">
        <v>504418051.5</v>
      </c>
      <c r="S7">
        <v>6.6</v>
      </c>
      <c r="T7">
        <v>94.8</v>
      </c>
      <c r="U7">
        <v>14.6</v>
      </c>
      <c r="V7">
        <v>15.8</v>
      </c>
      <c r="Y7">
        <v>64.7</v>
      </c>
      <c r="Z7">
        <v>25.8</v>
      </c>
      <c r="AA7">
        <v>24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 t="s">
        <v>327</v>
      </c>
    </row>
    <row r="8" spans="1:38" x14ac:dyDescent="0.25">
      <c r="A8" t="s">
        <v>120</v>
      </c>
      <c r="B8" t="s">
        <v>337</v>
      </c>
      <c r="C8" s="9" t="s">
        <v>38</v>
      </c>
      <c r="D8">
        <v>48</v>
      </c>
      <c r="E8">
        <v>73</v>
      </c>
      <c r="F8">
        <v>9.9999999999999995E-7</v>
      </c>
      <c r="G8">
        <v>0</v>
      </c>
      <c r="H8">
        <v>3000</v>
      </c>
      <c r="I8">
        <v>40000</v>
      </c>
      <c r="J8">
        <v>517818965.10000002</v>
      </c>
      <c r="K8">
        <v>518917777.19999999</v>
      </c>
      <c r="L8">
        <v>518917777.19999999</v>
      </c>
      <c r="M8">
        <v>518917777.19999999</v>
      </c>
      <c r="P8">
        <v>518917777.19999999</v>
      </c>
      <c r="Q8">
        <v>518917777.19999999</v>
      </c>
      <c r="R8">
        <v>518917777.19999999</v>
      </c>
      <c r="S8">
        <v>6.6</v>
      </c>
      <c r="T8">
        <v>52.3</v>
      </c>
      <c r="U8">
        <v>14.4</v>
      </c>
      <c r="V8">
        <v>15.8</v>
      </c>
      <c r="Y8">
        <v>64.400000000000006</v>
      </c>
      <c r="Z8">
        <v>24.9</v>
      </c>
      <c r="AA8">
        <v>24.2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 t="s">
        <v>327</v>
      </c>
    </row>
    <row r="9" spans="1:38" x14ac:dyDescent="0.25">
      <c r="A9" t="s">
        <v>120</v>
      </c>
      <c r="B9" t="s">
        <v>338</v>
      </c>
      <c r="C9" s="9" t="s">
        <v>40</v>
      </c>
      <c r="D9">
        <v>48</v>
      </c>
      <c r="E9">
        <v>73</v>
      </c>
      <c r="F9">
        <v>9.9999999999999995E-7</v>
      </c>
      <c r="G9">
        <v>0</v>
      </c>
      <c r="H9">
        <v>3000</v>
      </c>
      <c r="I9">
        <v>40000</v>
      </c>
      <c r="J9">
        <v>360947885.80000001</v>
      </c>
      <c r="K9">
        <v>362434996.60000002</v>
      </c>
      <c r="L9">
        <v>362832824.5</v>
      </c>
      <c r="M9">
        <v>362434996.60000002</v>
      </c>
      <c r="P9">
        <v>362458150.10000002</v>
      </c>
      <c r="Q9">
        <v>362458150.10000002</v>
      </c>
      <c r="R9">
        <v>362458150.10000002</v>
      </c>
      <c r="S9">
        <v>6.6</v>
      </c>
      <c r="T9">
        <v>34.4</v>
      </c>
      <c r="U9">
        <v>17.5</v>
      </c>
      <c r="V9">
        <v>17.2</v>
      </c>
      <c r="Y9">
        <v>63.4</v>
      </c>
      <c r="Z9">
        <v>28.7</v>
      </c>
      <c r="AA9">
        <v>26.8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 t="s">
        <v>327</v>
      </c>
    </row>
    <row r="10" spans="1:38" x14ac:dyDescent="0.25">
      <c r="A10" t="s">
        <v>120</v>
      </c>
      <c r="B10" t="s">
        <v>339</v>
      </c>
      <c r="C10" s="9" t="s">
        <v>42</v>
      </c>
      <c r="D10">
        <v>48</v>
      </c>
      <c r="E10">
        <v>73</v>
      </c>
      <c r="F10">
        <v>9.9999999999999995E-7</v>
      </c>
      <c r="G10">
        <v>0</v>
      </c>
      <c r="H10">
        <v>3000</v>
      </c>
      <c r="I10">
        <v>40000</v>
      </c>
      <c r="J10">
        <v>306605244.19999999</v>
      </c>
      <c r="K10">
        <v>308842794</v>
      </c>
      <c r="L10">
        <v>308904007.10000002</v>
      </c>
      <c r="M10">
        <v>308842794</v>
      </c>
      <c r="P10">
        <v>308846326.80000001</v>
      </c>
      <c r="Q10">
        <v>308846326.80000001</v>
      </c>
      <c r="R10">
        <v>308846326.80000001</v>
      </c>
      <c r="S10">
        <v>6.7</v>
      </c>
      <c r="T10">
        <v>18.2</v>
      </c>
      <c r="U10">
        <v>14.7</v>
      </c>
      <c r="V10">
        <v>17.3</v>
      </c>
      <c r="Y10">
        <v>57.1</v>
      </c>
      <c r="Z10">
        <v>24.4</v>
      </c>
      <c r="AA10">
        <v>23.2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 t="s">
        <v>327</v>
      </c>
    </row>
    <row r="11" spans="1:38" x14ac:dyDescent="0.25">
      <c r="A11" t="s">
        <v>120</v>
      </c>
      <c r="B11" t="s">
        <v>340</v>
      </c>
      <c r="C11" s="9" t="s">
        <v>43</v>
      </c>
      <c r="D11">
        <v>48</v>
      </c>
      <c r="E11">
        <v>73</v>
      </c>
      <c r="F11">
        <v>9.9999999999999995E-7</v>
      </c>
      <c r="G11">
        <v>0</v>
      </c>
      <c r="H11">
        <v>3000</v>
      </c>
      <c r="I11">
        <v>40000</v>
      </c>
      <c r="J11">
        <v>243013026.80000001</v>
      </c>
      <c r="K11">
        <v>246349486.5</v>
      </c>
      <c r="L11">
        <v>246384107.09999999</v>
      </c>
      <c r="M11">
        <v>246349486.5</v>
      </c>
      <c r="P11">
        <v>246349655.90000001</v>
      </c>
      <c r="Q11">
        <v>246349486.5</v>
      </c>
      <c r="R11">
        <v>246349486.5</v>
      </c>
      <c r="S11">
        <v>7.1</v>
      </c>
      <c r="T11">
        <v>19.3</v>
      </c>
      <c r="U11">
        <v>15.9</v>
      </c>
      <c r="V11">
        <v>16.2</v>
      </c>
      <c r="Y11">
        <v>63.3</v>
      </c>
      <c r="Z11">
        <v>26.2</v>
      </c>
      <c r="AA11">
        <v>25.4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 t="s">
        <v>327</v>
      </c>
    </row>
    <row r="12" spans="1:38" x14ac:dyDescent="0.25">
      <c r="A12" t="s">
        <v>120</v>
      </c>
      <c r="B12" t="s">
        <v>341</v>
      </c>
      <c r="C12" s="9" t="s">
        <v>45</v>
      </c>
      <c r="D12">
        <v>48</v>
      </c>
      <c r="E12">
        <v>73</v>
      </c>
      <c r="F12">
        <v>9.9999999999999995E-7</v>
      </c>
      <c r="G12">
        <v>0</v>
      </c>
      <c r="H12">
        <v>3000</v>
      </c>
      <c r="I12">
        <v>40000</v>
      </c>
      <c r="J12">
        <v>341207508.60000002</v>
      </c>
      <c r="K12">
        <v>347389906.39999998</v>
      </c>
      <c r="L12">
        <v>347635528.10000002</v>
      </c>
      <c r="M12">
        <v>347469211.80000001</v>
      </c>
      <c r="P12">
        <v>347618161.69999999</v>
      </c>
      <c r="Q12">
        <v>347618161.69999999</v>
      </c>
      <c r="R12">
        <v>347475557.80000001</v>
      </c>
      <c r="S12">
        <v>6.6</v>
      </c>
      <c r="T12">
        <v>29.3</v>
      </c>
      <c r="U12">
        <v>15.9</v>
      </c>
      <c r="V12">
        <v>15.2</v>
      </c>
      <c r="Y12">
        <v>56</v>
      </c>
      <c r="Z12">
        <v>25.2</v>
      </c>
      <c r="AA12">
        <v>24.4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 t="s">
        <v>327</v>
      </c>
    </row>
    <row r="13" spans="1:38" x14ac:dyDescent="0.25">
      <c r="A13" t="s">
        <v>120</v>
      </c>
      <c r="B13" t="s">
        <v>328</v>
      </c>
      <c r="C13" s="26" t="s">
        <v>306</v>
      </c>
      <c r="D13">
        <v>48</v>
      </c>
      <c r="E13">
        <v>934</v>
      </c>
      <c r="F13">
        <v>1E-4</v>
      </c>
      <c r="G13">
        <v>0</v>
      </c>
      <c r="H13">
        <v>3000</v>
      </c>
      <c r="I13">
        <v>40000</v>
      </c>
      <c r="J13">
        <v>18492479548.900002</v>
      </c>
      <c r="K13">
        <v>18499167484.599998</v>
      </c>
      <c r="L13">
        <v>18499781696.099998</v>
      </c>
      <c r="M13">
        <v>18499539060.599998</v>
      </c>
      <c r="P13">
        <v>18499755666.099998</v>
      </c>
      <c r="Q13">
        <v>18499755666.099998</v>
      </c>
      <c r="R13">
        <v>18499640914.400002</v>
      </c>
      <c r="S13">
        <v>255.6</v>
      </c>
      <c r="T13">
        <v>8110.6</v>
      </c>
      <c r="U13">
        <v>1058.3</v>
      </c>
      <c r="V13">
        <v>1154.7</v>
      </c>
      <c r="Y13">
        <v>1884.9</v>
      </c>
      <c r="Z13">
        <v>1219.3</v>
      </c>
      <c r="AA13">
        <v>1215.5999999999999</v>
      </c>
      <c r="AB13">
        <v>1E-4</v>
      </c>
      <c r="AC13">
        <v>1E-4</v>
      </c>
      <c r="AD13">
        <v>1E-4</v>
      </c>
      <c r="AG13">
        <v>9.0000000000000006E-5</v>
      </c>
      <c r="AH13">
        <v>9.0000000000000006E-5</v>
      </c>
      <c r="AI13">
        <v>6.0000000000000002E-5</v>
      </c>
      <c r="AJ13">
        <v>0</v>
      </c>
      <c r="AK13">
        <v>0</v>
      </c>
      <c r="AL13" t="s">
        <v>327</v>
      </c>
    </row>
    <row r="14" spans="1:38" x14ac:dyDescent="0.25">
      <c r="A14" t="s">
        <v>120</v>
      </c>
      <c r="B14" t="s">
        <v>329</v>
      </c>
      <c r="C14" s="26" t="s">
        <v>306</v>
      </c>
      <c r="D14">
        <v>48</v>
      </c>
      <c r="E14">
        <v>934</v>
      </c>
      <c r="F14">
        <v>1E-4</v>
      </c>
      <c r="G14">
        <v>0</v>
      </c>
      <c r="H14">
        <v>3000</v>
      </c>
      <c r="I14">
        <v>40000</v>
      </c>
      <c r="J14">
        <v>18492479548.900002</v>
      </c>
      <c r="K14">
        <v>18499167484.599998</v>
      </c>
      <c r="L14">
        <v>18499781696.099998</v>
      </c>
      <c r="M14">
        <v>18499539060.599998</v>
      </c>
      <c r="P14">
        <v>18499755666.099998</v>
      </c>
      <c r="Q14">
        <v>18499755666.099998</v>
      </c>
      <c r="R14">
        <v>18499640914.400002</v>
      </c>
      <c r="S14">
        <v>371.1</v>
      </c>
      <c r="T14">
        <v>7999.3</v>
      </c>
      <c r="U14">
        <v>1570.4</v>
      </c>
      <c r="V14">
        <v>1267.7</v>
      </c>
      <c r="Y14">
        <v>2392.3000000000002</v>
      </c>
      <c r="Z14">
        <v>1730.8</v>
      </c>
      <c r="AA14">
        <v>1724.8</v>
      </c>
      <c r="AB14">
        <v>1E-4</v>
      </c>
      <c r="AC14">
        <v>1E-4</v>
      </c>
      <c r="AD14">
        <v>1E-4</v>
      </c>
      <c r="AG14">
        <v>9.0000000000000006E-5</v>
      </c>
      <c r="AH14">
        <v>9.0000000000000006E-5</v>
      </c>
      <c r="AI14">
        <v>6.0000000000000002E-5</v>
      </c>
      <c r="AJ14">
        <v>0</v>
      </c>
      <c r="AK14">
        <v>0</v>
      </c>
      <c r="AL14" t="s">
        <v>327</v>
      </c>
    </row>
    <row r="15" spans="1:38" x14ac:dyDescent="0.25">
      <c r="A15" t="s">
        <v>120</v>
      </c>
      <c r="B15" t="s">
        <v>330</v>
      </c>
      <c r="C15" s="26" t="s">
        <v>308</v>
      </c>
      <c r="D15">
        <v>48</v>
      </c>
      <c r="E15">
        <v>934</v>
      </c>
      <c r="F15">
        <v>1E-4</v>
      </c>
      <c r="G15">
        <v>0</v>
      </c>
      <c r="H15">
        <v>3000</v>
      </c>
      <c r="I15">
        <v>40000</v>
      </c>
      <c r="J15">
        <v>16624693778.200001</v>
      </c>
      <c r="K15">
        <v>16627688844.1</v>
      </c>
      <c r="L15">
        <v>16627983941.1</v>
      </c>
      <c r="M15">
        <v>16627509779.700001</v>
      </c>
      <c r="P15">
        <v>16627983941.1</v>
      </c>
      <c r="Q15">
        <v>16627983941.1</v>
      </c>
      <c r="R15">
        <v>16627738046.799999</v>
      </c>
      <c r="S15">
        <v>253.9</v>
      </c>
      <c r="T15">
        <v>8346</v>
      </c>
      <c r="U15">
        <v>717.6</v>
      </c>
      <c r="V15">
        <v>427.2</v>
      </c>
      <c r="Y15">
        <v>1396.9</v>
      </c>
      <c r="Z15">
        <v>835.2</v>
      </c>
      <c r="AA15">
        <v>1107.4000000000001</v>
      </c>
      <c r="AB15">
        <v>1E-4</v>
      </c>
      <c r="AC15">
        <v>1E-4</v>
      </c>
      <c r="AD15">
        <v>1E-4</v>
      </c>
      <c r="AG15">
        <v>1E-4</v>
      </c>
      <c r="AH15">
        <v>1E-4</v>
      </c>
      <c r="AI15">
        <v>3.0000000000000001E-5</v>
      </c>
      <c r="AJ15">
        <v>0</v>
      </c>
      <c r="AK15">
        <v>0</v>
      </c>
      <c r="AL15" t="s">
        <v>327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1932B-96EC-4D06-834E-B8F4E6FCBE87}">
  <dimension ref="A1:AL79"/>
  <sheetViews>
    <sheetView topLeftCell="A55" workbookViewId="0">
      <selection activeCell="A59" sqref="A59:XFD60"/>
    </sheetView>
  </sheetViews>
  <sheetFormatPr baseColWidth="10" defaultRowHeight="15" x14ac:dyDescent="0.25"/>
  <cols>
    <col min="1" max="1" width="9.5703125" bestFit="1" customWidth="1"/>
    <col min="2" max="2" width="21.85546875" bestFit="1" customWidth="1"/>
    <col min="3" max="3" width="10.28515625" bestFit="1" customWidth="1"/>
    <col min="4" max="4" width="3" bestFit="1" customWidth="1"/>
    <col min="5" max="5" width="4" bestFit="1" customWidth="1"/>
    <col min="6" max="6" width="10" bestFit="1" customWidth="1"/>
    <col min="7" max="7" width="6.140625" bestFit="1" customWidth="1"/>
    <col min="8" max="8" width="8.5703125" bestFit="1" customWidth="1"/>
    <col min="9" max="9" width="9.140625" bestFit="1" customWidth="1"/>
    <col min="10" max="12" width="13.5703125" bestFit="1" customWidth="1"/>
    <col min="13" max="13" width="7.85546875" bestFit="1" customWidth="1"/>
    <col min="14" max="14" width="2.85546875" bestFit="1" customWidth="1"/>
    <col min="15" max="15" width="10.7109375" bestFit="1" customWidth="1"/>
    <col min="16" max="16" width="13.5703125" bestFit="1" customWidth="1"/>
    <col min="17" max="17" width="6.42578125" bestFit="1" customWidth="1"/>
    <col min="18" max="18" width="13.5703125" bestFit="1" customWidth="1"/>
    <col min="19" max="19" width="6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7" bestFit="1" customWidth="1"/>
    <col min="26" max="26" width="6.28515625" bestFit="1" customWidth="1"/>
    <col min="27" max="27" width="7" bestFit="1" customWidth="1"/>
    <col min="28" max="29" width="11" bestFit="1" customWidth="1"/>
    <col min="30" max="31" width="1.5703125" customWidth="1"/>
    <col min="32" max="32" width="11" bestFit="1" customWidth="1"/>
    <col min="33" max="34" width="8.7109375" bestFit="1" customWidth="1"/>
    <col min="35" max="35" width="11" bestFit="1" customWidth="1"/>
    <col min="36" max="37" width="2" bestFit="1" customWidth="1"/>
    <col min="38" max="38" width="92" bestFit="1" customWidth="1"/>
  </cols>
  <sheetData>
    <row r="1" spans="1:38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445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446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447</v>
      </c>
      <c r="AG1" s="1" t="s">
        <v>314</v>
      </c>
      <c r="AH1" s="1" t="s">
        <v>320</v>
      </c>
      <c r="AI1" s="1" t="s">
        <v>316</v>
      </c>
    </row>
    <row r="2" spans="1:38" x14ac:dyDescent="0.25">
      <c r="A2" t="s">
        <v>120</v>
      </c>
      <c r="B2" t="s">
        <v>347</v>
      </c>
      <c r="C2" t="s">
        <v>26</v>
      </c>
      <c r="D2">
        <v>48</v>
      </c>
      <c r="E2">
        <v>73</v>
      </c>
      <c r="F2">
        <v>1.0000000000000001E-5</v>
      </c>
      <c r="G2">
        <v>0</v>
      </c>
      <c r="H2">
        <v>5000</v>
      </c>
      <c r="I2">
        <v>5000</v>
      </c>
      <c r="J2" s="6">
        <v>316808959.19999999</v>
      </c>
      <c r="K2" s="6">
        <v>317973033.30000001</v>
      </c>
      <c r="L2" s="6">
        <v>317973033.30000001</v>
      </c>
      <c r="M2" s="6"/>
      <c r="N2" s="6"/>
      <c r="O2" s="33"/>
      <c r="P2" s="6">
        <v>317973033.30000001</v>
      </c>
      <c r="Q2" s="6"/>
      <c r="R2" s="6">
        <v>317973033.30000001</v>
      </c>
      <c r="S2">
        <v>9.6</v>
      </c>
      <c r="T2">
        <v>13.7</v>
      </c>
      <c r="U2">
        <v>24.7</v>
      </c>
      <c r="Y2">
        <v>76.599999999999994</v>
      </c>
      <c r="AA2">
        <v>33.4</v>
      </c>
      <c r="AB2">
        <v>0</v>
      </c>
      <c r="AC2">
        <v>0</v>
      </c>
      <c r="AG2">
        <v>0</v>
      </c>
      <c r="AI2">
        <v>0</v>
      </c>
      <c r="AL2" t="s">
        <v>343</v>
      </c>
    </row>
    <row r="3" spans="1:38" x14ac:dyDescent="0.25">
      <c r="A3" t="s">
        <v>120</v>
      </c>
      <c r="B3" t="s">
        <v>348</v>
      </c>
      <c r="C3" t="s">
        <v>28</v>
      </c>
      <c r="D3">
        <v>48</v>
      </c>
      <c r="E3">
        <v>73</v>
      </c>
      <c r="F3">
        <v>1.0000000000000001E-5</v>
      </c>
      <c r="G3">
        <v>0</v>
      </c>
      <c r="H3">
        <v>5000</v>
      </c>
      <c r="I3">
        <v>5000</v>
      </c>
      <c r="J3" s="6">
        <v>286669635.89999998</v>
      </c>
      <c r="K3" s="6">
        <v>288270524.60000002</v>
      </c>
      <c r="L3" s="6">
        <v>288270524.60000002</v>
      </c>
      <c r="M3" s="6"/>
      <c r="N3" s="6"/>
      <c r="O3" s="33"/>
      <c r="P3" s="6">
        <v>288270524.60000002</v>
      </c>
      <c r="Q3" s="6"/>
      <c r="R3" s="6">
        <v>288270524.60000002</v>
      </c>
      <c r="S3">
        <v>9.9</v>
      </c>
      <c r="T3">
        <v>14.5</v>
      </c>
      <c r="U3">
        <v>28.2</v>
      </c>
      <c r="Y3">
        <v>79.7</v>
      </c>
      <c r="AA3">
        <v>36.9</v>
      </c>
      <c r="AB3">
        <v>1.0000000000000001E-5</v>
      </c>
      <c r="AC3">
        <v>1.0000000000000001E-5</v>
      </c>
      <c r="AG3">
        <v>0</v>
      </c>
      <c r="AI3">
        <v>0</v>
      </c>
      <c r="AL3" t="s">
        <v>343</v>
      </c>
    </row>
    <row r="4" spans="1:38" x14ac:dyDescent="0.25">
      <c r="A4" t="s">
        <v>120</v>
      </c>
      <c r="B4" t="s">
        <v>349</v>
      </c>
      <c r="C4" t="s">
        <v>30</v>
      </c>
      <c r="D4">
        <v>48</v>
      </c>
      <c r="E4">
        <v>73</v>
      </c>
      <c r="F4">
        <v>1.0000000000000001E-5</v>
      </c>
      <c r="G4">
        <v>0</v>
      </c>
      <c r="H4">
        <v>5000</v>
      </c>
      <c r="I4">
        <v>5000</v>
      </c>
      <c r="J4" s="6">
        <v>298525778.69999999</v>
      </c>
      <c r="K4" s="6">
        <v>299907113.39999998</v>
      </c>
      <c r="L4" s="6">
        <v>299907113.39999998</v>
      </c>
      <c r="M4" s="6"/>
      <c r="N4" s="6"/>
      <c r="O4" s="33"/>
      <c r="P4" s="6">
        <v>299907113.39999998</v>
      </c>
      <c r="Q4" s="6"/>
      <c r="R4" s="6">
        <v>299907113.39999998</v>
      </c>
      <c r="S4">
        <v>9.9</v>
      </c>
      <c r="T4">
        <v>19.3</v>
      </c>
      <c r="U4">
        <v>31.7</v>
      </c>
      <c r="Y4">
        <v>86.9</v>
      </c>
      <c r="AA4">
        <v>40.9</v>
      </c>
      <c r="AB4">
        <v>0</v>
      </c>
      <c r="AC4">
        <v>0</v>
      </c>
      <c r="AG4">
        <v>0</v>
      </c>
      <c r="AI4">
        <v>0</v>
      </c>
      <c r="AL4" t="s">
        <v>343</v>
      </c>
    </row>
    <row r="5" spans="1:38" x14ac:dyDescent="0.25">
      <c r="A5" t="s">
        <v>120</v>
      </c>
      <c r="B5" t="s">
        <v>350</v>
      </c>
      <c r="C5" t="s">
        <v>32</v>
      </c>
      <c r="D5">
        <v>48</v>
      </c>
      <c r="E5">
        <v>73</v>
      </c>
      <c r="F5">
        <v>1.0000000000000001E-5</v>
      </c>
      <c r="G5">
        <v>0</v>
      </c>
      <c r="H5">
        <v>5000</v>
      </c>
      <c r="I5">
        <v>5000</v>
      </c>
      <c r="J5" s="6">
        <v>274633487.10000002</v>
      </c>
      <c r="K5" s="6">
        <v>275384881</v>
      </c>
      <c r="L5" s="6">
        <v>275384881</v>
      </c>
      <c r="M5" s="6"/>
      <c r="N5" s="6"/>
      <c r="O5" s="33"/>
      <c r="P5" s="6">
        <v>275384881</v>
      </c>
      <c r="Q5" s="6"/>
      <c r="R5" s="6">
        <v>275384881</v>
      </c>
      <c r="S5">
        <v>9.5</v>
      </c>
      <c r="T5">
        <v>18.3</v>
      </c>
      <c r="U5">
        <v>28.2</v>
      </c>
      <c r="Y5">
        <v>77.5</v>
      </c>
      <c r="AA5">
        <v>36.4</v>
      </c>
      <c r="AB5">
        <v>0</v>
      </c>
      <c r="AC5">
        <v>0</v>
      </c>
      <c r="AG5">
        <v>0</v>
      </c>
      <c r="AI5">
        <v>0</v>
      </c>
      <c r="AL5" t="s">
        <v>343</v>
      </c>
    </row>
    <row r="6" spans="1:38" x14ac:dyDescent="0.25">
      <c r="A6" t="s">
        <v>120</v>
      </c>
      <c r="B6" t="s">
        <v>351</v>
      </c>
      <c r="C6" t="s">
        <v>34</v>
      </c>
      <c r="D6">
        <v>48</v>
      </c>
      <c r="E6">
        <v>73</v>
      </c>
      <c r="F6">
        <v>1.0000000000000001E-5</v>
      </c>
      <c r="G6">
        <v>0</v>
      </c>
      <c r="H6">
        <v>5000</v>
      </c>
      <c r="I6">
        <v>5000</v>
      </c>
      <c r="J6" s="6">
        <v>397509029.69999999</v>
      </c>
      <c r="K6" s="6">
        <v>397884983.19999999</v>
      </c>
      <c r="L6" s="6">
        <v>397884983.19999999</v>
      </c>
      <c r="M6" s="6"/>
      <c r="N6" s="6"/>
      <c r="O6" s="33"/>
      <c r="P6" s="6">
        <v>397884983.19999999</v>
      </c>
      <c r="Q6" s="6"/>
      <c r="R6" s="6">
        <v>397884983.19999999</v>
      </c>
      <c r="S6">
        <v>8.6</v>
      </c>
      <c r="T6">
        <v>14.7</v>
      </c>
      <c r="U6">
        <v>25.7</v>
      </c>
      <c r="Y6">
        <v>77.400000000000006</v>
      </c>
      <c r="AA6">
        <v>34.299999999999997</v>
      </c>
      <c r="AB6">
        <v>1.0000000000000001E-5</v>
      </c>
      <c r="AC6">
        <v>1.0000000000000001E-5</v>
      </c>
      <c r="AG6">
        <v>0</v>
      </c>
      <c r="AI6">
        <v>0</v>
      </c>
      <c r="AL6" t="s">
        <v>343</v>
      </c>
    </row>
    <row r="7" spans="1:38" x14ac:dyDescent="0.25">
      <c r="A7" t="s">
        <v>120</v>
      </c>
      <c r="B7" t="s">
        <v>352</v>
      </c>
      <c r="C7" t="s">
        <v>36</v>
      </c>
      <c r="D7">
        <v>48</v>
      </c>
      <c r="E7">
        <v>73</v>
      </c>
      <c r="F7">
        <v>1.0000000000000001E-5</v>
      </c>
      <c r="G7">
        <v>0</v>
      </c>
      <c r="H7">
        <v>5000</v>
      </c>
      <c r="I7">
        <v>5000</v>
      </c>
      <c r="J7" s="6">
        <v>556086969</v>
      </c>
      <c r="K7" s="6">
        <v>556715289.20000005</v>
      </c>
      <c r="L7" s="6">
        <v>556715289.20000005</v>
      </c>
      <c r="M7" s="6"/>
      <c r="N7" s="6"/>
      <c r="O7" s="33"/>
      <c r="P7" s="6">
        <v>556715289.20000005</v>
      </c>
      <c r="Q7" s="6"/>
      <c r="R7" s="6">
        <v>556715289.20000005</v>
      </c>
      <c r="S7">
        <v>8.6999999999999993</v>
      </c>
      <c r="T7">
        <v>15.3</v>
      </c>
      <c r="U7">
        <v>26.5</v>
      </c>
      <c r="Y7">
        <v>82.7</v>
      </c>
      <c r="AA7">
        <v>36</v>
      </c>
      <c r="AB7">
        <v>1.0000000000000001E-5</v>
      </c>
      <c r="AC7">
        <v>1.0000000000000001E-5</v>
      </c>
      <c r="AG7">
        <v>0</v>
      </c>
      <c r="AI7">
        <v>0</v>
      </c>
      <c r="AL7" t="s">
        <v>343</v>
      </c>
    </row>
    <row r="8" spans="1:38" x14ac:dyDescent="0.25">
      <c r="A8" t="s">
        <v>120</v>
      </c>
      <c r="B8" t="s">
        <v>353</v>
      </c>
      <c r="C8" t="s">
        <v>38</v>
      </c>
      <c r="D8">
        <v>48</v>
      </c>
      <c r="E8">
        <v>73</v>
      </c>
      <c r="F8">
        <v>1.0000000000000001E-5</v>
      </c>
      <c r="G8">
        <v>0</v>
      </c>
      <c r="H8">
        <v>5000</v>
      </c>
      <c r="I8">
        <v>5000</v>
      </c>
      <c r="J8" s="6">
        <v>572641709.20000005</v>
      </c>
      <c r="K8" s="6">
        <v>574429579.89999998</v>
      </c>
      <c r="L8" s="6">
        <v>574429579.89999998</v>
      </c>
      <c r="M8" s="6"/>
      <c r="N8" s="6"/>
      <c r="O8" s="33"/>
      <c r="P8" s="6">
        <v>574429579.89999998</v>
      </c>
      <c r="Q8" s="6"/>
      <c r="R8" s="6">
        <v>574429579.89999998</v>
      </c>
      <c r="S8">
        <v>8.5</v>
      </c>
      <c r="T8">
        <v>65.400000000000006</v>
      </c>
      <c r="U8">
        <v>41.6</v>
      </c>
      <c r="Y8">
        <v>99.7</v>
      </c>
      <c r="AA8">
        <v>51.3</v>
      </c>
      <c r="AB8">
        <v>1.0000000000000001E-5</v>
      </c>
      <c r="AC8">
        <v>1.0000000000000001E-5</v>
      </c>
      <c r="AG8">
        <v>0</v>
      </c>
      <c r="AI8">
        <v>0</v>
      </c>
      <c r="AL8" t="s">
        <v>343</v>
      </c>
    </row>
    <row r="9" spans="1:38" x14ac:dyDescent="0.25">
      <c r="A9" t="s">
        <v>120</v>
      </c>
      <c r="B9" t="s">
        <v>354</v>
      </c>
      <c r="C9" t="s">
        <v>365</v>
      </c>
      <c r="D9">
        <v>48</v>
      </c>
      <c r="E9">
        <v>73</v>
      </c>
      <c r="F9">
        <v>1.0000000000000001E-5</v>
      </c>
      <c r="G9">
        <v>0</v>
      </c>
      <c r="H9">
        <v>5000</v>
      </c>
      <c r="I9">
        <v>5000</v>
      </c>
      <c r="J9" s="6">
        <v>796355724.5</v>
      </c>
      <c r="K9" s="6">
        <v>798003187</v>
      </c>
      <c r="L9" s="6">
        <v>798003187</v>
      </c>
      <c r="M9" s="6"/>
      <c r="N9" s="6"/>
      <c r="O9" s="33"/>
      <c r="P9" s="6">
        <v>798003187</v>
      </c>
      <c r="Q9" s="6"/>
      <c r="R9" s="6">
        <v>798003187</v>
      </c>
      <c r="S9">
        <v>8.6</v>
      </c>
      <c r="T9">
        <v>96.3</v>
      </c>
      <c r="U9">
        <v>92.4</v>
      </c>
      <c r="Y9">
        <v>172.4</v>
      </c>
      <c r="AA9">
        <v>106.2</v>
      </c>
      <c r="AB9">
        <v>1.0000000000000001E-5</v>
      </c>
      <c r="AC9">
        <v>1.0000000000000001E-5</v>
      </c>
      <c r="AG9">
        <v>1.0000000000000001E-5</v>
      </c>
      <c r="AI9">
        <v>0</v>
      </c>
      <c r="AL9" t="s">
        <v>343</v>
      </c>
    </row>
    <row r="10" spans="1:38" x14ac:dyDescent="0.25">
      <c r="A10" t="s">
        <v>120</v>
      </c>
      <c r="B10" t="s">
        <v>355</v>
      </c>
      <c r="C10" t="s">
        <v>40</v>
      </c>
      <c r="D10">
        <v>48</v>
      </c>
      <c r="E10">
        <v>73</v>
      </c>
      <c r="F10">
        <v>1.0000000000000001E-5</v>
      </c>
      <c r="G10">
        <v>0</v>
      </c>
      <c r="H10">
        <v>5000</v>
      </c>
      <c r="I10">
        <v>5000</v>
      </c>
      <c r="J10" s="6">
        <v>400370048.5</v>
      </c>
      <c r="K10" s="6">
        <v>401079193.10000002</v>
      </c>
      <c r="L10" s="6">
        <v>401079193.10000002</v>
      </c>
      <c r="M10" s="6"/>
      <c r="N10" s="6"/>
      <c r="O10" s="33"/>
      <c r="P10" s="6">
        <v>401079193.10000002</v>
      </c>
      <c r="Q10" s="6"/>
      <c r="R10" s="6">
        <v>401079193.10000002</v>
      </c>
      <c r="S10">
        <v>8.8000000000000007</v>
      </c>
      <c r="T10">
        <v>85.2</v>
      </c>
      <c r="U10">
        <v>31.3</v>
      </c>
      <c r="Y10">
        <v>90.1</v>
      </c>
      <c r="AA10">
        <v>41.3</v>
      </c>
      <c r="AB10">
        <v>1.0000000000000001E-5</v>
      </c>
      <c r="AC10">
        <v>1.0000000000000001E-5</v>
      </c>
      <c r="AG10">
        <v>1.0000000000000001E-5</v>
      </c>
      <c r="AI10">
        <v>1.0000000000000001E-5</v>
      </c>
      <c r="AL10" t="s">
        <v>343</v>
      </c>
    </row>
    <row r="11" spans="1:38" x14ac:dyDescent="0.25">
      <c r="A11" t="s">
        <v>120</v>
      </c>
      <c r="B11" t="s">
        <v>356</v>
      </c>
      <c r="C11" t="s">
        <v>42</v>
      </c>
      <c r="D11">
        <v>48</v>
      </c>
      <c r="E11">
        <v>73</v>
      </c>
      <c r="F11">
        <v>1.0000000000000001E-5</v>
      </c>
      <c r="G11">
        <v>0</v>
      </c>
      <c r="H11">
        <v>5000</v>
      </c>
      <c r="I11">
        <v>5000</v>
      </c>
      <c r="J11" s="6">
        <v>345182361.60000002</v>
      </c>
      <c r="K11" s="6">
        <v>345497264.30000001</v>
      </c>
      <c r="L11" s="6">
        <v>345497264.30000001</v>
      </c>
      <c r="M11" s="6"/>
      <c r="N11" s="6"/>
      <c r="O11" s="33"/>
      <c r="P11" s="6">
        <v>345497264.30000001</v>
      </c>
      <c r="Q11" s="6"/>
      <c r="R11" s="6">
        <v>345497264.30000001</v>
      </c>
      <c r="S11">
        <v>9.5</v>
      </c>
      <c r="T11">
        <v>12.3</v>
      </c>
      <c r="U11">
        <v>23.9</v>
      </c>
      <c r="Y11">
        <v>74.900000000000006</v>
      </c>
      <c r="AA11">
        <v>32.4</v>
      </c>
      <c r="AB11">
        <v>0</v>
      </c>
      <c r="AC11">
        <v>0</v>
      </c>
      <c r="AG11">
        <v>0</v>
      </c>
      <c r="AI11">
        <v>0</v>
      </c>
      <c r="AL11" t="s">
        <v>343</v>
      </c>
    </row>
    <row r="12" spans="1:38" x14ac:dyDescent="0.25">
      <c r="A12" t="s">
        <v>120</v>
      </c>
      <c r="B12" t="s">
        <v>357</v>
      </c>
      <c r="C12" t="s">
        <v>43</v>
      </c>
      <c r="D12">
        <v>48</v>
      </c>
      <c r="E12">
        <v>73</v>
      </c>
      <c r="F12">
        <v>1.0000000000000001E-5</v>
      </c>
      <c r="G12">
        <v>0</v>
      </c>
      <c r="H12">
        <v>5000</v>
      </c>
      <c r="I12">
        <v>5000</v>
      </c>
      <c r="J12" s="6">
        <v>278550128.60000002</v>
      </c>
      <c r="K12" s="6">
        <v>281352118.19999999</v>
      </c>
      <c r="L12" s="6">
        <v>281352118.19999999</v>
      </c>
      <c r="M12" s="6"/>
      <c r="N12" s="6"/>
      <c r="O12" s="33"/>
      <c r="P12" s="6">
        <v>281352118.19999999</v>
      </c>
      <c r="Q12" s="6"/>
      <c r="R12" s="6">
        <v>281352118.19999999</v>
      </c>
      <c r="S12">
        <v>9.9</v>
      </c>
      <c r="T12">
        <v>16.8</v>
      </c>
      <c r="U12">
        <v>27</v>
      </c>
      <c r="Y12">
        <v>80.900000000000006</v>
      </c>
      <c r="AA12">
        <v>36.1</v>
      </c>
      <c r="AB12">
        <v>1.0000000000000001E-5</v>
      </c>
      <c r="AC12">
        <v>1.0000000000000001E-5</v>
      </c>
      <c r="AG12">
        <v>0</v>
      </c>
      <c r="AI12">
        <v>0</v>
      </c>
      <c r="AL12" t="s">
        <v>343</v>
      </c>
    </row>
    <row r="13" spans="1:38" x14ac:dyDescent="0.25">
      <c r="A13" t="s">
        <v>120</v>
      </c>
      <c r="B13" t="s">
        <v>358</v>
      </c>
      <c r="C13" t="s">
        <v>45</v>
      </c>
      <c r="D13">
        <v>48</v>
      </c>
      <c r="E13">
        <v>73</v>
      </c>
      <c r="F13">
        <v>1.0000000000000001E-5</v>
      </c>
      <c r="G13">
        <v>0</v>
      </c>
      <c r="H13">
        <v>5000</v>
      </c>
      <c r="I13">
        <v>5000</v>
      </c>
      <c r="J13" s="6">
        <v>383776813.30000001</v>
      </c>
      <c r="K13" s="6">
        <v>385680068.39999998</v>
      </c>
      <c r="L13" s="6">
        <v>385680068.39999998</v>
      </c>
      <c r="M13" s="6"/>
      <c r="N13" s="6"/>
      <c r="O13" s="33"/>
      <c r="P13" s="6">
        <v>385680068.39999998</v>
      </c>
      <c r="Q13" s="6"/>
      <c r="R13" s="6">
        <v>385680068.39999998</v>
      </c>
      <c r="S13">
        <v>9</v>
      </c>
      <c r="T13">
        <v>15.8</v>
      </c>
      <c r="U13">
        <v>26</v>
      </c>
      <c r="Y13">
        <v>78.2</v>
      </c>
      <c r="AA13">
        <v>34.799999999999997</v>
      </c>
      <c r="AB13">
        <v>1.0000000000000001E-5</v>
      </c>
      <c r="AC13">
        <v>1.0000000000000001E-5</v>
      </c>
      <c r="AG13">
        <v>0</v>
      </c>
      <c r="AI13">
        <v>0</v>
      </c>
      <c r="AL13" t="s">
        <v>343</v>
      </c>
    </row>
    <row r="14" spans="1:38" x14ac:dyDescent="0.25">
      <c r="A14" t="s">
        <v>120</v>
      </c>
      <c r="B14" t="s">
        <v>359</v>
      </c>
      <c r="C14" t="s">
        <v>253</v>
      </c>
      <c r="D14">
        <v>48</v>
      </c>
      <c r="E14">
        <v>934</v>
      </c>
      <c r="F14">
        <v>1.0000000000000001E-5</v>
      </c>
      <c r="G14">
        <v>0</v>
      </c>
      <c r="H14">
        <v>5000</v>
      </c>
      <c r="I14">
        <v>5000</v>
      </c>
      <c r="J14" s="6">
        <v>15708952121.6</v>
      </c>
      <c r="K14" s="6">
        <v>15710505414.9</v>
      </c>
      <c r="L14" s="6">
        <v>15710523329.5</v>
      </c>
      <c r="M14" s="6"/>
      <c r="N14" s="6"/>
      <c r="O14" s="33"/>
      <c r="P14" s="6">
        <v>15710504683.799999</v>
      </c>
      <c r="Q14" s="6"/>
      <c r="R14" s="6">
        <v>15710507098.299999</v>
      </c>
      <c r="S14">
        <v>323.2</v>
      </c>
      <c r="T14">
        <v>274.10000000000002</v>
      </c>
      <c r="U14">
        <v>629.1</v>
      </c>
      <c r="Y14">
        <v>1506</v>
      </c>
      <c r="AA14">
        <v>788.8</v>
      </c>
      <c r="AB14">
        <v>1.0000000000000001E-5</v>
      </c>
      <c r="AC14">
        <v>1.0000000000000001E-5</v>
      </c>
      <c r="AG14">
        <v>1.0000000000000001E-5</v>
      </c>
      <c r="AI14">
        <v>1.0000000000000001E-5</v>
      </c>
      <c r="AL14" t="s">
        <v>343</v>
      </c>
    </row>
    <row r="15" spans="1:38" x14ac:dyDescent="0.25">
      <c r="A15" t="s">
        <v>120</v>
      </c>
      <c r="B15" t="s">
        <v>360</v>
      </c>
      <c r="C15" s="32" t="s">
        <v>254</v>
      </c>
      <c r="D15">
        <v>48</v>
      </c>
      <c r="E15">
        <v>934</v>
      </c>
      <c r="F15">
        <v>1.0000000000000001E-5</v>
      </c>
      <c r="G15">
        <v>0</v>
      </c>
      <c r="H15">
        <v>5000</v>
      </c>
      <c r="I15">
        <v>5000</v>
      </c>
      <c r="J15" s="6">
        <v>15708952121.6</v>
      </c>
      <c r="K15" s="6">
        <v>15710517783.799999</v>
      </c>
      <c r="L15" s="6">
        <v>15710513452.200001</v>
      </c>
      <c r="M15" s="6"/>
      <c r="N15" s="6"/>
      <c r="O15" s="33"/>
      <c r="P15" s="6">
        <v>15710500428.200001</v>
      </c>
      <c r="Q15" s="6"/>
      <c r="R15" s="6">
        <v>15710500428.200001</v>
      </c>
      <c r="S15">
        <v>299.39999999999998</v>
      </c>
      <c r="T15">
        <v>254.5</v>
      </c>
      <c r="U15">
        <v>894</v>
      </c>
      <c r="Y15">
        <v>1738.3</v>
      </c>
      <c r="AA15">
        <v>1046</v>
      </c>
      <c r="AB15">
        <v>1.0000000000000001E-5</v>
      </c>
      <c r="AC15">
        <v>1.0000000000000001E-5</v>
      </c>
      <c r="AG15">
        <v>1.0000000000000001E-5</v>
      </c>
      <c r="AI15">
        <v>1.0000000000000001E-5</v>
      </c>
      <c r="AL15" t="s">
        <v>343</v>
      </c>
    </row>
    <row r="16" spans="1:38" x14ac:dyDescent="0.25">
      <c r="A16" t="s">
        <v>120</v>
      </c>
      <c r="B16" t="s">
        <v>420</v>
      </c>
      <c r="C16" t="s">
        <v>254</v>
      </c>
      <c r="D16">
        <v>48</v>
      </c>
      <c r="E16">
        <v>934</v>
      </c>
      <c r="F16">
        <v>9.9999999999999995E-8</v>
      </c>
      <c r="G16">
        <v>0</v>
      </c>
      <c r="H16">
        <v>5000</v>
      </c>
      <c r="I16">
        <v>5000</v>
      </c>
      <c r="J16" s="6">
        <v>15708952122</v>
      </c>
      <c r="K16" s="6">
        <v>15710397575</v>
      </c>
      <c r="L16" s="6">
        <v>15710397575</v>
      </c>
      <c r="M16" s="6"/>
      <c r="N16" s="6"/>
      <c r="O16" s="33"/>
      <c r="P16" s="6">
        <v>15710397575</v>
      </c>
      <c r="Q16" s="6"/>
      <c r="R16" s="6">
        <v>15710397575</v>
      </c>
      <c r="S16">
        <v>296.7</v>
      </c>
      <c r="T16">
        <v>621.4</v>
      </c>
      <c r="U16">
        <v>1176.5999999999999</v>
      </c>
      <c r="Y16">
        <v>2122.9</v>
      </c>
      <c r="AA16">
        <v>1347.9</v>
      </c>
      <c r="AB16">
        <v>0</v>
      </c>
      <c r="AC16">
        <v>0</v>
      </c>
      <c r="AG16">
        <v>0</v>
      </c>
      <c r="AI16">
        <v>0</v>
      </c>
      <c r="AL16" t="s">
        <v>343</v>
      </c>
    </row>
    <row r="17" spans="1:38" x14ac:dyDescent="0.25">
      <c r="A17" t="s">
        <v>120</v>
      </c>
      <c r="B17" t="s">
        <v>361</v>
      </c>
      <c r="C17" s="32" t="s">
        <v>255</v>
      </c>
      <c r="D17">
        <v>48</v>
      </c>
      <c r="E17">
        <v>934</v>
      </c>
      <c r="F17">
        <v>1.0000000000000001E-5</v>
      </c>
      <c r="G17">
        <v>0</v>
      </c>
      <c r="H17">
        <v>5000</v>
      </c>
      <c r="I17">
        <v>5000</v>
      </c>
      <c r="J17" s="6">
        <v>15213998010.9</v>
      </c>
      <c r="K17" s="6">
        <v>15217350311</v>
      </c>
      <c r="L17" s="6">
        <v>15217345111.4</v>
      </c>
      <c r="M17" s="6"/>
      <c r="N17" s="6"/>
      <c r="O17" s="33"/>
      <c r="P17" s="6">
        <v>15217325431.1</v>
      </c>
      <c r="Q17" s="6"/>
      <c r="R17" s="6">
        <v>15217325959.799999</v>
      </c>
      <c r="S17">
        <v>342.2</v>
      </c>
      <c r="T17">
        <v>315.5</v>
      </c>
      <c r="U17">
        <v>959.7</v>
      </c>
      <c r="Y17">
        <v>1831.3</v>
      </c>
      <c r="AA17">
        <v>1144.2</v>
      </c>
      <c r="AB17">
        <v>1.0000000000000001E-5</v>
      </c>
      <c r="AC17">
        <v>1.0000000000000001E-5</v>
      </c>
      <c r="AG17">
        <v>1.0000000000000001E-5</v>
      </c>
      <c r="AI17">
        <v>0</v>
      </c>
      <c r="AL17" t="s">
        <v>343</v>
      </c>
    </row>
    <row r="18" spans="1:38" x14ac:dyDescent="0.25">
      <c r="A18" t="s">
        <v>120</v>
      </c>
      <c r="B18" t="s">
        <v>421</v>
      </c>
      <c r="C18" t="s">
        <v>255</v>
      </c>
      <c r="D18">
        <v>48</v>
      </c>
      <c r="E18">
        <v>934</v>
      </c>
      <c r="F18">
        <v>9.9999999999999995E-8</v>
      </c>
      <c r="G18">
        <v>0</v>
      </c>
      <c r="H18">
        <v>5000</v>
      </c>
      <c r="I18">
        <v>5000</v>
      </c>
      <c r="J18" s="6">
        <v>15213998010.9</v>
      </c>
      <c r="K18" s="6">
        <v>15217269975.1</v>
      </c>
      <c r="L18" s="6">
        <v>15217269967.6</v>
      </c>
      <c r="M18" s="6"/>
      <c r="N18" s="6"/>
      <c r="O18" s="6"/>
      <c r="P18" s="6">
        <v>15217269967.6</v>
      </c>
      <c r="Q18" s="6"/>
      <c r="R18" s="6">
        <v>15217269967.6</v>
      </c>
      <c r="S18">
        <v>340.2</v>
      </c>
      <c r="T18">
        <v>1535.8</v>
      </c>
      <c r="U18">
        <v>2625.2</v>
      </c>
      <c r="Y18">
        <v>3562.7</v>
      </c>
      <c r="AA18">
        <v>2793.5</v>
      </c>
      <c r="AB18">
        <v>0</v>
      </c>
      <c r="AC18">
        <v>0</v>
      </c>
      <c r="AG18">
        <v>0</v>
      </c>
      <c r="AI18">
        <v>0</v>
      </c>
      <c r="AL18" t="s">
        <v>343</v>
      </c>
    </row>
    <row r="19" spans="1:38" x14ac:dyDescent="0.25">
      <c r="A19" t="s">
        <v>120</v>
      </c>
      <c r="B19" t="s">
        <v>362</v>
      </c>
      <c r="C19" s="32" t="s">
        <v>256</v>
      </c>
      <c r="D19">
        <v>48</v>
      </c>
      <c r="E19">
        <v>934</v>
      </c>
      <c r="F19">
        <v>1.0000000000000001E-5</v>
      </c>
      <c r="G19">
        <v>0</v>
      </c>
      <c r="H19">
        <v>5000</v>
      </c>
      <c r="I19">
        <v>5000</v>
      </c>
      <c r="J19" s="6">
        <v>15213998010.9</v>
      </c>
      <c r="K19" s="6">
        <v>15217331517.200001</v>
      </c>
      <c r="L19" s="6">
        <v>15217299511</v>
      </c>
      <c r="M19" s="6"/>
      <c r="N19" s="6"/>
      <c r="O19" s="33"/>
      <c r="P19" s="6">
        <v>15217289395.5</v>
      </c>
      <c r="Q19" s="6"/>
      <c r="R19" s="6">
        <v>15217297635.299999</v>
      </c>
      <c r="S19">
        <v>329.8</v>
      </c>
      <c r="T19">
        <v>279.89999999999998</v>
      </c>
      <c r="U19">
        <v>658.3</v>
      </c>
      <c r="Y19">
        <v>1517.9</v>
      </c>
      <c r="AA19">
        <v>814.1</v>
      </c>
      <c r="AB19">
        <v>1.0000000000000001E-5</v>
      </c>
      <c r="AC19">
        <v>1.0000000000000001E-5</v>
      </c>
      <c r="AG19">
        <v>1.0000000000000001E-5</v>
      </c>
      <c r="AI19">
        <v>1.0000000000000001E-5</v>
      </c>
      <c r="AL19" t="s">
        <v>343</v>
      </c>
    </row>
    <row r="20" spans="1:38" x14ac:dyDescent="0.25">
      <c r="A20" t="s">
        <v>120</v>
      </c>
      <c r="B20" t="s">
        <v>422</v>
      </c>
      <c r="C20" t="s">
        <v>256</v>
      </c>
      <c r="D20">
        <v>48</v>
      </c>
      <c r="E20">
        <v>934</v>
      </c>
      <c r="F20">
        <v>9.9999999999999995E-8</v>
      </c>
      <c r="G20">
        <v>0</v>
      </c>
      <c r="H20">
        <v>5000</v>
      </c>
      <c r="I20">
        <v>5000</v>
      </c>
      <c r="J20" s="6">
        <v>15213998010.9</v>
      </c>
      <c r="K20" s="6">
        <v>15217269967.6</v>
      </c>
      <c r="L20" s="6">
        <v>15217269967.6</v>
      </c>
      <c r="M20" s="6"/>
      <c r="N20" s="6"/>
      <c r="O20" s="6"/>
      <c r="P20" s="6">
        <v>15217269967.6</v>
      </c>
      <c r="Q20" s="6"/>
      <c r="R20" s="6">
        <v>15217269967.6</v>
      </c>
      <c r="S20">
        <v>331.3</v>
      </c>
      <c r="T20">
        <v>2101</v>
      </c>
      <c r="U20">
        <v>2063</v>
      </c>
      <c r="Y20">
        <v>2994.1</v>
      </c>
      <c r="AA20">
        <v>2231.8000000000002</v>
      </c>
      <c r="AB20">
        <v>0</v>
      </c>
      <c r="AC20">
        <v>0</v>
      </c>
      <c r="AG20">
        <v>0</v>
      </c>
      <c r="AI20">
        <v>0</v>
      </c>
      <c r="AL20" t="s">
        <v>343</v>
      </c>
    </row>
    <row r="21" spans="1:38" x14ac:dyDescent="0.25">
      <c r="A21" t="s">
        <v>120</v>
      </c>
      <c r="B21" t="s">
        <v>363</v>
      </c>
      <c r="C21" t="s">
        <v>346</v>
      </c>
      <c r="D21">
        <v>48</v>
      </c>
      <c r="E21">
        <v>934</v>
      </c>
      <c r="F21">
        <v>1.0000000000000001E-5</v>
      </c>
      <c r="G21">
        <v>0</v>
      </c>
      <c r="H21">
        <v>5000</v>
      </c>
      <c r="I21">
        <v>5000</v>
      </c>
      <c r="J21" s="6">
        <v>23681540445.299999</v>
      </c>
      <c r="K21" s="6">
        <v>23709781027.799999</v>
      </c>
      <c r="L21" s="6">
        <v>23709807259.900002</v>
      </c>
      <c r="M21" s="6"/>
      <c r="N21" s="6"/>
      <c r="O21" s="33"/>
      <c r="P21" s="6">
        <v>23709807259.900002</v>
      </c>
      <c r="Q21" s="6"/>
      <c r="R21" s="6">
        <v>23709782002.900002</v>
      </c>
      <c r="S21">
        <v>319.39999999999998</v>
      </c>
      <c r="T21">
        <v>307.5</v>
      </c>
      <c r="U21">
        <v>689.4</v>
      </c>
      <c r="Y21">
        <v>1560.7</v>
      </c>
      <c r="AA21">
        <v>879</v>
      </c>
      <c r="AB21">
        <v>1.0000000000000001E-5</v>
      </c>
      <c r="AC21">
        <v>1.0000000000000001E-5</v>
      </c>
      <c r="AG21">
        <v>1.0000000000000001E-5</v>
      </c>
      <c r="AI21">
        <v>0</v>
      </c>
      <c r="AL21" t="s">
        <v>343</v>
      </c>
    </row>
    <row r="22" spans="1:38" x14ac:dyDescent="0.25">
      <c r="A22" t="s">
        <v>120</v>
      </c>
      <c r="B22" t="s">
        <v>364</v>
      </c>
      <c r="C22" t="s">
        <v>257</v>
      </c>
      <c r="D22">
        <v>48</v>
      </c>
      <c r="E22">
        <v>934</v>
      </c>
      <c r="F22">
        <v>1.0000000000000001E-5</v>
      </c>
      <c r="G22">
        <v>0</v>
      </c>
      <c r="H22">
        <v>5000</v>
      </c>
      <c r="I22">
        <v>5000</v>
      </c>
      <c r="J22" s="6">
        <v>23681540445.299999</v>
      </c>
      <c r="K22" s="6">
        <v>23709773534.700001</v>
      </c>
      <c r="L22" s="6">
        <v>23709797886.099998</v>
      </c>
      <c r="M22" s="6"/>
      <c r="N22" s="6"/>
      <c r="O22" s="33"/>
      <c r="P22" s="6">
        <v>23709779318.700001</v>
      </c>
      <c r="Q22" s="6"/>
      <c r="R22" s="6">
        <v>23709789740.299999</v>
      </c>
      <c r="S22">
        <v>321.39999999999998</v>
      </c>
      <c r="T22">
        <v>259.60000000000002</v>
      </c>
      <c r="U22">
        <v>663.8</v>
      </c>
      <c r="Y22">
        <v>1543.9</v>
      </c>
      <c r="AA22">
        <v>822.1</v>
      </c>
      <c r="AB22">
        <v>1.0000000000000001E-5</v>
      </c>
      <c r="AC22">
        <v>1.0000000000000001E-5</v>
      </c>
      <c r="AG22">
        <v>1.0000000000000001E-5</v>
      </c>
      <c r="AI22">
        <v>1.0000000000000001E-5</v>
      </c>
      <c r="AL22" t="s">
        <v>343</v>
      </c>
    </row>
    <row r="23" spans="1:38" x14ac:dyDescent="0.25">
      <c r="A23" t="s">
        <v>120</v>
      </c>
      <c r="B23" t="s">
        <v>366</v>
      </c>
      <c r="C23" t="s">
        <v>259</v>
      </c>
      <c r="D23">
        <v>48</v>
      </c>
      <c r="E23">
        <v>934</v>
      </c>
      <c r="F23">
        <v>1.0000000000000001E-5</v>
      </c>
      <c r="G23">
        <v>0</v>
      </c>
      <c r="H23">
        <v>5000</v>
      </c>
      <c r="I23">
        <v>5000</v>
      </c>
      <c r="J23" s="6">
        <v>22746389207.700001</v>
      </c>
      <c r="K23" s="6">
        <v>22767042575.599998</v>
      </c>
      <c r="L23" s="6">
        <v>22767115253.200001</v>
      </c>
      <c r="M23" s="6"/>
      <c r="N23" s="6"/>
      <c r="O23" s="33"/>
      <c r="P23" s="6">
        <v>22767115253.200001</v>
      </c>
      <c r="Q23" s="6"/>
      <c r="R23" s="6">
        <v>22767104888.5</v>
      </c>
      <c r="S23">
        <v>325.5</v>
      </c>
      <c r="T23">
        <v>448.2</v>
      </c>
      <c r="U23">
        <v>727.6</v>
      </c>
      <c r="Y23">
        <v>1588.7</v>
      </c>
      <c r="AA23">
        <v>883.1</v>
      </c>
      <c r="AB23">
        <v>1.0000000000000001E-5</v>
      </c>
      <c r="AC23">
        <v>1.0000000000000001E-5</v>
      </c>
      <c r="AG23">
        <v>1.0000000000000001E-5</v>
      </c>
      <c r="AI23">
        <v>1.0000000000000001E-5</v>
      </c>
      <c r="AL23" t="s">
        <v>343</v>
      </c>
    </row>
    <row r="24" spans="1:38" x14ac:dyDescent="0.25">
      <c r="A24" t="s">
        <v>120</v>
      </c>
      <c r="B24" t="s">
        <v>367</v>
      </c>
      <c r="C24" t="s">
        <v>302</v>
      </c>
      <c r="D24">
        <v>48</v>
      </c>
      <c r="E24">
        <v>934</v>
      </c>
      <c r="F24">
        <v>1.0000000000000001E-5</v>
      </c>
      <c r="G24">
        <v>0</v>
      </c>
      <c r="H24">
        <v>5000</v>
      </c>
      <c r="I24">
        <v>5000</v>
      </c>
      <c r="J24" s="6">
        <v>22746389207.700001</v>
      </c>
      <c r="K24" s="6">
        <v>22767093780.400002</v>
      </c>
      <c r="L24" s="6">
        <v>22767117470.700001</v>
      </c>
      <c r="M24" s="6"/>
      <c r="N24" s="6"/>
      <c r="O24" s="33"/>
      <c r="P24" s="6">
        <v>22767117470.700001</v>
      </c>
      <c r="Q24" s="6"/>
      <c r="R24" s="6">
        <v>22767117024.400002</v>
      </c>
      <c r="S24">
        <v>320.89999999999998</v>
      </c>
      <c r="T24">
        <v>367</v>
      </c>
      <c r="U24">
        <v>903.9</v>
      </c>
      <c r="Y24">
        <v>1763.2</v>
      </c>
      <c r="AA24">
        <v>1058.5999999999999</v>
      </c>
      <c r="AB24">
        <v>1.0000000000000001E-5</v>
      </c>
      <c r="AC24">
        <v>1.0000000000000001E-5</v>
      </c>
      <c r="AG24">
        <v>0</v>
      </c>
      <c r="AI24">
        <v>0</v>
      </c>
      <c r="AL24" t="s">
        <v>343</v>
      </c>
    </row>
    <row r="25" spans="1:38" x14ac:dyDescent="0.25">
      <c r="A25" t="s">
        <v>120</v>
      </c>
      <c r="B25" t="s">
        <v>368</v>
      </c>
      <c r="C25" s="3" t="s">
        <v>304</v>
      </c>
      <c r="D25">
        <v>48</v>
      </c>
      <c r="E25">
        <v>934</v>
      </c>
      <c r="F25">
        <v>1.0000000000000001E-5</v>
      </c>
      <c r="G25">
        <v>0</v>
      </c>
      <c r="H25">
        <v>5000</v>
      </c>
      <c r="I25">
        <v>5000</v>
      </c>
      <c r="J25" s="6">
        <v>20183888089.400002</v>
      </c>
      <c r="K25" s="6">
        <v>20205202895.700001</v>
      </c>
      <c r="L25" s="6">
        <v>20205196660.099998</v>
      </c>
      <c r="M25" s="6"/>
      <c r="N25" s="6"/>
      <c r="O25" s="33"/>
      <c r="P25" s="6">
        <v>20205196660.099998</v>
      </c>
      <c r="Q25" s="6"/>
      <c r="R25" s="6">
        <v>20205194621.400002</v>
      </c>
      <c r="S25">
        <v>316.3</v>
      </c>
      <c r="T25">
        <v>1049.5</v>
      </c>
      <c r="U25">
        <v>925.2</v>
      </c>
      <c r="Y25">
        <v>1824.5</v>
      </c>
      <c r="AA25">
        <v>1164.0999999999999</v>
      </c>
      <c r="AB25">
        <v>1.0000000000000001E-5</v>
      </c>
      <c r="AC25">
        <v>1.0000000000000001E-5</v>
      </c>
      <c r="AG25">
        <v>1.0000000000000001E-5</v>
      </c>
      <c r="AI25">
        <v>0</v>
      </c>
      <c r="AL25" t="s">
        <v>343</v>
      </c>
    </row>
    <row r="26" spans="1:38" x14ac:dyDescent="0.25">
      <c r="A26" t="s">
        <v>120</v>
      </c>
      <c r="B26" t="s">
        <v>369</v>
      </c>
      <c r="C26" t="s">
        <v>306</v>
      </c>
      <c r="D26">
        <v>48</v>
      </c>
      <c r="E26">
        <v>934</v>
      </c>
      <c r="F26">
        <v>1.0000000000000001E-5</v>
      </c>
      <c r="G26">
        <v>0</v>
      </c>
      <c r="H26">
        <v>5000</v>
      </c>
      <c r="I26">
        <v>5000</v>
      </c>
      <c r="J26" s="6">
        <v>20183888089.400002</v>
      </c>
      <c r="K26" s="6">
        <v>20205160458.799999</v>
      </c>
      <c r="L26" s="6">
        <v>20205212408.299999</v>
      </c>
      <c r="M26" s="6"/>
      <c r="N26" s="6"/>
      <c r="O26" s="33"/>
      <c r="P26" s="6">
        <v>20205212344.5</v>
      </c>
      <c r="Q26" s="6"/>
      <c r="R26" s="6">
        <v>20205208357.400002</v>
      </c>
      <c r="S26">
        <v>292.2</v>
      </c>
      <c r="T26">
        <v>876.3</v>
      </c>
      <c r="U26">
        <v>1173.4000000000001</v>
      </c>
      <c r="Y26">
        <v>2063.9</v>
      </c>
      <c r="AA26">
        <v>1367.1</v>
      </c>
      <c r="AB26">
        <v>1.0000000000000001E-5</v>
      </c>
      <c r="AC26">
        <v>1.0000000000000001E-5</v>
      </c>
      <c r="AG26">
        <v>1.0000000000000001E-5</v>
      </c>
      <c r="AI26">
        <v>1.0000000000000001E-5</v>
      </c>
      <c r="AL26" t="s">
        <v>343</v>
      </c>
    </row>
    <row r="27" spans="1:38" x14ac:dyDescent="0.25">
      <c r="A27" t="s">
        <v>120</v>
      </c>
      <c r="B27" t="s">
        <v>370</v>
      </c>
      <c r="C27" t="s">
        <v>308</v>
      </c>
      <c r="D27">
        <v>48</v>
      </c>
      <c r="E27">
        <v>934</v>
      </c>
      <c r="F27">
        <v>1.0000000000000001E-5</v>
      </c>
      <c r="G27">
        <v>0</v>
      </c>
      <c r="H27">
        <v>5000</v>
      </c>
      <c r="I27">
        <v>5000</v>
      </c>
      <c r="J27" s="6">
        <v>18167336874.799999</v>
      </c>
      <c r="K27" s="6">
        <v>18172795069</v>
      </c>
      <c r="L27" s="6">
        <v>18172830053.099998</v>
      </c>
      <c r="M27" s="6"/>
      <c r="N27" s="6"/>
      <c r="O27" s="33"/>
      <c r="P27" s="6">
        <v>18172830053.099998</v>
      </c>
      <c r="Q27" s="6"/>
      <c r="R27" s="6">
        <v>18172797425.5</v>
      </c>
      <c r="S27">
        <v>316.5</v>
      </c>
      <c r="T27">
        <v>224.3</v>
      </c>
      <c r="U27">
        <v>876.8</v>
      </c>
      <c r="Y27">
        <v>1698.6</v>
      </c>
      <c r="AA27">
        <v>1027.2</v>
      </c>
      <c r="AB27">
        <v>1.0000000000000001E-5</v>
      </c>
      <c r="AC27">
        <v>1.0000000000000001E-5</v>
      </c>
      <c r="AG27">
        <v>1.0000000000000001E-5</v>
      </c>
      <c r="AI27">
        <v>1.0000000000000001E-5</v>
      </c>
      <c r="AL27" t="s">
        <v>343</v>
      </c>
    </row>
    <row r="28" spans="1:38" x14ac:dyDescent="0.25">
      <c r="A28" t="s">
        <v>120</v>
      </c>
      <c r="B28" t="s">
        <v>371</v>
      </c>
      <c r="C28" t="s">
        <v>310</v>
      </c>
      <c r="D28">
        <v>48</v>
      </c>
      <c r="E28">
        <v>934</v>
      </c>
      <c r="F28">
        <v>1.0000000000000001E-5</v>
      </c>
      <c r="G28">
        <v>0</v>
      </c>
      <c r="H28">
        <v>5000</v>
      </c>
      <c r="I28">
        <v>5000</v>
      </c>
      <c r="J28" s="6">
        <v>18167336874.799999</v>
      </c>
      <c r="K28" s="6">
        <v>18172736144.900002</v>
      </c>
      <c r="L28" s="6">
        <v>18172795728.5</v>
      </c>
      <c r="M28" s="6"/>
      <c r="N28" s="6"/>
      <c r="O28" s="33"/>
      <c r="P28" s="6">
        <v>18172747415.5</v>
      </c>
      <c r="Q28" s="6"/>
      <c r="R28" s="6">
        <v>18172726759.400002</v>
      </c>
      <c r="S28">
        <v>343.4</v>
      </c>
      <c r="T28">
        <v>243.5</v>
      </c>
      <c r="U28">
        <v>613.9</v>
      </c>
      <c r="Y28">
        <v>1432.3</v>
      </c>
      <c r="AA28">
        <v>786.9</v>
      </c>
      <c r="AB28">
        <v>0</v>
      </c>
      <c r="AC28">
        <v>1.0000000000000001E-5</v>
      </c>
      <c r="AG28">
        <v>0</v>
      </c>
      <c r="AI28">
        <v>0</v>
      </c>
      <c r="AL28" t="s">
        <v>343</v>
      </c>
    </row>
    <row r="29" spans="1:38" x14ac:dyDescent="0.25">
      <c r="A29" t="s">
        <v>120</v>
      </c>
      <c r="B29" t="s">
        <v>372</v>
      </c>
      <c r="C29" t="s">
        <v>373</v>
      </c>
      <c r="D29">
        <v>48</v>
      </c>
      <c r="E29">
        <v>978</v>
      </c>
      <c r="F29">
        <v>1.0000000000000001E-5</v>
      </c>
      <c r="G29">
        <v>0</v>
      </c>
      <c r="H29">
        <v>5000</v>
      </c>
      <c r="I29">
        <v>5000</v>
      </c>
      <c r="J29" s="6">
        <v>22450666490</v>
      </c>
      <c r="K29" s="6">
        <v>22507329814</v>
      </c>
      <c r="L29" s="6">
        <v>22507338505</v>
      </c>
      <c r="M29" s="6"/>
      <c r="N29" s="6"/>
      <c r="O29" s="33"/>
      <c r="P29" s="6">
        <v>22507338505</v>
      </c>
      <c r="Q29" s="6"/>
      <c r="R29" s="6">
        <v>22507338249</v>
      </c>
      <c r="S29">
        <v>298.8</v>
      </c>
      <c r="T29">
        <v>5512.8</v>
      </c>
      <c r="U29">
        <v>5386.4</v>
      </c>
      <c r="Y29">
        <v>7623.2</v>
      </c>
      <c r="AA29">
        <v>5840.8</v>
      </c>
      <c r="AB29">
        <v>3.0000000000000001E-5</v>
      </c>
      <c r="AC29">
        <v>3.0000000000000001E-5</v>
      </c>
      <c r="AG29">
        <v>1.0000000000000001E-5</v>
      </c>
      <c r="AI29">
        <v>1.0000000000000001E-5</v>
      </c>
      <c r="AL29" t="s">
        <v>343</v>
      </c>
    </row>
    <row r="30" spans="1:38" x14ac:dyDescent="0.25">
      <c r="A30" t="s">
        <v>120</v>
      </c>
      <c r="B30" t="s">
        <v>374</v>
      </c>
      <c r="C30" t="s">
        <v>375</v>
      </c>
      <c r="D30">
        <v>48</v>
      </c>
      <c r="E30">
        <v>978</v>
      </c>
      <c r="F30">
        <v>1.0000000000000001E-5</v>
      </c>
      <c r="G30">
        <v>0</v>
      </c>
      <c r="H30">
        <v>5000</v>
      </c>
      <c r="I30">
        <v>5000</v>
      </c>
      <c r="J30" s="6">
        <v>22450666490.099998</v>
      </c>
      <c r="K30" s="6">
        <v>22507330692.299999</v>
      </c>
      <c r="L30" s="6">
        <v>22507334295.400002</v>
      </c>
      <c r="M30" s="6"/>
      <c r="N30" s="6"/>
      <c r="O30" s="33"/>
      <c r="P30" s="6">
        <v>22507334295.400002</v>
      </c>
      <c r="Q30" s="6"/>
      <c r="R30" s="6">
        <v>22507334295.400002</v>
      </c>
      <c r="S30">
        <v>267.2</v>
      </c>
      <c r="T30">
        <v>5326.6</v>
      </c>
      <c r="U30">
        <v>5577.3</v>
      </c>
      <c r="Y30">
        <v>7044.5</v>
      </c>
      <c r="AA30">
        <v>6001.2</v>
      </c>
      <c r="AB30">
        <v>3.0000000000000001E-5</v>
      </c>
      <c r="AC30">
        <v>4.0000000000000003E-5</v>
      </c>
      <c r="AG30">
        <v>1.0000000000000001E-5</v>
      </c>
      <c r="AI30">
        <v>1.0000000000000001E-5</v>
      </c>
      <c r="AJ30">
        <v>0</v>
      </c>
      <c r="AK30">
        <v>0</v>
      </c>
      <c r="AL30" t="s">
        <v>343</v>
      </c>
    </row>
    <row r="31" spans="1:38" x14ac:dyDescent="0.25">
      <c r="A31" t="s">
        <v>120</v>
      </c>
      <c r="B31" t="s">
        <v>376</v>
      </c>
      <c r="C31" s="3" t="s">
        <v>377</v>
      </c>
      <c r="D31">
        <v>48</v>
      </c>
      <c r="E31">
        <v>978</v>
      </c>
      <c r="F31">
        <v>1.0000000000000001E-5</v>
      </c>
      <c r="G31">
        <v>0</v>
      </c>
      <c r="H31">
        <v>5000</v>
      </c>
      <c r="I31">
        <v>5000</v>
      </c>
      <c r="J31" s="6">
        <v>14897999052.4</v>
      </c>
      <c r="K31" s="6">
        <v>14934898409.6</v>
      </c>
      <c r="L31" s="6">
        <v>14934893917.700001</v>
      </c>
      <c r="M31" s="6"/>
      <c r="N31" s="6"/>
      <c r="O31" s="33"/>
      <c r="P31" s="6">
        <v>14934891707.9</v>
      </c>
      <c r="Q31" s="6"/>
      <c r="R31" s="6">
        <v>14934892053.799999</v>
      </c>
      <c r="S31">
        <v>263.2</v>
      </c>
      <c r="T31">
        <v>275.89999999999998</v>
      </c>
      <c r="U31">
        <v>716.7</v>
      </c>
      <c r="Y31">
        <v>1869.9</v>
      </c>
      <c r="AA31">
        <v>950.4</v>
      </c>
      <c r="AB31">
        <v>1.0000000000000001E-5</v>
      </c>
      <c r="AC31">
        <v>1.0000000000000001E-5</v>
      </c>
      <c r="AG31">
        <v>1.0000000000000001E-5</v>
      </c>
      <c r="AI31">
        <v>1.0000000000000001E-5</v>
      </c>
      <c r="AJ31">
        <v>0</v>
      </c>
      <c r="AK31">
        <v>0</v>
      </c>
      <c r="AL31" t="s">
        <v>343</v>
      </c>
    </row>
    <row r="32" spans="1:38" x14ac:dyDescent="0.25">
      <c r="A32" t="s">
        <v>120</v>
      </c>
      <c r="B32" t="s">
        <v>378</v>
      </c>
      <c r="C32" t="s">
        <v>379</v>
      </c>
      <c r="D32">
        <v>48</v>
      </c>
      <c r="E32">
        <v>978</v>
      </c>
      <c r="F32">
        <v>1.0000000000000001E-5</v>
      </c>
      <c r="G32">
        <v>0</v>
      </c>
      <c r="H32">
        <v>5000</v>
      </c>
      <c r="I32">
        <v>5000</v>
      </c>
      <c r="J32" s="6">
        <v>14897999052.4</v>
      </c>
      <c r="K32" s="6">
        <v>14934848469.4</v>
      </c>
      <c r="L32" s="6">
        <v>14934890374.6</v>
      </c>
      <c r="M32" s="6"/>
      <c r="N32" s="6"/>
      <c r="O32" s="33"/>
      <c r="P32" s="6">
        <v>14934884939.700001</v>
      </c>
      <c r="Q32" s="6"/>
      <c r="R32" s="6">
        <v>14934884286.4</v>
      </c>
      <c r="S32">
        <v>274.7</v>
      </c>
      <c r="T32">
        <v>344.9</v>
      </c>
      <c r="U32">
        <v>682</v>
      </c>
      <c r="Y32">
        <v>1807.8</v>
      </c>
      <c r="AA32">
        <v>918.1</v>
      </c>
      <c r="AB32">
        <v>1.0000000000000001E-5</v>
      </c>
      <c r="AC32">
        <v>1.0000000000000001E-5</v>
      </c>
      <c r="AG32">
        <v>1.0000000000000001E-5</v>
      </c>
      <c r="AI32">
        <v>1.0000000000000001E-5</v>
      </c>
      <c r="AJ32">
        <v>0</v>
      </c>
      <c r="AK32">
        <v>0</v>
      </c>
      <c r="AL32" t="s">
        <v>343</v>
      </c>
    </row>
    <row r="33" spans="1:38" x14ac:dyDescent="0.25">
      <c r="A33" t="s">
        <v>120</v>
      </c>
      <c r="B33" t="s">
        <v>380</v>
      </c>
      <c r="C33" s="3" t="s">
        <v>381</v>
      </c>
      <c r="D33">
        <v>48</v>
      </c>
      <c r="E33">
        <v>978</v>
      </c>
      <c r="F33">
        <v>1.0000000000000001E-5</v>
      </c>
      <c r="G33">
        <v>0</v>
      </c>
      <c r="H33">
        <v>5000</v>
      </c>
      <c r="I33">
        <v>5000</v>
      </c>
      <c r="J33" s="6">
        <v>12246695072.1</v>
      </c>
      <c r="K33" s="6">
        <v>12271127608.200001</v>
      </c>
      <c r="L33" s="6">
        <v>12271118857.1</v>
      </c>
      <c r="M33" s="6"/>
      <c r="N33" s="6"/>
      <c r="O33" s="33"/>
      <c r="P33" s="6">
        <v>12271116825.200001</v>
      </c>
      <c r="Q33" s="6"/>
      <c r="R33" s="6">
        <v>12271111097</v>
      </c>
      <c r="S33">
        <v>272.3</v>
      </c>
      <c r="T33">
        <v>322.7</v>
      </c>
      <c r="U33">
        <v>664.8</v>
      </c>
      <c r="Y33">
        <v>1677.8</v>
      </c>
      <c r="AA33">
        <v>880.6</v>
      </c>
      <c r="AB33">
        <v>1.0000000000000001E-5</v>
      </c>
      <c r="AC33">
        <v>1.0000000000000001E-5</v>
      </c>
      <c r="AG33">
        <v>1.0000000000000001E-5</v>
      </c>
      <c r="AI33">
        <v>1.0000000000000001E-5</v>
      </c>
      <c r="AJ33">
        <v>0</v>
      </c>
      <c r="AK33">
        <v>0</v>
      </c>
      <c r="AL33" t="s">
        <v>343</v>
      </c>
    </row>
    <row r="34" spans="1:38" x14ac:dyDescent="0.25">
      <c r="A34" t="s">
        <v>120</v>
      </c>
      <c r="B34" t="s">
        <v>382</v>
      </c>
      <c r="C34" s="3" t="s">
        <v>383</v>
      </c>
      <c r="D34">
        <v>48</v>
      </c>
      <c r="E34">
        <v>978</v>
      </c>
      <c r="F34">
        <v>1.0000000000000001E-5</v>
      </c>
      <c r="G34">
        <v>0</v>
      </c>
      <c r="H34">
        <v>5000</v>
      </c>
      <c r="I34">
        <v>5000</v>
      </c>
      <c r="J34" s="6">
        <v>12246695072.1</v>
      </c>
      <c r="K34" s="6">
        <v>12271118219.6</v>
      </c>
      <c r="L34" s="6">
        <v>12271112404.5</v>
      </c>
      <c r="M34" s="6"/>
      <c r="N34" s="6"/>
      <c r="O34" s="33"/>
      <c r="P34" s="6">
        <v>12271111281.9</v>
      </c>
      <c r="Q34" s="6"/>
      <c r="R34" s="6">
        <v>12271107973.799999</v>
      </c>
      <c r="S34">
        <v>243.5</v>
      </c>
      <c r="T34">
        <v>283.60000000000002</v>
      </c>
      <c r="U34">
        <v>657</v>
      </c>
      <c r="Y34">
        <v>1678.8</v>
      </c>
      <c r="AA34">
        <v>875.7</v>
      </c>
      <c r="AB34">
        <v>1.0000000000000001E-5</v>
      </c>
      <c r="AC34">
        <v>1.0000000000000001E-5</v>
      </c>
      <c r="AG34">
        <v>1.0000000000000001E-5</v>
      </c>
      <c r="AI34">
        <v>1.0000000000000001E-5</v>
      </c>
      <c r="AJ34">
        <v>0</v>
      </c>
      <c r="AK34">
        <v>0</v>
      </c>
      <c r="AL34" t="s">
        <v>343</v>
      </c>
    </row>
    <row r="35" spans="1:38" x14ac:dyDescent="0.25">
      <c r="A35" t="s">
        <v>120</v>
      </c>
      <c r="B35" t="s">
        <v>384</v>
      </c>
      <c r="C35" s="3" t="s">
        <v>385</v>
      </c>
      <c r="D35">
        <v>48</v>
      </c>
      <c r="E35">
        <v>978</v>
      </c>
      <c r="F35">
        <v>1.0000000000000001E-5</v>
      </c>
      <c r="G35">
        <v>0</v>
      </c>
      <c r="H35">
        <v>5000</v>
      </c>
      <c r="I35">
        <v>5000</v>
      </c>
      <c r="J35" s="6">
        <v>10323602372.1</v>
      </c>
      <c r="K35" s="6">
        <v>10332718474.9</v>
      </c>
      <c r="L35" s="6">
        <v>10332708371.799999</v>
      </c>
      <c r="M35" s="6"/>
      <c r="N35" s="6"/>
      <c r="O35" s="33"/>
      <c r="P35" s="6">
        <v>10332695481.6</v>
      </c>
      <c r="Q35" s="6"/>
      <c r="R35" s="6">
        <v>10332706972.799999</v>
      </c>
      <c r="S35">
        <v>265</v>
      </c>
      <c r="T35">
        <v>264.2</v>
      </c>
      <c r="U35">
        <v>587.4</v>
      </c>
      <c r="Y35">
        <v>1513.6</v>
      </c>
      <c r="AA35">
        <v>755.7</v>
      </c>
      <c r="AB35">
        <v>1.0000000000000001E-5</v>
      </c>
      <c r="AC35">
        <v>1.0000000000000001E-5</v>
      </c>
      <c r="AG35">
        <v>1.0000000000000001E-5</v>
      </c>
      <c r="AI35">
        <v>1.0000000000000001E-5</v>
      </c>
      <c r="AJ35">
        <v>0</v>
      </c>
      <c r="AK35">
        <v>0</v>
      </c>
      <c r="AL35" t="s">
        <v>343</v>
      </c>
    </row>
    <row r="36" spans="1:38" x14ac:dyDescent="0.25">
      <c r="A36" t="s">
        <v>120</v>
      </c>
      <c r="B36" t="s">
        <v>386</v>
      </c>
      <c r="C36" t="s">
        <v>387</v>
      </c>
      <c r="D36">
        <v>48</v>
      </c>
      <c r="E36">
        <v>978</v>
      </c>
      <c r="F36">
        <v>1.0000000000000001E-5</v>
      </c>
      <c r="G36">
        <v>0</v>
      </c>
      <c r="H36">
        <v>5000</v>
      </c>
      <c r="I36">
        <v>5000</v>
      </c>
      <c r="J36" s="6">
        <v>10323602372.1</v>
      </c>
      <c r="K36" s="6">
        <v>10332698539.799999</v>
      </c>
      <c r="L36" s="6">
        <v>10332720820.5</v>
      </c>
      <c r="M36" s="6"/>
      <c r="N36" s="6"/>
      <c r="O36" s="33"/>
      <c r="P36" s="6">
        <v>10332720117.4</v>
      </c>
      <c r="Q36" s="6"/>
      <c r="R36" s="6">
        <v>10332720398.1</v>
      </c>
      <c r="S36">
        <v>243.4</v>
      </c>
      <c r="T36">
        <v>260.8</v>
      </c>
      <c r="U36">
        <v>567.9</v>
      </c>
      <c r="Y36">
        <v>1503.3</v>
      </c>
      <c r="AA36">
        <v>763.6</v>
      </c>
      <c r="AB36">
        <v>1.0000000000000001E-5</v>
      </c>
      <c r="AC36">
        <v>1.0000000000000001E-5</v>
      </c>
      <c r="AG36">
        <v>1.0000000000000001E-5</v>
      </c>
      <c r="AI36">
        <v>0</v>
      </c>
      <c r="AJ36">
        <v>0</v>
      </c>
      <c r="AK36">
        <v>0</v>
      </c>
      <c r="AL36" t="s">
        <v>343</v>
      </c>
    </row>
    <row r="37" spans="1:38" x14ac:dyDescent="0.25">
      <c r="A37" t="s">
        <v>120</v>
      </c>
      <c r="B37" t="s">
        <v>388</v>
      </c>
      <c r="C37" t="s">
        <v>389</v>
      </c>
      <c r="D37">
        <v>48</v>
      </c>
      <c r="E37">
        <v>978</v>
      </c>
      <c r="F37">
        <v>1.0000000000000001E-5</v>
      </c>
      <c r="G37">
        <v>0</v>
      </c>
      <c r="H37">
        <v>5000</v>
      </c>
      <c r="I37">
        <v>5000</v>
      </c>
      <c r="J37" s="6">
        <v>7500850575.6999998</v>
      </c>
      <c r="K37" s="6">
        <v>7511585966.5</v>
      </c>
      <c r="L37" s="6">
        <v>7511599821.1000004</v>
      </c>
      <c r="M37" s="6"/>
      <c r="N37" s="6"/>
      <c r="O37" s="33"/>
      <c r="P37" s="6">
        <v>7511599821.1000004</v>
      </c>
      <c r="Q37" s="6"/>
      <c r="R37" s="6">
        <v>7511594412.6000004</v>
      </c>
      <c r="S37">
        <v>296</v>
      </c>
      <c r="T37">
        <v>340.7</v>
      </c>
      <c r="U37">
        <v>728.1</v>
      </c>
      <c r="Y37">
        <v>1558.1</v>
      </c>
      <c r="AA37">
        <v>877.1</v>
      </c>
      <c r="AB37">
        <v>1.0000000000000001E-5</v>
      </c>
      <c r="AC37">
        <v>1.0000000000000001E-5</v>
      </c>
      <c r="AG37">
        <v>0</v>
      </c>
      <c r="AI37">
        <v>0</v>
      </c>
      <c r="AJ37">
        <v>0</v>
      </c>
      <c r="AK37">
        <v>0</v>
      </c>
      <c r="AL37" t="s">
        <v>343</v>
      </c>
    </row>
    <row r="38" spans="1:38" x14ac:dyDescent="0.25">
      <c r="A38" t="s">
        <v>120</v>
      </c>
      <c r="B38" t="s">
        <v>390</v>
      </c>
      <c r="C38" t="s">
        <v>342</v>
      </c>
      <c r="D38">
        <v>48</v>
      </c>
      <c r="E38">
        <v>978</v>
      </c>
      <c r="F38">
        <v>1.0000000000000001E-5</v>
      </c>
      <c r="G38">
        <v>0</v>
      </c>
      <c r="H38">
        <v>5000</v>
      </c>
      <c r="I38">
        <v>5000</v>
      </c>
      <c r="J38" s="6">
        <v>7500850575.6999998</v>
      </c>
      <c r="K38" s="6">
        <v>7511593559.8999996</v>
      </c>
      <c r="L38" s="6">
        <v>7511600726.3000002</v>
      </c>
      <c r="M38" s="6"/>
      <c r="N38" s="6"/>
      <c r="O38" s="33"/>
      <c r="P38" s="6">
        <v>7511596966.8999996</v>
      </c>
      <c r="Q38" s="6"/>
      <c r="R38" s="6">
        <v>7511592669.8000002</v>
      </c>
      <c r="S38">
        <v>296.60000000000002</v>
      </c>
      <c r="T38">
        <v>336.7</v>
      </c>
      <c r="U38">
        <v>679.7</v>
      </c>
      <c r="Y38">
        <v>1518.4</v>
      </c>
      <c r="AA38">
        <v>854.1</v>
      </c>
      <c r="AB38">
        <v>1.0000000000000001E-5</v>
      </c>
      <c r="AC38">
        <v>1.0000000000000001E-5</v>
      </c>
      <c r="AG38">
        <v>1.0000000000000001E-5</v>
      </c>
      <c r="AI38">
        <v>1.0000000000000001E-5</v>
      </c>
      <c r="AJ38">
        <v>0</v>
      </c>
      <c r="AK38">
        <v>0</v>
      </c>
      <c r="AL38" t="s">
        <v>343</v>
      </c>
    </row>
    <row r="39" spans="1:38" x14ac:dyDescent="0.25">
      <c r="A39" t="s">
        <v>120</v>
      </c>
      <c r="B39" t="s">
        <v>391</v>
      </c>
      <c r="C39" s="3" t="s">
        <v>344</v>
      </c>
      <c r="D39">
        <v>48</v>
      </c>
      <c r="E39">
        <v>978</v>
      </c>
      <c r="F39">
        <v>1.0000000000000001E-5</v>
      </c>
      <c r="G39">
        <v>0</v>
      </c>
      <c r="H39">
        <v>5000</v>
      </c>
      <c r="I39">
        <v>5000</v>
      </c>
      <c r="J39" s="6">
        <v>9925109391.2999992</v>
      </c>
      <c r="K39" s="6">
        <v>9934341046.2999992</v>
      </c>
      <c r="L39" s="6">
        <v>9934340529.7000008</v>
      </c>
      <c r="M39" s="6"/>
      <c r="N39" s="6"/>
      <c r="O39" s="33"/>
      <c r="P39" s="6">
        <v>9934340529.7000008</v>
      </c>
      <c r="Q39" s="6"/>
      <c r="R39" s="6">
        <v>9934337928.7000008</v>
      </c>
      <c r="S39">
        <v>251.5</v>
      </c>
      <c r="T39">
        <v>307.10000000000002</v>
      </c>
      <c r="U39">
        <v>915.9</v>
      </c>
      <c r="Y39">
        <v>1822.8</v>
      </c>
      <c r="AA39">
        <v>1103.9000000000001</v>
      </c>
      <c r="AB39">
        <v>0</v>
      </c>
      <c r="AC39">
        <v>0</v>
      </c>
      <c r="AG39">
        <v>1.0000000000000001E-5</v>
      </c>
      <c r="AI39">
        <v>0</v>
      </c>
      <c r="AJ39">
        <v>0</v>
      </c>
      <c r="AK39">
        <v>0</v>
      </c>
      <c r="AL39" t="s">
        <v>343</v>
      </c>
    </row>
    <row r="40" spans="1:38" x14ac:dyDescent="0.25">
      <c r="A40" t="s">
        <v>120</v>
      </c>
      <c r="B40" t="s">
        <v>392</v>
      </c>
      <c r="C40" t="s">
        <v>345</v>
      </c>
      <c r="D40">
        <v>48</v>
      </c>
      <c r="E40">
        <v>978</v>
      </c>
      <c r="F40">
        <v>1.0000000000000001E-5</v>
      </c>
      <c r="G40">
        <v>0</v>
      </c>
      <c r="H40">
        <v>5000</v>
      </c>
      <c r="I40">
        <v>5000</v>
      </c>
      <c r="J40" s="6">
        <v>9925109391.2999992</v>
      </c>
      <c r="K40" s="6">
        <v>9934366493.3999996</v>
      </c>
      <c r="L40" s="6">
        <v>9934380543.2999992</v>
      </c>
      <c r="M40" s="6"/>
      <c r="N40" s="6"/>
      <c r="O40" s="33"/>
      <c r="P40" s="6">
        <v>9934366928.7000008</v>
      </c>
      <c r="Q40" s="6"/>
      <c r="R40" s="6">
        <v>9934380321.6000004</v>
      </c>
      <c r="S40">
        <v>253.5</v>
      </c>
      <c r="T40">
        <v>255.8</v>
      </c>
      <c r="U40">
        <v>568.1</v>
      </c>
      <c r="Y40">
        <v>1489.3</v>
      </c>
      <c r="AA40">
        <v>755.9</v>
      </c>
      <c r="AB40">
        <v>1.0000000000000001E-5</v>
      </c>
      <c r="AC40">
        <v>1.0000000000000001E-5</v>
      </c>
      <c r="AG40">
        <v>1.0000000000000001E-5</v>
      </c>
      <c r="AI40">
        <v>1.0000000000000001E-5</v>
      </c>
      <c r="AJ40">
        <v>0</v>
      </c>
      <c r="AK40">
        <v>0</v>
      </c>
      <c r="AL40" t="s">
        <v>343</v>
      </c>
    </row>
    <row r="41" spans="1:38" x14ac:dyDescent="0.25">
      <c r="A41" t="s">
        <v>120</v>
      </c>
      <c r="B41" t="s">
        <v>393</v>
      </c>
      <c r="C41" s="26" t="s">
        <v>261</v>
      </c>
      <c r="D41">
        <v>48</v>
      </c>
      <c r="E41">
        <v>610</v>
      </c>
      <c r="F41">
        <v>1.0000000000000001E-5</v>
      </c>
      <c r="G41">
        <v>0</v>
      </c>
      <c r="H41">
        <v>5000</v>
      </c>
      <c r="I41">
        <v>5000</v>
      </c>
      <c r="J41" s="6">
        <v>8906993</v>
      </c>
      <c r="K41" s="6">
        <v>8909323.3000000007</v>
      </c>
      <c r="L41" s="6">
        <v>8909320.1999999993</v>
      </c>
      <c r="M41" s="6"/>
      <c r="N41" s="6"/>
      <c r="O41" s="33"/>
      <c r="P41" s="6">
        <v>8909299</v>
      </c>
      <c r="Q41" s="6"/>
      <c r="R41" s="6">
        <v>8909283.9000000004</v>
      </c>
      <c r="S41">
        <v>100.3</v>
      </c>
      <c r="T41">
        <v>125</v>
      </c>
      <c r="U41">
        <v>264.3</v>
      </c>
      <c r="Y41">
        <v>682</v>
      </c>
      <c r="AA41">
        <v>351</v>
      </c>
      <c r="AB41">
        <v>1.0000000000000001E-5</v>
      </c>
      <c r="AC41">
        <v>1.0000000000000001E-5</v>
      </c>
      <c r="AG41">
        <v>1.0000000000000001E-5</v>
      </c>
      <c r="AI41">
        <v>0</v>
      </c>
      <c r="AJ41">
        <v>0</v>
      </c>
      <c r="AK41">
        <v>0</v>
      </c>
      <c r="AL41" t="s">
        <v>343</v>
      </c>
    </row>
    <row r="42" spans="1:38" x14ac:dyDescent="0.25">
      <c r="A42" t="s">
        <v>120</v>
      </c>
      <c r="B42" t="s">
        <v>394</v>
      </c>
      <c r="C42" t="s">
        <v>262</v>
      </c>
      <c r="D42">
        <v>48</v>
      </c>
      <c r="E42">
        <v>610</v>
      </c>
      <c r="F42">
        <v>1.0000000000000001E-5</v>
      </c>
      <c r="G42">
        <v>0</v>
      </c>
      <c r="H42">
        <v>5000</v>
      </c>
      <c r="I42">
        <v>5000</v>
      </c>
      <c r="J42" s="6">
        <v>8906993</v>
      </c>
      <c r="K42" s="6">
        <v>8909275.3000000007</v>
      </c>
      <c r="L42" s="6">
        <v>8909275.9000000004</v>
      </c>
      <c r="M42" s="6"/>
      <c r="N42" s="6"/>
      <c r="O42" s="33"/>
      <c r="P42" s="6">
        <v>8909275.9000000004</v>
      </c>
      <c r="Q42" s="6"/>
      <c r="R42" s="6">
        <v>8909275.9000000004</v>
      </c>
      <c r="S42">
        <v>118.4</v>
      </c>
      <c r="T42">
        <v>127.2</v>
      </c>
      <c r="U42">
        <v>288.5</v>
      </c>
      <c r="Y42">
        <v>731.1</v>
      </c>
      <c r="AA42">
        <v>374.6</v>
      </c>
      <c r="AB42">
        <v>1.0000000000000001E-5</v>
      </c>
      <c r="AC42">
        <v>0</v>
      </c>
      <c r="AG42">
        <v>0</v>
      </c>
      <c r="AI42">
        <v>0</v>
      </c>
      <c r="AJ42">
        <v>0</v>
      </c>
      <c r="AK42">
        <v>0</v>
      </c>
      <c r="AL42" t="s">
        <v>343</v>
      </c>
    </row>
    <row r="43" spans="1:38" x14ac:dyDescent="0.25">
      <c r="A43" t="s">
        <v>120</v>
      </c>
      <c r="B43" t="s">
        <v>395</v>
      </c>
      <c r="C43" t="s">
        <v>396</v>
      </c>
      <c r="D43">
        <v>48</v>
      </c>
      <c r="E43">
        <v>610</v>
      </c>
      <c r="F43">
        <v>1.0000000000000001E-5</v>
      </c>
      <c r="G43">
        <v>0</v>
      </c>
      <c r="H43">
        <v>5000</v>
      </c>
      <c r="I43">
        <v>5000</v>
      </c>
      <c r="J43" s="6">
        <v>8906993</v>
      </c>
      <c r="K43" s="6">
        <v>8909317.9000000004</v>
      </c>
      <c r="L43" s="6">
        <v>8909341.0999999996</v>
      </c>
      <c r="M43" s="6"/>
      <c r="N43" s="6"/>
      <c r="O43" s="33"/>
      <c r="P43" s="6">
        <v>8909341.0999999996</v>
      </c>
      <c r="Q43" s="6"/>
      <c r="R43" s="6">
        <v>8909323.5</v>
      </c>
      <c r="S43">
        <v>116.1</v>
      </c>
      <c r="T43">
        <v>136.5</v>
      </c>
      <c r="U43">
        <v>299.2</v>
      </c>
      <c r="Y43">
        <v>742.3</v>
      </c>
      <c r="AA43">
        <v>391</v>
      </c>
      <c r="AB43">
        <v>1.0000000000000001E-5</v>
      </c>
      <c r="AC43">
        <v>1.0000000000000001E-5</v>
      </c>
      <c r="AG43">
        <v>0</v>
      </c>
      <c r="AI43">
        <v>0</v>
      </c>
      <c r="AJ43">
        <v>0</v>
      </c>
      <c r="AK43">
        <v>0</v>
      </c>
      <c r="AL43" t="s">
        <v>343</v>
      </c>
    </row>
    <row r="44" spans="1:38" x14ac:dyDescent="0.25">
      <c r="A44" t="s">
        <v>120</v>
      </c>
      <c r="B44" t="s">
        <v>397</v>
      </c>
      <c r="C44" s="26" t="s">
        <v>398</v>
      </c>
      <c r="D44">
        <v>48</v>
      </c>
      <c r="E44">
        <v>610</v>
      </c>
      <c r="F44">
        <v>1.0000000000000001E-5</v>
      </c>
      <c r="G44">
        <v>0</v>
      </c>
      <c r="H44">
        <v>5000</v>
      </c>
      <c r="I44">
        <v>5000</v>
      </c>
      <c r="J44" s="6">
        <v>8906993</v>
      </c>
      <c r="K44" s="6">
        <v>8909317.9000000004</v>
      </c>
      <c r="L44" s="6">
        <v>8909314.6999999993</v>
      </c>
      <c r="M44" s="6"/>
      <c r="N44" s="6"/>
      <c r="O44" s="33"/>
      <c r="P44" s="6">
        <v>8909314.6999999993</v>
      </c>
      <c r="Q44" s="6"/>
      <c r="R44" s="6">
        <v>8909314.6999999993</v>
      </c>
      <c r="S44">
        <v>116.5</v>
      </c>
      <c r="T44">
        <v>144.5</v>
      </c>
      <c r="U44">
        <v>310.3</v>
      </c>
      <c r="Y44">
        <v>758.4</v>
      </c>
      <c r="AA44">
        <v>394.7</v>
      </c>
      <c r="AB44">
        <v>1.0000000000000001E-5</v>
      </c>
      <c r="AC44">
        <v>1.0000000000000001E-5</v>
      </c>
      <c r="AG44">
        <v>0</v>
      </c>
      <c r="AI44">
        <v>0</v>
      </c>
      <c r="AJ44">
        <v>0</v>
      </c>
      <c r="AK44">
        <v>0</v>
      </c>
      <c r="AL44" t="s">
        <v>343</v>
      </c>
    </row>
    <row r="45" spans="1:38" x14ac:dyDescent="0.25">
      <c r="A45" t="s">
        <v>120</v>
      </c>
      <c r="B45" t="s">
        <v>399</v>
      </c>
      <c r="C45" s="26" t="s">
        <v>400</v>
      </c>
      <c r="D45">
        <v>48</v>
      </c>
      <c r="E45">
        <v>610</v>
      </c>
      <c r="F45">
        <v>1.0000000000000001E-5</v>
      </c>
      <c r="G45">
        <v>0</v>
      </c>
      <c r="H45">
        <v>5000</v>
      </c>
      <c r="I45">
        <v>5000</v>
      </c>
      <c r="J45" s="6">
        <v>6340091.9000000004</v>
      </c>
      <c r="K45" s="6">
        <v>6340926.5999999996</v>
      </c>
      <c r="L45" s="6">
        <v>6340924.5999999996</v>
      </c>
      <c r="M45" s="6"/>
      <c r="N45" s="6"/>
      <c r="O45" s="33"/>
      <c r="P45" s="6">
        <v>6340924.5999999996</v>
      </c>
      <c r="Q45" s="6"/>
      <c r="R45" s="6">
        <v>6340924.5999999996</v>
      </c>
      <c r="S45">
        <v>103.2</v>
      </c>
      <c r="T45">
        <v>106.2</v>
      </c>
      <c r="U45">
        <v>229.1</v>
      </c>
      <c r="Y45">
        <v>677.7</v>
      </c>
      <c r="AA45">
        <v>319</v>
      </c>
      <c r="AB45">
        <v>1.0000000000000001E-5</v>
      </c>
      <c r="AC45">
        <v>1.0000000000000001E-5</v>
      </c>
      <c r="AG45">
        <v>1.0000000000000001E-5</v>
      </c>
      <c r="AI45">
        <v>0</v>
      </c>
      <c r="AJ45">
        <v>0</v>
      </c>
      <c r="AK45">
        <v>0</v>
      </c>
      <c r="AL45" t="s">
        <v>343</v>
      </c>
    </row>
    <row r="46" spans="1:38" x14ac:dyDescent="0.25">
      <c r="A46" t="s">
        <v>120</v>
      </c>
      <c r="B46" t="s">
        <v>401</v>
      </c>
      <c r="C46" t="s">
        <v>402</v>
      </c>
      <c r="D46">
        <v>48</v>
      </c>
      <c r="E46">
        <v>610</v>
      </c>
      <c r="F46">
        <v>1.0000000000000001E-5</v>
      </c>
      <c r="G46">
        <v>0</v>
      </c>
      <c r="H46">
        <v>5000</v>
      </c>
      <c r="I46">
        <v>5000</v>
      </c>
      <c r="J46" s="6">
        <v>6340091.9000000004</v>
      </c>
      <c r="K46" s="6">
        <v>6340926.5999999996</v>
      </c>
      <c r="L46" s="6">
        <v>6340926.5999999996</v>
      </c>
      <c r="M46" s="6"/>
      <c r="N46" s="6"/>
      <c r="O46" s="33"/>
      <c r="P46" s="6">
        <v>6340924.5999999996</v>
      </c>
      <c r="Q46" s="6"/>
      <c r="R46" s="6">
        <v>6340924.5999999996</v>
      </c>
      <c r="S46">
        <v>112.7</v>
      </c>
      <c r="T46">
        <v>115.3</v>
      </c>
      <c r="U46">
        <v>241.7</v>
      </c>
      <c r="Y46">
        <v>760.9</v>
      </c>
      <c r="AA46">
        <v>339.7</v>
      </c>
      <c r="AB46">
        <v>1.0000000000000001E-5</v>
      </c>
      <c r="AC46">
        <v>1.0000000000000001E-5</v>
      </c>
      <c r="AG46">
        <v>0</v>
      </c>
      <c r="AI46">
        <v>0</v>
      </c>
      <c r="AJ46">
        <v>0</v>
      </c>
      <c r="AK46">
        <v>0</v>
      </c>
      <c r="AL46" t="s">
        <v>343</v>
      </c>
    </row>
    <row r="47" spans="1:38" x14ac:dyDescent="0.25">
      <c r="A47" t="s">
        <v>120</v>
      </c>
      <c r="B47" t="s">
        <v>403</v>
      </c>
      <c r="C47" s="26" t="s">
        <v>404</v>
      </c>
      <c r="D47">
        <v>48</v>
      </c>
      <c r="E47">
        <v>610</v>
      </c>
      <c r="F47">
        <v>1.0000000000000001E-5</v>
      </c>
      <c r="G47">
        <v>0</v>
      </c>
      <c r="H47">
        <v>5000</v>
      </c>
      <c r="I47">
        <v>5000</v>
      </c>
      <c r="J47" s="6">
        <v>6340091.9000000004</v>
      </c>
      <c r="K47" s="6">
        <v>6340926.5999999996</v>
      </c>
      <c r="L47" s="6">
        <v>6340924.5999999996</v>
      </c>
      <c r="M47" s="6"/>
      <c r="N47" s="6"/>
      <c r="O47" s="33"/>
      <c r="P47" s="6">
        <v>6340924.5999999996</v>
      </c>
      <c r="Q47" s="6"/>
      <c r="R47" s="6">
        <v>6340924.5999999996</v>
      </c>
      <c r="S47">
        <v>115.8</v>
      </c>
      <c r="T47">
        <v>120.1</v>
      </c>
      <c r="U47">
        <v>253</v>
      </c>
      <c r="Y47">
        <v>786.3</v>
      </c>
      <c r="AA47">
        <v>353.9</v>
      </c>
      <c r="AB47">
        <v>1.0000000000000001E-5</v>
      </c>
      <c r="AC47">
        <v>1.0000000000000001E-5</v>
      </c>
      <c r="AG47">
        <v>0</v>
      </c>
      <c r="AI47">
        <v>0</v>
      </c>
      <c r="AJ47">
        <v>0</v>
      </c>
      <c r="AK47">
        <v>0</v>
      </c>
      <c r="AL47" t="s">
        <v>343</v>
      </c>
    </row>
    <row r="48" spans="1:38" x14ac:dyDescent="0.25">
      <c r="A48" t="s">
        <v>120</v>
      </c>
      <c r="B48" t="s">
        <v>405</v>
      </c>
      <c r="C48" t="s">
        <v>406</v>
      </c>
      <c r="D48">
        <v>48</v>
      </c>
      <c r="E48">
        <v>610</v>
      </c>
      <c r="F48">
        <v>1.0000000000000001E-5</v>
      </c>
      <c r="G48">
        <v>0</v>
      </c>
      <c r="H48">
        <v>5000</v>
      </c>
      <c r="I48">
        <v>5000</v>
      </c>
      <c r="J48" s="6">
        <v>6340091.9000000004</v>
      </c>
      <c r="K48" s="6">
        <v>6340926.5999999996</v>
      </c>
      <c r="L48" s="6">
        <v>6340926.5999999996</v>
      </c>
      <c r="M48" s="6"/>
      <c r="N48" s="6"/>
      <c r="O48" s="33"/>
      <c r="P48" s="6">
        <v>6340924.5999999996</v>
      </c>
      <c r="Q48" s="6"/>
      <c r="R48" s="6">
        <v>6340924.5999999996</v>
      </c>
      <c r="S48">
        <v>116.8</v>
      </c>
      <c r="T48">
        <v>121.2</v>
      </c>
      <c r="U48">
        <v>258.5</v>
      </c>
      <c r="Y48">
        <v>818.2</v>
      </c>
      <c r="AA48">
        <v>364</v>
      </c>
      <c r="AB48">
        <v>1.0000000000000001E-5</v>
      </c>
      <c r="AC48">
        <v>1.0000000000000001E-5</v>
      </c>
      <c r="AG48">
        <v>0</v>
      </c>
      <c r="AI48">
        <v>0</v>
      </c>
      <c r="AJ48">
        <v>0</v>
      </c>
      <c r="AK48">
        <v>0</v>
      </c>
      <c r="AL48" t="s">
        <v>343</v>
      </c>
    </row>
    <row r="49" spans="1:38" x14ac:dyDescent="0.25">
      <c r="A49" t="s">
        <v>120</v>
      </c>
      <c r="B49" t="s">
        <v>407</v>
      </c>
      <c r="C49" t="s">
        <v>408</v>
      </c>
      <c r="D49">
        <v>48</v>
      </c>
      <c r="E49">
        <v>610</v>
      </c>
      <c r="F49">
        <v>1.0000000000000001E-5</v>
      </c>
      <c r="G49">
        <v>0</v>
      </c>
      <c r="H49">
        <v>5000</v>
      </c>
      <c r="I49">
        <v>5000</v>
      </c>
      <c r="J49" s="6">
        <v>4323163</v>
      </c>
      <c r="K49" s="6">
        <v>4325035.7</v>
      </c>
      <c r="L49" s="6">
        <v>4325054.9000000004</v>
      </c>
      <c r="M49" s="6"/>
      <c r="N49" s="6"/>
      <c r="O49" s="33"/>
      <c r="P49" s="6">
        <v>4325054.5</v>
      </c>
      <c r="Q49" s="6"/>
      <c r="R49" s="6">
        <v>4325054.5</v>
      </c>
      <c r="S49">
        <v>100.7</v>
      </c>
      <c r="T49">
        <v>114.3</v>
      </c>
      <c r="U49">
        <v>230.8</v>
      </c>
      <c r="Y49">
        <v>684.1</v>
      </c>
      <c r="AA49">
        <v>315.39999999999998</v>
      </c>
      <c r="AB49">
        <v>1.0000000000000001E-5</v>
      </c>
      <c r="AC49">
        <v>1.0000000000000001E-5</v>
      </c>
      <c r="AG49">
        <v>0</v>
      </c>
      <c r="AI49">
        <v>0</v>
      </c>
      <c r="AJ49">
        <v>0</v>
      </c>
      <c r="AK49">
        <v>0</v>
      </c>
      <c r="AL49" t="s">
        <v>343</v>
      </c>
    </row>
    <row r="50" spans="1:38" x14ac:dyDescent="0.25">
      <c r="A50" t="s">
        <v>120</v>
      </c>
      <c r="B50" t="s">
        <v>409</v>
      </c>
      <c r="C50" s="26" t="s">
        <v>60</v>
      </c>
      <c r="D50">
        <v>48</v>
      </c>
      <c r="E50">
        <v>610</v>
      </c>
      <c r="F50">
        <v>1.0000000000000001E-5</v>
      </c>
      <c r="G50">
        <v>0</v>
      </c>
      <c r="H50">
        <v>5000</v>
      </c>
      <c r="I50">
        <v>5000</v>
      </c>
      <c r="J50" s="6">
        <v>4323163</v>
      </c>
      <c r="K50" s="6">
        <v>4325052.8</v>
      </c>
      <c r="L50" s="6">
        <v>4325043.5</v>
      </c>
      <c r="M50" s="6"/>
      <c r="N50" s="6"/>
      <c r="O50" s="33"/>
      <c r="P50" s="6">
        <v>4325043.0999999996</v>
      </c>
      <c r="Q50" s="6"/>
      <c r="R50" s="6">
        <v>4325043.0999999996</v>
      </c>
      <c r="S50">
        <v>109.4</v>
      </c>
      <c r="T50">
        <v>121.5</v>
      </c>
      <c r="U50">
        <v>249.8</v>
      </c>
      <c r="Y50">
        <v>705.2</v>
      </c>
      <c r="AA50">
        <v>334.8</v>
      </c>
      <c r="AB50">
        <v>1.0000000000000001E-5</v>
      </c>
      <c r="AC50">
        <v>0</v>
      </c>
      <c r="AG50">
        <v>1.0000000000000001E-5</v>
      </c>
      <c r="AI50">
        <v>1.0000000000000001E-5</v>
      </c>
      <c r="AJ50">
        <v>0</v>
      </c>
      <c r="AK50">
        <v>0</v>
      </c>
      <c r="AL50" t="s">
        <v>343</v>
      </c>
    </row>
    <row r="51" spans="1:38" x14ac:dyDescent="0.25">
      <c r="A51" t="s">
        <v>120</v>
      </c>
      <c r="B51" t="s">
        <v>410</v>
      </c>
      <c r="C51" s="26" t="s">
        <v>62</v>
      </c>
      <c r="D51">
        <v>48</v>
      </c>
      <c r="E51">
        <v>610</v>
      </c>
      <c r="F51">
        <v>1.0000000000000001E-5</v>
      </c>
      <c r="G51">
        <v>0</v>
      </c>
      <c r="H51">
        <v>5000</v>
      </c>
      <c r="I51">
        <v>5000</v>
      </c>
      <c r="J51" s="6">
        <v>4323163</v>
      </c>
      <c r="K51" s="6">
        <v>4325045.4000000004</v>
      </c>
      <c r="L51" s="6">
        <v>4325034.5</v>
      </c>
      <c r="M51" s="6"/>
      <c r="N51" s="6"/>
      <c r="O51" s="33"/>
      <c r="P51" s="6">
        <v>4325034.5</v>
      </c>
      <c r="Q51" s="6"/>
      <c r="R51" s="6">
        <v>4325034.5</v>
      </c>
      <c r="S51">
        <v>118.1</v>
      </c>
      <c r="T51">
        <v>122</v>
      </c>
      <c r="U51">
        <v>271.10000000000002</v>
      </c>
      <c r="Y51">
        <v>729.7</v>
      </c>
      <c r="AA51">
        <v>363.6</v>
      </c>
      <c r="AB51">
        <v>1.0000000000000001E-5</v>
      </c>
      <c r="AC51">
        <v>1.0000000000000001E-5</v>
      </c>
      <c r="AG51">
        <v>0</v>
      </c>
      <c r="AI51">
        <v>0</v>
      </c>
      <c r="AJ51">
        <v>0</v>
      </c>
      <c r="AK51">
        <v>0</v>
      </c>
      <c r="AL51" t="s">
        <v>343</v>
      </c>
    </row>
    <row r="52" spans="1:38" x14ac:dyDescent="0.25">
      <c r="A52" t="s">
        <v>120</v>
      </c>
      <c r="B52" t="s">
        <v>411</v>
      </c>
      <c r="C52" t="s">
        <v>63</v>
      </c>
      <c r="D52">
        <v>48</v>
      </c>
      <c r="E52">
        <v>610</v>
      </c>
      <c r="F52">
        <v>1.0000000000000001E-5</v>
      </c>
      <c r="G52">
        <v>0</v>
      </c>
      <c r="H52">
        <v>5000</v>
      </c>
      <c r="I52">
        <v>5000</v>
      </c>
      <c r="J52" s="6">
        <v>4323163</v>
      </c>
      <c r="K52" s="6">
        <v>4325034.5</v>
      </c>
      <c r="L52" s="6">
        <v>4325035.7</v>
      </c>
      <c r="M52" s="6"/>
      <c r="N52" s="6"/>
      <c r="O52" s="33"/>
      <c r="P52" s="6">
        <v>4325035.7</v>
      </c>
      <c r="Q52" s="6"/>
      <c r="R52" s="6">
        <v>4325035.7</v>
      </c>
      <c r="S52">
        <v>118.9</v>
      </c>
      <c r="T52">
        <v>136.4</v>
      </c>
      <c r="U52">
        <v>273.3</v>
      </c>
      <c r="Y52">
        <v>735.2</v>
      </c>
      <c r="AA52">
        <v>361.1</v>
      </c>
      <c r="AB52">
        <v>1.0000000000000001E-5</v>
      </c>
      <c r="AC52">
        <v>1.0000000000000001E-5</v>
      </c>
      <c r="AG52">
        <v>1.0000000000000001E-5</v>
      </c>
      <c r="AI52">
        <v>1.0000000000000001E-5</v>
      </c>
      <c r="AJ52">
        <v>0</v>
      </c>
      <c r="AK52">
        <v>0</v>
      </c>
      <c r="AL52" t="s">
        <v>343</v>
      </c>
    </row>
    <row r="53" spans="1:38" x14ac:dyDescent="0.25">
      <c r="A53" t="s">
        <v>120</v>
      </c>
      <c r="B53" t="s">
        <v>412</v>
      </c>
      <c r="C53" t="s">
        <v>64</v>
      </c>
      <c r="D53">
        <v>48</v>
      </c>
      <c r="E53">
        <v>610</v>
      </c>
      <c r="F53">
        <v>1.0000000000000001E-5</v>
      </c>
      <c r="G53">
        <v>0</v>
      </c>
      <c r="H53">
        <v>5000</v>
      </c>
      <c r="I53">
        <v>5000</v>
      </c>
      <c r="J53" s="6">
        <v>7075921.2000000002</v>
      </c>
      <c r="K53" s="6">
        <v>7078438.2999999998</v>
      </c>
      <c r="L53" s="6">
        <v>7078443.0999999996</v>
      </c>
      <c r="M53" s="6"/>
      <c r="N53" s="6"/>
      <c r="O53" s="33"/>
      <c r="P53" s="6">
        <v>7078440.2000000002</v>
      </c>
      <c r="Q53" s="6"/>
      <c r="R53" s="6">
        <v>7078440.2000000002</v>
      </c>
      <c r="S53">
        <v>103.5</v>
      </c>
      <c r="T53">
        <v>141.1</v>
      </c>
      <c r="U53">
        <v>263.5</v>
      </c>
      <c r="Y53">
        <v>763.5</v>
      </c>
      <c r="AA53">
        <v>358.3</v>
      </c>
      <c r="AB53">
        <v>1.0000000000000001E-5</v>
      </c>
      <c r="AC53">
        <v>0</v>
      </c>
      <c r="AG53">
        <v>1.0000000000000001E-5</v>
      </c>
      <c r="AI53">
        <v>1.0000000000000001E-5</v>
      </c>
      <c r="AJ53">
        <v>0</v>
      </c>
      <c r="AK53">
        <v>0</v>
      </c>
      <c r="AL53" t="s">
        <v>343</v>
      </c>
    </row>
    <row r="54" spans="1:38" x14ac:dyDescent="0.25">
      <c r="A54" t="s">
        <v>120</v>
      </c>
      <c r="B54" t="s">
        <v>413</v>
      </c>
      <c r="C54" t="s">
        <v>65</v>
      </c>
      <c r="D54">
        <v>48</v>
      </c>
      <c r="E54">
        <v>610</v>
      </c>
      <c r="F54">
        <v>1.0000000000000001E-5</v>
      </c>
      <c r="G54">
        <v>0</v>
      </c>
      <c r="H54">
        <v>5000</v>
      </c>
      <c r="I54">
        <v>5000</v>
      </c>
      <c r="J54" s="6">
        <v>7075921.2000000002</v>
      </c>
      <c r="K54" s="6">
        <v>7078435.4000000004</v>
      </c>
      <c r="L54" s="6">
        <v>7078435.4000000004</v>
      </c>
      <c r="M54" s="6"/>
      <c r="N54" s="6"/>
      <c r="O54" s="33"/>
      <c r="P54" s="6">
        <v>7078435.4000000004</v>
      </c>
      <c r="Q54" s="6"/>
      <c r="R54" s="6">
        <v>7078435.4000000004</v>
      </c>
      <c r="S54">
        <v>108.1</v>
      </c>
      <c r="T54">
        <v>147.19999999999999</v>
      </c>
      <c r="U54">
        <v>271.89999999999998</v>
      </c>
      <c r="Y54">
        <v>793.8</v>
      </c>
      <c r="AA54">
        <v>370.5</v>
      </c>
      <c r="AB54">
        <v>1.0000000000000001E-5</v>
      </c>
      <c r="AC54">
        <v>1.0000000000000001E-5</v>
      </c>
      <c r="AG54">
        <v>0</v>
      </c>
      <c r="AI54">
        <v>1.0000000000000001E-5</v>
      </c>
      <c r="AJ54">
        <v>0</v>
      </c>
      <c r="AK54">
        <v>0</v>
      </c>
      <c r="AL54" t="s">
        <v>343</v>
      </c>
    </row>
    <row r="55" spans="1:38" x14ac:dyDescent="0.25">
      <c r="A55" t="s">
        <v>120</v>
      </c>
      <c r="B55" t="s">
        <v>414</v>
      </c>
      <c r="C55" t="s">
        <v>70</v>
      </c>
      <c r="D55">
        <v>48</v>
      </c>
      <c r="E55">
        <v>610</v>
      </c>
      <c r="F55">
        <v>1.0000000000000001E-5</v>
      </c>
      <c r="G55">
        <v>0</v>
      </c>
      <c r="H55">
        <v>5000</v>
      </c>
      <c r="I55">
        <v>5000</v>
      </c>
      <c r="J55" s="6">
        <v>7075921.2000000002</v>
      </c>
      <c r="K55" s="6">
        <v>7078435.4000000004</v>
      </c>
      <c r="L55" s="6">
        <v>7078435.4000000004</v>
      </c>
      <c r="M55" s="6"/>
      <c r="N55" s="6"/>
      <c r="O55" s="33"/>
      <c r="P55" s="6">
        <v>7078435.4000000004</v>
      </c>
      <c r="Q55" s="6"/>
      <c r="R55" s="6">
        <v>7078435.4000000004</v>
      </c>
      <c r="S55">
        <v>115.4</v>
      </c>
      <c r="T55">
        <v>148.5</v>
      </c>
      <c r="U55">
        <v>294.7</v>
      </c>
      <c r="Y55">
        <v>835.7</v>
      </c>
      <c r="AA55">
        <v>397.6</v>
      </c>
      <c r="AB55">
        <v>1.0000000000000001E-5</v>
      </c>
      <c r="AC55">
        <v>1.0000000000000001E-5</v>
      </c>
      <c r="AG55">
        <v>1.0000000000000001E-5</v>
      </c>
      <c r="AI55">
        <v>1.0000000000000001E-5</v>
      </c>
      <c r="AJ55">
        <v>0</v>
      </c>
      <c r="AK55">
        <v>0</v>
      </c>
      <c r="AL55" t="s">
        <v>343</v>
      </c>
    </row>
    <row r="56" spans="1:38" x14ac:dyDescent="0.25">
      <c r="A56" t="s">
        <v>120</v>
      </c>
      <c r="B56" t="s">
        <v>415</v>
      </c>
      <c r="C56" t="s">
        <v>72</v>
      </c>
      <c r="D56">
        <v>48</v>
      </c>
      <c r="E56">
        <v>610</v>
      </c>
      <c r="F56">
        <v>1.0000000000000001E-5</v>
      </c>
      <c r="G56">
        <v>0</v>
      </c>
      <c r="H56">
        <v>5000</v>
      </c>
      <c r="I56">
        <v>5000</v>
      </c>
      <c r="J56" s="6">
        <v>7075921.2000000002</v>
      </c>
      <c r="K56" s="6">
        <v>7078435.4000000004</v>
      </c>
      <c r="L56" s="6">
        <v>7078467.4000000004</v>
      </c>
      <c r="M56" s="6"/>
      <c r="N56" s="6"/>
      <c r="O56" s="33"/>
      <c r="P56" s="6">
        <v>7078445.4000000004</v>
      </c>
      <c r="Q56" s="6"/>
      <c r="R56" s="6">
        <v>7078441.9000000004</v>
      </c>
      <c r="S56">
        <v>117.7</v>
      </c>
      <c r="T56">
        <v>175.4</v>
      </c>
      <c r="U56">
        <v>319.3</v>
      </c>
      <c r="Y56">
        <v>800.3</v>
      </c>
      <c r="AA56">
        <v>411.4</v>
      </c>
      <c r="AB56">
        <v>1.0000000000000001E-5</v>
      </c>
      <c r="AC56">
        <v>1.0000000000000001E-5</v>
      </c>
      <c r="AG56">
        <v>0</v>
      </c>
      <c r="AI56">
        <v>1.0000000000000001E-5</v>
      </c>
      <c r="AJ56">
        <v>0</v>
      </c>
      <c r="AK56">
        <v>0</v>
      </c>
      <c r="AL56" t="s">
        <v>343</v>
      </c>
    </row>
    <row r="57" spans="1:38" x14ac:dyDescent="0.25">
      <c r="A57" t="s">
        <v>120</v>
      </c>
      <c r="B57" t="s">
        <v>416</v>
      </c>
      <c r="C57" s="26" t="s">
        <v>74</v>
      </c>
      <c r="D57">
        <v>48</v>
      </c>
      <c r="E57">
        <v>610</v>
      </c>
      <c r="F57">
        <v>1.0000000000000001E-5</v>
      </c>
      <c r="G57">
        <v>0</v>
      </c>
      <c r="H57">
        <v>5000</v>
      </c>
      <c r="I57">
        <v>5000</v>
      </c>
      <c r="J57" s="6">
        <v>15934371.199999999</v>
      </c>
      <c r="K57" s="6">
        <v>15934958.5</v>
      </c>
      <c r="L57" s="6">
        <v>15934925.9</v>
      </c>
      <c r="M57" s="6"/>
      <c r="N57" s="6"/>
      <c r="O57" s="33"/>
      <c r="P57" s="6">
        <v>15934925.5</v>
      </c>
      <c r="Q57" s="6"/>
      <c r="R57" s="6">
        <v>15934925.5</v>
      </c>
      <c r="S57">
        <v>105.4</v>
      </c>
      <c r="T57">
        <v>123.1</v>
      </c>
      <c r="U57">
        <v>238.6</v>
      </c>
      <c r="Y57">
        <v>692.6</v>
      </c>
      <c r="AA57">
        <v>332.8</v>
      </c>
      <c r="AB57">
        <v>1.0000000000000001E-5</v>
      </c>
      <c r="AC57">
        <v>1.0000000000000001E-5</v>
      </c>
      <c r="AG57">
        <v>0</v>
      </c>
      <c r="AI57">
        <v>0</v>
      </c>
      <c r="AJ57">
        <v>0</v>
      </c>
      <c r="AK57">
        <v>0</v>
      </c>
      <c r="AL57" t="s">
        <v>343</v>
      </c>
    </row>
    <row r="58" spans="1:38" x14ac:dyDescent="0.25">
      <c r="A58" t="s">
        <v>120</v>
      </c>
      <c r="B58" t="s">
        <v>417</v>
      </c>
      <c r="C58" t="s">
        <v>76</v>
      </c>
      <c r="D58">
        <v>48</v>
      </c>
      <c r="E58">
        <v>610</v>
      </c>
      <c r="F58">
        <v>1.0000000000000001E-5</v>
      </c>
      <c r="G58">
        <v>0</v>
      </c>
      <c r="H58">
        <v>5000</v>
      </c>
      <c r="I58">
        <v>5000</v>
      </c>
      <c r="J58" s="6">
        <v>15934379.300000001</v>
      </c>
      <c r="K58" s="6">
        <v>15934972.5</v>
      </c>
      <c r="L58" s="6">
        <v>15935001.699999999</v>
      </c>
      <c r="M58" s="6"/>
      <c r="N58" s="6"/>
      <c r="O58" s="33"/>
      <c r="P58" s="6">
        <v>15934972.5</v>
      </c>
      <c r="Q58" s="6"/>
      <c r="R58" s="6">
        <v>15934968.9</v>
      </c>
      <c r="S58">
        <v>134.4</v>
      </c>
      <c r="T58">
        <v>144.1</v>
      </c>
      <c r="U58">
        <v>292.8</v>
      </c>
      <c r="Y58">
        <v>784.1</v>
      </c>
      <c r="AA58">
        <v>387.1</v>
      </c>
      <c r="AB58">
        <v>1.0000000000000001E-5</v>
      </c>
      <c r="AC58">
        <v>1.0000000000000001E-5</v>
      </c>
      <c r="AG58">
        <v>0</v>
      </c>
      <c r="AI58">
        <v>0</v>
      </c>
      <c r="AJ58">
        <v>0</v>
      </c>
      <c r="AK58">
        <v>0</v>
      </c>
      <c r="AL58" t="s">
        <v>343</v>
      </c>
    </row>
    <row r="59" spans="1:38" x14ac:dyDescent="0.25">
      <c r="A59" t="s">
        <v>120</v>
      </c>
      <c r="B59" t="s">
        <v>418</v>
      </c>
      <c r="C59" t="s">
        <v>78</v>
      </c>
      <c r="D59">
        <v>48</v>
      </c>
      <c r="E59">
        <v>610</v>
      </c>
      <c r="F59">
        <v>1.0000000000000001E-5</v>
      </c>
      <c r="G59">
        <v>0</v>
      </c>
      <c r="H59">
        <v>5000</v>
      </c>
      <c r="I59">
        <v>5000</v>
      </c>
      <c r="J59" s="6">
        <v>15941458.6</v>
      </c>
      <c r="K59" s="6">
        <v>15942677.800000001</v>
      </c>
      <c r="L59" s="6">
        <v>15942816.800000001</v>
      </c>
      <c r="M59" s="6"/>
      <c r="N59" s="6"/>
      <c r="O59" s="33"/>
      <c r="P59" s="6">
        <v>15942816.800000001</v>
      </c>
      <c r="Q59" s="6"/>
      <c r="R59" s="6">
        <v>15942816.800000001</v>
      </c>
      <c r="S59">
        <v>151.6</v>
      </c>
      <c r="T59">
        <v>5064</v>
      </c>
      <c r="U59">
        <v>5471.6</v>
      </c>
      <c r="Y59">
        <v>6167.9</v>
      </c>
      <c r="AA59">
        <v>5614</v>
      </c>
      <c r="AB59">
        <v>2.0000000000000002E-5</v>
      </c>
      <c r="AC59">
        <v>4.0000000000000003E-5</v>
      </c>
      <c r="AG59">
        <v>1.0000000000000001E-5</v>
      </c>
      <c r="AI59">
        <v>0</v>
      </c>
      <c r="AJ59">
        <v>0</v>
      </c>
      <c r="AK59">
        <v>0</v>
      </c>
      <c r="AL59" t="s">
        <v>343</v>
      </c>
    </row>
    <row r="60" spans="1:38" x14ac:dyDescent="0.25">
      <c r="A60" t="s">
        <v>120</v>
      </c>
      <c r="B60" t="s">
        <v>419</v>
      </c>
      <c r="C60" t="s">
        <v>80</v>
      </c>
      <c r="D60">
        <v>48</v>
      </c>
      <c r="E60">
        <v>610</v>
      </c>
      <c r="F60">
        <v>1.0000000000000001E-5</v>
      </c>
      <c r="G60">
        <v>0</v>
      </c>
      <c r="H60">
        <v>5000</v>
      </c>
      <c r="I60">
        <v>5000</v>
      </c>
      <c r="J60" s="6">
        <v>15964299.4</v>
      </c>
      <c r="K60" s="6">
        <v>15966830.9</v>
      </c>
      <c r="L60" s="6">
        <v>15966470.1</v>
      </c>
      <c r="M60" s="6"/>
      <c r="N60" s="6"/>
      <c r="O60" s="6"/>
      <c r="P60" s="6">
        <v>15966453.5</v>
      </c>
      <c r="Q60" s="6"/>
      <c r="R60" s="6">
        <v>15966457.199999999</v>
      </c>
      <c r="S60">
        <v>142.9</v>
      </c>
      <c r="T60">
        <v>5060.8</v>
      </c>
      <c r="U60">
        <v>5198.2</v>
      </c>
      <c r="Y60">
        <v>6182.2</v>
      </c>
      <c r="AA60">
        <v>5467.4</v>
      </c>
      <c r="AB60">
        <v>6.9999999999999994E-5</v>
      </c>
      <c r="AC60">
        <v>5.0000000000000002E-5</v>
      </c>
      <c r="AG60">
        <v>1.0000000000000001E-5</v>
      </c>
      <c r="AI60">
        <v>1.0000000000000001E-5</v>
      </c>
      <c r="AJ60">
        <v>0</v>
      </c>
      <c r="AK60">
        <v>0</v>
      </c>
      <c r="AL60" t="s">
        <v>343</v>
      </c>
    </row>
    <row r="61" spans="1:38" x14ac:dyDescent="0.25">
      <c r="A61" t="s">
        <v>120</v>
      </c>
      <c r="B61" t="s">
        <v>423</v>
      </c>
      <c r="C61" t="s">
        <v>26</v>
      </c>
      <c r="D61">
        <v>48</v>
      </c>
      <c r="E61">
        <v>73</v>
      </c>
      <c r="F61">
        <v>9.9999999999999995E-8</v>
      </c>
      <c r="G61">
        <v>0</v>
      </c>
      <c r="H61">
        <v>5000</v>
      </c>
      <c r="I61">
        <v>5000</v>
      </c>
      <c r="J61" s="6">
        <v>316808959.19999999</v>
      </c>
      <c r="K61" s="6">
        <v>317973033.30000001</v>
      </c>
      <c r="L61" s="6">
        <v>317973033.30000001</v>
      </c>
      <c r="M61" s="6"/>
      <c r="N61" s="6"/>
      <c r="O61" s="6"/>
      <c r="P61" s="6">
        <v>317973033.30000001</v>
      </c>
      <c r="Q61" s="6"/>
      <c r="R61" s="6">
        <v>317973033.30000001</v>
      </c>
      <c r="S61">
        <v>9.1999999999999993</v>
      </c>
      <c r="T61">
        <v>12.3</v>
      </c>
      <c r="U61">
        <v>18.2</v>
      </c>
      <c r="Y61">
        <v>28.5</v>
      </c>
      <c r="AA61">
        <v>26.9</v>
      </c>
      <c r="AB61">
        <v>0</v>
      </c>
      <c r="AC61">
        <v>0</v>
      </c>
      <c r="AG61">
        <v>0</v>
      </c>
      <c r="AI61">
        <v>0</v>
      </c>
      <c r="AJ61">
        <v>0</v>
      </c>
      <c r="AK61">
        <v>0</v>
      </c>
      <c r="AL61" t="s">
        <v>343</v>
      </c>
    </row>
    <row r="62" spans="1:38" x14ac:dyDescent="0.25">
      <c r="A62" t="s">
        <v>120</v>
      </c>
      <c r="B62" t="s">
        <v>424</v>
      </c>
      <c r="C62" t="s">
        <v>28</v>
      </c>
      <c r="D62">
        <v>48</v>
      </c>
      <c r="E62">
        <v>73</v>
      </c>
      <c r="F62">
        <v>9.9999999999999995E-8</v>
      </c>
      <c r="G62">
        <v>0</v>
      </c>
      <c r="H62">
        <v>5000</v>
      </c>
      <c r="I62">
        <v>5000</v>
      </c>
      <c r="J62" s="6">
        <v>286669635.89999998</v>
      </c>
      <c r="K62" s="6">
        <v>288270524.60000002</v>
      </c>
      <c r="L62" s="6">
        <v>288324244.60000002</v>
      </c>
      <c r="M62" s="6"/>
      <c r="N62" s="6"/>
      <c r="O62" s="6"/>
      <c r="P62" s="6">
        <v>288324244.60000002</v>
      </c>
      <c r="Q62" s="6"/>
      <c r="R62" s="6">
        <v>288270524.60000002</v>
      </c>
      <c r="S62">
        <v>9.4</v>
      </c>
      <c r="T62">
        <v>14.1</v>
      </c>
      <c r="U62">
        <v>18.399999999999999</v>
      </c>
      <c r="Y62">
        <v>39.4</v>
      </c>
      <c r="AA62">
        <v>27.6</v>
      </c>
      <c r="AB62">
        <v>0</v>
      </c>
      <c r="AC62">
        <v>0</v>
      </c>
      <c r="AG62">
        <v>0</v>
      </c>
      <c r="AI62">
        <v>0</v>
      </c>
      <c r="AJ62">
        <v>0</v>
      </c>
      <c r="AK62">
        <v>0</v>
      </c>
      <c r="AL62" t="s">
        <v>343</v>
      </c>
    </row>
    <row r="63" spans="1:38" x14ac:dyDescent="0.25">
      <c r="A63" t="s">
        <v>120</v>
      </c>
      <c r="B63" t="s">
        <v>425</v>
      </c>
      <c r="C63" t="s">
        <v>30</v>
      </c>
      <c r="D63">
        <v>48</v>
      </c>
      <c r="E63">
        <v>73</v>
      </c>
      <c r="F63">
        <v>9.9999999999999995E-8</v>
      </c>
      <c r="G63">
        <v>0</v>
      </c>
      <c r="H63">
        <v>5000</v>
      </c>
      <c r="I63">
        <v>5000</v>
      </c>
      <c r="J63" s="6">
        <v>298525778.69999999</v>
      </c>
      <c r="K63" s="6">
        <v>299907113.39999998</v>
      </c>
      <c r="L63" s="6">
        <v>299907113.39999998</v>
      </c>
      <c r="M63" s="6"/>
      <c r="N63" s="6"/>
      <c r="O63" s="6"/>
      <c r="P63" s="6">
        <v>299907113.39999998</v>
      </c>
      <c r="Q63" s="6"/>
      <c r="R63" s="6">
        <v>299907113.39999998</v>
      </c>
      <c r="S63">
        <v>10.1</v>
      </c>
      <c r="T63">
        <v>19</v>
      </c>
      <c r="U63">
        <v>21.2</v>
      </c>
      <c r="Y63">
        <v>32.200000000000003</v>
      </c>
      <c r="AA63">
        <v>30.5</v>
      </c>
      <c r="AB63">
        <v>0</v>
      </c>
      <c r="AC63">
        <v>0</v>
      </c>
      <c r="AG63">
        <v>0</v>
      </c>
      <c r="AI63">
        <v>0</v>
      </c>
      <c r="AJ63">
        <v>0</v>
      </c>
      <c r="AK63">
        <v>0</v>
      </c>
      <c r="AL63" t="s">
        <v>343</v>
      </c>
    </row>
    <row r="64" spans="1:38" x14ac:dyDescent="0.25">
      <c r="A64" t="s">
        <v>120</v>
      </c>
      <c r="B64" t="s">
        <v>426</v>
      </c>
      <c r="C64" t="s">
        <v>32</v>
      </c>
      <c r="D64">
        <v>48</v>
      </c>
      <c r="E64">
        <v>73</v>
      </c>
      <c r="F64">
        <v>9.9999999999999995E-8</v>
      </c>
      <c r="G64">
        <v>0</v>
      </c>
      <c r="H64">
        <v>5000</v>
      </c>
      <c r="I64">
        <v>5000</v>
      </c>
      <c r="J64" s="6">
        <v>274633487.10000002</v>
      </c>
      <c r="K64" s="6">
        <v>275384881</v>
      </c>
      <c r="L64" s="6">
        <v>275760205.10000002</v>
      </c>
      <c r="M64" s="6"/>
      <c r="N64" s="6"/>
      <c r="O64" s="6"/>
      <c r="P64" s="6">
        <v>275760205.10000002</v>
      </c>
      <c r="Q64" s="6"/>
      <c r="R64" s="6">
        <v>275760205.10000002</v>
      </c>
      <c r="S64">
        <v>9</v>
      </c>
      <c r="T64">
        <v>17.399999999999999</v>
      </c>
      <c r="U64">
        <v>17.8</v>
      </c>
      <c r="Y64">
        <v>27.9</v>
      </c>
      <c r="AA64">
        <v>26</v>
      </c>
      <c r="AB64">
        <v>0</v>
      </c>
      <c r="AC64">
        <v>0</v>
      </c>
      <c r="AG64">
        <v>0</v>
      </c>
      <c r="AI64">
        <v>0</v>
      </c>
      <c r="AJ64">
        <v>0</v>
      </c>
      <c r="AK64">
        <v>0</v>
      </c>
      <c r="AL64" t="s">
        <v>343</v>
      </c>
    </row>
    <row r="65" spans="1:38" x14ac:dyDescent="0.25">
      <c r="A65" t="s">
        <v>120</v>
      </c>
      <c r="B65" t="s">
        <v>427</v>
      </c>
      <c r="C65" t="s">
        <v>34</v>
      </c>
      <c r="D65">
        <v>48</v>
      </c>
      <c r="E65">
        <v>73</v>
      </c>
      <c r="F65">
        <v>9.9999999999999995E-8</v>
      </c>
      <c r="G65">
        <v>0</v>
      </c>
      <c r="H65">
        <v>5000</v>
      </c>
      <c r="I65">
        <v>5000</v>
      </c>
      <c r="J65" s="6">
        <v>397509029.69999999</v>
      </c>
      <c r="K65" s="6">
        <v>397884983.19999999</v>
      </c>
      <c r="L65" s="6">
        <v>397890253.60000002</v>
      </c>
      <c r="M65" s="6"/>
      <c r="N65" s="6"/>
      <c r="O65" s="6"/>
      <c r="P65" s="6">
        <v>397885093.69999999</v>
      </c>
      <c r="Q65" s="6"/>
      <c r="R65" s="6">
        <v>397884983.19999999</v>
      </c>
      <c r="S65">
        <v>8.6</v>
      </c>
      <c r="T65">
        <v>14.8</v>
      </c>
      <c r="U65">
        <v>17.100000000000001</v>
      </c>
      <c r="Y65">
        <v>73.2</v>
      </c>
      <c r="AA65">
        <v>26.6</v>
      </c>
      <c r="AB65">
        <v>0</v>
      </c>
      <c r="AC65">
        <v>0</v>
      </c>
      <c r="AG65">
        <v>0</v>
      </c>
      <c r="AI65">
        <v>0</v>
      </c>
      <c r="AJ65">
        <v>0</v>
      </c>
      <c r="AK65">
        <v>0</v>
      </c>
      <c r="AL65" t="s">
        <v>343</v>
      </c>
    </row>
    <row r="66" spans="1:38" x14ac:dyDescent="0.25">
      <c r="A66" t="s">
        <v>120</v>
      </c>
      <c r="B66" t="s">
        <v>428</v>
      </c>
      <c r="C66" t="s">
        <v>36</v>
      </c>
      <c r="D66">
        <v>48</v>
      </c>
      <c r="E66">
        <v>73</v>
      </c>
      <c r="F66">
        <v>9.9999999999999995E-8</v>
      </c>
      <c r="G66">
        <v>0</v>
      </c>
      <c r="H66">
        <v>5000</v>
      </c>
      <c r="I66">
        <v>5000</v>
      </c>
      <c r="J66" s="6">
        <v>556086969</v>
      </c>
      <c r="K66" s="6">
        <v>556715289.20000005</v>
      </c>
      <c r="L66" s="6">
        <v>556715289.20000005</v>
      </c>
      <c r="M66" s="6"/>
      <c r="N66" s="6"/>
      <c r="O66" s="6"/>
      <c r="P66" s="6">
        <v>556715289.20000005</v>
      </c>
      <c r="Q66" s="6"/>
      <c r="R66" s="6">
        <v>556715289.20000005</v>
      </c>
      <c r="S66">
        <v>8.5</v>
      </c>
      <c r="T66">
        <v>15.1</v>
      </c>
      <c r="U66">
        <v>17.7</v>
      </c>
      <c r="Y66">
        <v>28.7</v>
      </c>
      <c r="AA66">
        <v>27.4</v>
      </c>
      <c r="AB66">
        <v>0</v>
      </c>
      <c r="AC66">
        <v>0</v>
      </c>
      <c r="AG66">
        <v>0</v>
      </c>
      <c r="AI66">
        <v>0</v>
      </c>
      <c r="AJ66">
        <v>0</v>
      </c>
      <c r="AK66">
        <v>0</v>
      </c>
      <c r="AL66" t="s">
        <v>343</v>
      </c>
    </row>
    <row r="67" spans="1:38" x14ac:dyDescent="0.25">
      <c r="A67" t="s">
        <v>120</v>
      </c>
      <c r="B67" t="s">
        <v>429</v>
      </c>
      <c r="C67" t="s">
        <v>38</v>
      </c>
      <c r="D67">
        <v>48</v>
      </c>
      <c r="E67">
        <v>73</v>
      </c>
      <c r="F67">
        <v>9.9999999999999995E-8</v>
      </c>
      <c r="G67">
        <v>0</v>
      </c>
      <c r="H67">
        <v>5000</v>
      </c>
      <c r="I67">
        <v>5000</v>
      </c>
      <c r="J67" s="6">
        <v>572641709.20000005</v>
      </c>
      <c r="K67" s="6">
        <v>574429579.89999998</v>
      </c>
      <c r="L67" s="6">
        <v>574431838.39999998</v>
      </c>
      <c r="M67" s="6"/>
      <c r="N67" s="6"/>
      <c r="O67" s="6"/>
      <c r="P67" s="6">
        <v>574431838.39999998</v>
      </c>
      <c r="Q67" s="6"/>
      <c r="R67" s="6">
        <v>574431838.39999998</v>
      </c>
      <c r="S67">
        <v>8.6</v>
      </c>
      <c r="T67">
        <v>50.8</v>
      </c>
      <c r="U67">
        <v>17.899999999999999</v>
      </c>
      <c r="Y67">
        <v>29.7</v>
      </c>
      <c r="AA67">
        <v>27.8</v>
      </c>
      <c r="AB67">
        <v>9.9999999999999995E-8</v>
      </c>
      <c r="AC67">
        <v>4.9999999999999998E-8</v>
      </c>
      <c r="AG67">
        <v>0</v>
      </c>
      <c r="AI67">
        <v>0</v>
      </c>
      <c r="AJ67">
        <v>0</v>
      </c>
      <c r="AK67">
        <v>0</v>
      </c>
      <c r="AL67" t="s">
        <v>343</v>
      </c>
    </row>
    <row r="68" spans="1:38" x14ac:dyDescent="0.25">
      <c r="A68" t="s">
        <v>120</v>
      </c>
      <c r="B68" t="s">
        <v>430</v>
      </c>
      <c r="C68" t="s">
        <v>365</v>
      </c>
      <c r="D68">
        <v>48</v>
      </c>
      <c r="E68">
        <v>73</v>
      </c>
      <c r="F68">
        <v>9.9999999999999995E-8</v>
      </c>
      <c r="G68">
        <v>0</v>
      </c>
      <c r="H68">
        <v>5000</v>
      </c>
      <c r="I68">
        <v>5000</v>
      </c>
      <c r="J68" s="6">
        <v>796355724.5</v>
      </c>
      <c r="K68" s="6">
        <v>798003187</v>
      </c>
      <c r="L68" s="6">
        <v>798003219</v>
      </c>
      <c r="M68" s="6"/>
      <c r="N68" s="6"/>
      <c r="O68" s="6"/>
      <c r="P68" s="6">
        <v>798003219</v>
      </c>
      <c r="Q68" s="6"/>
      <c r="R68" s="6">
        <v>798003219</v>
      </c>
      <c r="S68">
        <v>8.6999999999999993</v>
      </c>
      <c r="T68">
        <v>105.2</v>
      </c>
      <c r="U68">
        <v>32.200000000000003</v>
      </c>
      <c r="Y68">
        <v>51</v>
      </c>
      <c r="AA68">
        <v>48.5</v>
      </c>
      <c r="AB68">
        <v>8.9999999999999999E-8</v>
      </c>
      <c r="AC68">
        <v>4.9999999999999998E-8</v>
      </c>
      <c r="AG68">
        <v>0</v>
      </c>
      <c r="AI68">
        <v>0</v>
      </c>
      <c r="AJ68">
        <v>0</v>
      </c>
      <c r="AK68">
        <v>0</v>
      </c>
      <c r="AL68" t="s">
        <v>343</v>
      </c>
    </row>
    <row r="69" spans="1:38" x14ac:dyDescent="0.25">
      <c r="A69" t="s">
        <v>120</v>
      </c>
      <c r="B69" t="s">
        <v>431</v>
      </c>
      <c r="C69" t="s">
        <v>40</v>
      </c>
      <c r="D69">
        <v>48</v>
      </c>
      <c r="E69">
        <v>73</v>
      </c>
      <c r="F69">
        <v>9.9999999999999995E-8</v>
      </c>
      <c r="G69">
        <v>0</v>
      </c>
      <c r="H69">
        <v>5000</v>
      </c>
      <c r="I69">
        <v>5000</v>
      </c>
      <c r="J69" s="6">
        <v>400370048.5</v>
      </c>
      <c r="K69" s="6">
        <v>401079193.10000002</v>
      </c>
      <c r="L69" s="6">
        <v>401116040.80000001</v>
      </c>
      <c r="M69" s="6"/>
      <c r="N69" s="6"/>
      <c r="O69" s="6"/>
      <c r="P69" s="6">
        <v>401114261.5</v>
      </c>
      <c r="Q69" s="6"/>
      <c r="R69" s="6">
        <v>401079193.10000002</v>
      </c>
      <c r="S69">
        <v>8.6</v>
      </c>
      <c r="T69">
        <v>79.8</v>
      </c>
      <c r="U69">
        <v>18.399999999999999</v>
      </c>
      <c r="Y69">
        <v>77.099999999999994</v>
      </c>
      <c r="AA69">
        <v>29.4</v>
      </c>
      <c r="AB69">
        <v>2.9999999999999997E-8</v>
      </c>
      <c r="AC69">
        <v>0</v>
      </c>
      <c r="AG69">
        <v>0</v>
      </c>
      <c r="AI69">
        <v>0</v>
      </c>
      <c r="AJ69">
        <v>0</v>
      </c>
      <c r="AK69">
        <v>0</v>
      </c>
      <c r="AL69" t="s">
        <v>343</v>
      </c>
    </row>
    <row r="70" spans="1:38" x14ac:dyDescent="0.25">
      <c r="A70" t="s">
        <v>120</v>
      </c>
      <c r="B70" t="s">
        <v>432</v>
      </c>
      <c r="C70" t="s">
        <v>42</v>
      </c>
      <c r="D70">
        <v>48</v>
      </c>
      <c r="E70">
        <v>73</v>
      </c>
      <c r="F70">
        <v>9.9999999999999995E-8</v>
      </c>
      <c r="G70">
        <v>0</v>
      </c>
      <c r="H70">
        <v>5000</v>
      </c>
      <c r="I70">
        <v>5000</v>
      </c>
      <c r="J70" s="6">
        <v>345182361.60000002</v>
      </c>
      <c r="K70" s="6">
        <v>345497264.30000001</v>
      </c>
      <c r="L70" s="6">
        <v>345498809.10000002</v>
      </c>
      <c r="M70" s="6"/>
      <c r="N70" s="6"/>
      <c r="O70" s="6"/>
      <c r="P70" s="6">
        <v>345497264.30000001</v>
      </c>
      <c r="Q70" s="6"/>
      <c r="R70" s="6">
        <v>345497264.30000001</v>
      </c>
      <c r="S70">
        <v>9.1</v>
      </c>
      <c r="T70">
        <v>12.1</v>
      </c>
      <c r="U70">
        <v>17.899999999999999</v>
      </c>
      <c r="Y70">
        <v>68.400000000000006</v>
      </c>
      <c r="AA70">
        <v>26.4</v>
      </c>
      <c r="AB70">
        <v>0</v>
      </c>
      <c r="AC70">
        <v>0</v>
      </c>
      <c r="AG70">
        <v>0</v>
      </c>
      <c r="AI70">
        <v>0</v>
      </c>
      <c r="AJ70">
        <v>0</v>
      </c>
      <c r="AK70">
        <v>0</v>
      </c>
      <c r="AL70" t="s">
        <v>343</v>
      </c>
    </row>
    <row r="71" spans="1:38" x14ac:dyDescent="0.25">
      <c r="A71" t="s">
        <v>120</v>
      </c>
      <c r="B71" t="s">
        <v>433</v>
      </c>
      <c r="C71" t="s">
        <v>43</v>
      </c>
      <c r="D71">
        <v>48</v>
      </c>
      <c r="E71">
        <v>73</v>
      </c>
      <c r="F71">
        <v>9.9999999999999995E-8</v>
      </c>
      <c r="G71">
        <v>0</v>
      </c>
      <c r="H71">
        <v>5000</v>
      </c>
      <c r="I71">
        <v>5000</v>
      </c>
      <c r="J71" s="6">
        <v>278550128.60000002</v>
      </c>
      <c r="K71" s="6">
        <v>281352118.19999999</v>
      </c>
      <c r="L71" s="6">
        <v>281352118.19999999</v>
      </c>
      <c r="M71" s="6"/>
      <c r="N71" s="6"/>
      <c r="O71" s="6"/>
      <c r="P71" s="6">
        <v>281352118.19999999</v>
      </c>
      <c r="Q71" s="6"/>
      <c r="R71" s="6">
        <v>281352118.19999999</v>
      </c>
      <c r="S71">
        <v>9.4</v>
      </c>
      <c r="T71">
        <v>15.6</v>
      </c>
      <c r="U71">
        <v>21.1</v>
      </c>
      <c r="Y71">
        <v>31.8</v>
      </c>
      <c r="AA71">
        <v>30.3</v>
      </c>
      <c r="AB71">
        <v>0</v>
      </c>
      <c r="AC71">
        <v>0</v>
      </c>
      <c r="AG71">
        <v>0</v>
      </c>
      <c r="AI71">
        <v>0</v>
      </c>
      <c r="AJ71">
        <v>0</v>
      </c>
      <c r="AK71">
        <v>0</v>
      </c>
      <c r="AL71" t="s">
        <v>343</v>
      </c>
    </row>
    <row r="72" spans="1:38" x14ac:dyDescent="0.25">
      <c r="A72" t="s">
        <v>120</v>
      </c>
      <c r="B72" t="s">
        <v>434</v>
      </c>
      <c r="C72" t="s">
        <v>45</v>
      </c>
      <c r="D72">
        <v>48</v>
      </c>
      <c r="E72">
        <v>73</v>
      </c>
      <c r="F72">
        <v>9.9999999999999995E-8</v>
      </c>
      <c r="G72">
        <v>0</v>
      </c>
      <c r="H72">
        <v>5000</v>
      </c>
      <c r="I72">
        <v>5000</v>
      </c>
      <c r="J72" s="6">
        <v>383776813.30000001</v>
      </c>
      <c r="K72" s="6">
        <v>385680068.39999998</v>
      </c>
      <c r="L72" s="6">
        <v>385680068.39999998</v>
      </c>
      <c r="M72" s="6"/>
      <c r="N72" s="6"/>
      <c r="O72" s="6"/>
      <c r="P72" s="6">
        <v>385680068.39999998</v>
      </c>
      <c r="Q72" s="6"/>
      <c r="R72" s="6">
        <v>385680068.39999998</v>
      </c>
      <c r="S72">
        <v>8.8000000000000007</v>
      </c>
      <c r="T72">
        <v>15.3</v>
      </c>
      <c r="U72">
        <v>17.600000000000001</v>
      </c>
      <c r="Y72">
        <v>28.1</v>
      </c>
      <c r="AA72">
        <v>26.4</v>
      </c>
      <c r="AB72">
        <v>0</v>
      </c>
      <c r="AC72">
        <v>0</v>
      </c>
      <c r="AG72">
        <v>0</v>
      </c>
      <c r="AI72">
        <v>0</v>
      </c>
      <c r="AJ72">
        <v>0</v>
      </c>
      <c r="AK72">
        <v>0</v>
      </c>
      <c r="AL72" t="s">
        <v>343</v>
      </c>
    </row>
    <row r="73" spans="1:38" x14ac:dyDescent="0.25">
      <c r="A73" t="s">
        <v>120</v>
      </c>
      <c r="B73" t="s">
        <v>435</v>
      </c>
      <c r="C73" t="s">
        <v>261</v>
      </c>
      <c r="D73">
        <v>48</v>
      </c>
      <c r="E73">
        <v>610</v>
      </c>
      <c r="F73">
        <v>9.9999999999999995E-8</v>
      </c>
      <c r="G73">
        <v>0</v>
      </c>
      <c r="H73">
        <v>5000</v>
      </c>
      <c r="I73">
        <v>5000</v>
      </c>
      <c r="J73" s="6">
        <v>8906993</v>
      </c>
      <c r="K73" s="6">
        <v>8909275.3000000007</v>
      </c>
      <c r="L73" s="6">
        <v>8910441.1999999993</v>
      </c>
      <c r="M73" s="6"/>
      <c r="N73" s="6"/>
      <c r="O73" s="6"/>
      <c r="P73" s="6">
        <v>8910431.6999999993</v>
      </c>
      <c r="Q73" s="6"/>
      <c r="R73" s="6">
        <v>8909964.6999999993</v>
      </c>
      <c r="S73">
        <v>101.1</v>
      </c>
      <c r="T73">
        <v>127.6</v>
      </c>
      <c r="U73">
        <v>167.4</v>
      </c>
      <c r="Y73">
        <v>638.20000000000005</v>
      </c>
      <c r="AA73">
        <v>266.39999999999998</v>
      </c>
      <c r="AB73">
        <v>0</v>
      </c>
      <c r="AC73">
        <v>8.0000000000000002E-8</v>
      </c>
      <c r="AD73">
        <v>0</v>
      </c>
      <c r="AE73">
        <v>0</v>
      </c>
      <c r="AG73">
        <v>0</v>
      </c>
      <c r="AH73">
        <v>0</v>
      </c>
      <c r="AI73">
        <v>2.9999999999999997E-8</v>
      </c>
      <c r="AJ73">
        <v>0</v>
      </c>
      <c r="AK73">
        <v>0</v>
      </c>
      <c r="AL73" t="s">
        <v>343</v>
      </c>
    </row>
    <row r="74" spans="1:38" x14ac:dyDescent="0.25">
      <c r="A74" t="s">
        <v>120</v>
      </c>
      <c r="B74" t="s">
        <v>436</v>
      </c>
      <c r="C74" t="s">
        <v>262</v>
      </c>
      <c r="D74">
        <v>48</v>
      </c>
      <c r="E74">
        <v>610</v>
      </c>
      <c r="F74">
        <v>9.9999999999999995E-8</v>
      </c>
      <c r="G74">
        <v>0</v>
      </c>
      <c r="H74">
        <v>5000</v>
      </c>
      <c r="I74">
        <v>5000</v>
      </c>
      <c r="J74" s="6">
        <v>8906993</v>
      </c>
      <c r="K74" s="6">
        <v>8909275.3000000007</v>
      </c>
      <c r="L74" s="6">
        <v>8910441.1999999993</v>
      </c>
      <c r="M74" s="6"/>
      <c r="N74" s="6"/>
      <c r="O74" s="6"/>
      <c r="P74" s="6">
        <v>8910431.6999999993</v>
      </c>
      <c r="Q74" s="6"/>
      <c r="R74" s="6">
        <v>8909964.6999999993</v>
      </c>
      <c r="S74">
        <v>117</v>
      </c>
      <c r="T74">
        <v>127.2</v>
      </c>
      <c r="U74">
        <v>198.3</v>
      </c>
      <c r="Y74">
        <v>663.3</v>
      </c>
      <c r="AA74">
        <v>310.5</v>
      </c>
      <c r="AB74">
        <v>9.9999999999999995E-8</v>
      </c>
      <c r="AC74">
        <v>0</v>
      </c>
      <c r="AD74">
        <v>0</v>
      </c>
      <c r="AE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 t="s">
        <v>343</v>
      </c>
    </row>
    <row r="75" spans="1:38" x14ac:dyDescent="0.25">
      <c r="A75" t="s">
        <v>120</v>
      </c>
      <c r="B75" t="s">
        <v>437</v>
      </c>
      <c r="C75" t="s">
        <v>396</v>
      </c>
      <c r="D75">
        <v>48</v>
      </c>
      <c r="E75">
        <v>610</v>
      </c>
      <c r="F75">
        <v>9.9999999999999995E-8</v>
      </c>
      <c r="G75">
        <v>0</v>
      </c>
      <c r="H75">
        <v>5000</v>
      </c>
      <c r="I75">
        <v>5000</v>
      </c>
      <c r="J75" s="6">
        <v>8906993</v>
      </c>
      <c r="K75" s="6">
        <v>8909275.3000000007</v>
      </c>
      <c r="L75" s="6">
        <v>8910441.1999999993</v>
      </c>
      <c r="M75" s="6"/>
      <c r="N75" s="6"/>
      <c r="O75" s="6"/>
      <c r="P75" s="6">
        <v>8910431.6999999993</v>
      </c>
      <c r="Q75" s="6"/>
      <c r="R75" s="6">
        <v>8909964.6999999993</v>
      </c>
      <c r="S75">
        <v>118.6</v>
      </c>
      <c r="T75">
        <v>140.6</v>
      </c>
      <c r="U75">
        <v>203.6</v>
      </c>
      <c r="Y75">
        <v>711.9</v>
      </c>
      <c r="AA75">
        <v>318.2</v>
      </c>
      <c r="AB75">
        <v>4.9999999999999998E-8</v>
      </c>
      <c r="AC75">
        <v>0</v>
      </c>
      <c r="AD75">
        <v>0</v>
      </c>
      <c r="AE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 t="s">
        <v>343</v>
      </c>
    </row>
    <row r="76" spans="1:38" x14ac:dyDescent="0.25">
      <c r="A76" t="s">
        <v>120</v>
      </c>
      <c r="B76" t="s">
        <v>438</v>
      </c>
      <c r="C76" t="s">
        <v>398</v>
      </c>
      <c r="D76">
        <v>48</v>
      </c>
      <c r="E76">
        <v>610</v>
      </c>
      <c r="F76">
        <v>9.9999999999999995E-8</v>
      </c>
      <c r="G76">
        <v>0</v>
      </c>
      <c r="H76">
        <v>5000</v>
      </c>
      <c r="I76">
        <v>5000</v>
      </c>
      <c r="J76" s="6">
        <v>8906993</v>
      </c>
      <c r="K76" s="6">
        <v>8909275.3000000007</v>
      </c>
      <c r="L76" s="6">
        <v>8910441.1999999993</v>
      </c>
      <c r="M76" s="6"/>
      <c r="N76" s="6"/>
      <c r="O76" s="6"/>
      <c r="P76" s="6">
        <v>8910431.6999999993</v>
      </c>
      <c r="Q76" s="6"/>
      <c r="R76" s="6">
        <v>8909964.6999999993</v>
      </c>
      <c r="S76">
        <v>116.8</v>
      </c>
      <c r="T76">
        <v>152.9</v>
      </c>
      <c r="U76">
        <v>201.5</v>
      </c>
      <c r="Y76">
        <v>718.2</v>
      </c>
      <c r="AA76">
        <v>317.3</v>
      </c>
      <c r="AB76">
        <v>0</v>
      </c>
      <c r="AC76">
        <v>0</v>
      </c>
      <c r="AD76">
        <v>0</v>
      </c>
      <c r="AE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 t="s">
        <v>343</v>
      </c>
    </row>
    <row r="77" spans="1:38" x14ac:dyDescent="0.25">
      <c r="A77" t="s">
        <v>120</v>
      </c>
      <c r="B77" t="s">
        <v>439</v>
      </c>
      <c r="C77" t="s">
        <v>400</v>
      </c>
      <c r="D77">
        <v>48</v>
      </c>
      <c r="E77">
        <v>610</v>
      </c>
      <c r="F77">
        <v>9.9999999999999995E-8</v>
      </c>
      <c r="G77">
        <v>0</v>
      </c>
      <c r="H77">
        <v>5000</v>
      </c>
      <c r="I77">
        <v>5000</v>
      </c>
      <c r="J77" s="6">
        <v>6340091.9000000004</v>
      </c>
      <c r="K77" s="6">
        <v>6340906.9000000004</v>
      </c>
      <c r="L77" s="6">
        <v>6340924.2999999998</v>
      </c>
      <c r="M77" s="6"/>
      <c r="N77" s="6"/>
      <c r="O77" s="6"/>
      <c r="P77" s="6">
        <v>6340906.9000000004</v>
      </c>
      <c r="Q77" s="6"/>
      <c r="R77" s="6">
        <v>6340906.9000000004</v>
      </c>
      <c r="S77">
        <v>104.1</v>
      </c>
      <c r="T77">
        <v>106.6</v>
      </c>
      <c r="U77">
        <v>166.8</v>
      </c>
      <c r="Y77">
        <v>657.1</v>
      </c>
      <c r="AA77">
        <v>261.60000000000002</v>
      </c>
      <c r="AB77">
        <v>0</v>
      </c>
      <c r="AC77">
        <v>7.0000000000000005E-8</v>
      </c>
      <c r="AD77">
        <v>0</v>
      </c>
      <c r="AE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 t="s">
        <v>343</v>
      </c>
    </row>
    <row r="78" spans="1:38" x14ac:dyDescent="0.25">
      <c r="A78" t="s">
        <v>120</v>
      </c>
      <c r="B78" t="s">
        <v>440</v>
      </c>
      <c r="C78" t="s">
        <v>402</v>
      </c>
      <c r="D78">
        <v>48</v>
      </c>
      <c r="E78">
        <v>610</v>
      </c>
      <c r="F78">
        <v>9.9999999999999995E-8</v>
      </c>
      <c r="G78">
        <v>0</v>
      </c>
      <c r="H78">
        <v>5000</v>
      </c>
      <c r="I78">
        <v>5000</v>
      </c>
      <c r="J78" s="6">
        <v>6340091.9000000004</v>
      </c>
      <c r="K78" s="6">
        <v>6340906.9000000004</v>
      </c>
      <c r="L78" s="6">
        <v>6340924.2999999998</v>
      </c>
      <c r="M78" s="6"/>
      <c r="N78" s="6"/>
      <c r="O78" s="6"/>
      <c r="P78" s="6">
        <v>6340906.9000000004</v>
      </c>
      <c r="Q78" s="6"/>
      <c r="R78" s="6">
        <v>6340906.9000000004</v>
      </c>
      <c r="S78">
        <v>113.1</v>
      </c>
      <c r="T78">
        <v>116.4</v>
      </c>
      <c r="U78">
        <v>187.7</v>
      </c>
      <c r="Y78">
        <v>701.1</v>
      </c>
      <c r="AA78">
        <v>283.39999999999998</v>
      </c>
      <c r="AB78">
        <v>0</v>
      </c>
      <c r="AC78">
        <v>0</v>
      </c>
      <c r="AD78">
        <v>0</v>
      </c>
      <c r="AE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 t="s">
        <v>343</v>
      </c>
    </row>
    <row r="79" spans="1:38" x14ac:dyDescent="0.25">
      <c r="A79" t="s">
        <v>120</v>
      </c>
      <c r="B79" t="s">
        <v>441</v>
      </c>
      <c r="C79" t="s">
        <v>404</v>
      </c>
      <c r="D79">
        <v>48</v>
      </c>
      <c r="E79">
        <v>610</v>
      </c>
      <c r="F79">
        <v>9.9999999999999995E-8</v>
      </c>
      <c r="G79">
        <v>0</v>
      </c>
      <c r="H79">
        <v>5000</v>
      </c>
      <c r="I79">
        <v>5000</v>
      </c>
      <c r="J79" s="6">
        <v>6340091.9000000004</v>
      </c>
      <c r="K79" s="6">
        <v>6340906.9000000004</v>
      </c>
      <c r="L79" s="6">
        <v>6340924.2999999998</v>
      </c>
      <c r="M79" s="6"/>
      <c r="N79" s="6"/>
      <c r="O79" s="6"/>
      <c r="P79" s="6">
        <v>6340906.9000000004</v>
      </c>
      <c r="Q79" s="6"/>
      <c r="R79" s="6">
        <v>6340906.9000000004</v>
      </c>
      <c r="S79">
        <v>114.7</v>
      </c>
      <c r="T79">
        <v>118.6</v>
      </c>
      <c r="U79">
        <v>191.8</v>
      </c>
      <c r="Y79">
        <v>722.6</v>
      </c>
      <c r="AA79">
        <v>294.2</v>
      </c>
      <c r="AB79">
        <v>0</v>
      </c>
      <c r="AC79">
        <v>0</v>
      </c>
      <c r="AD79">
        <v>0</v>
      </c>
      <c r="AE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 t="s">
        <v>343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F175-BE72-466B-B4C6-1A87D2052D86}">
  <dimension ref="A1:AL53"/>
  <sheetViews>
    <sheetView workbookViewId="0">
      <selection activeCell="A2" sqref="A2"/>
    </sheetView>
  </sheetViews>
  <sheetFormatPr baseColWidth="10" defaultRowHeight="15" x14ac:dyDescent="0.25"/>
  <cols>
    <col min="1" max="1" width="9.5703125" bestFit="1" customWidth="1"/>
    <col min="2" max="2" width="21.85546875" bestFit="1" customWidth="1"/>
    <col min="3" max="3" width="10.28515625" bestFit="1" customWidth="1"/>
    <col min="4" max="4" width="3" bestFit="1" customWidth="1"/>
    <col min="5" max="5" width="4" bestFit="1" customWidth="1"/>
    <col min="6" max="6" width="10" bestFit="1" customWidth="1"/>
    <col min="7" max="7" width="6.140625" bestFit="1" customWidth="1"/>
    <col min="8" max="8" width="8.5703125" bestFit="1" customWidth="1"/>
    <col min="9" max="9" width="9.140625" bestFit="1" customWidth="1"/>
    <col min="10" max="12" width="13.5703125" bestFit="1" customWidth="1"/>
    <col min="13" max="13" width="7.85546875" bestFit="1" customWidth="1"/>
    <col min="14" max="14" width="2.85546875" bestFit="1" customWidth="1"/>
    <col min="15" max="15" width="10.7109375" bestFit="1" customWidth="1"/>
    <col min="16" max="16" width="13.5703125" bestFit="1" customWidth="1"/>
    <col min="17" max="17" width="6.42578125" bestFit="1" customWidth="1"/>
    <col min="18" max="18" width="13.5703125" bestFit="1" customWidth="1"/>
    <col min="19" max="19" width="6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7" bestFit="1" customWidth="1"/>
    <col min="26" max="26" width="6.28515625" bestFit="1" customWidth="1"/>
    <col min="27" max="27" width="7" bestFit="1" customWidth="1"/>
    <col min="28" max="29" width="11" bestFit="1" customWidth="1"/>
    <col min="30" max="31" width="1.5703125" customWidth="1"/>
    <col min="32" max="32" width="11" bestFit="1" customWidth="1"/>
    <col min="33" max="34" width="8.7109375" bestFit="1" customWidth="1"/>
    <col min="35" max="35" width="11" bestFit="1" customWidth="1"/>
    <col min="36" max="37" width="2" bestFit="1" customWidth="1"/>
    <col min="38" max="38" width="92" bestFit="1" customWidth="1"/>
  </cols>
  <sheetData>
    <row r="1" spans="1:38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445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446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447</v>
      </c>
      <c r="AG1" s="1" t="s">
        <v>314</v>
      </c>
      <c r="AH1" s="1" t="s">
        <v>320</v>
      </c>
      <c r="AI1" s="1" t="s">
        <v>316</v>
      </c>
    </row>
    <row r="2" spans="1:38" x14ac:dyDescent="0.25">
      <c r="J2" s="6"/>
      <c r="K2" s="6"/>
      <c r="L2" s="6"/>
      <c r="M2" s="6"/>
      <c r="N2" s="6"/>
      <c r="O2" s="6"/>
      <c r="P2" s="6"/>
      <c r="Q2" s="6"/>
      <c r="R2" s="6"/>
    </row>
    <row r="3" spans="1:38" x14ac:dyDescent="0.25">
      <c r="J3" s="6"/>
      <c r="K3" s="6"/>
      <c r="L3" s="6"/>
      <c r="M3" s="6"/>
      <c r="N3" s="6"/>
      <c r="O3" s="6"/>
      <c r="P3" s="6"/>
      <c r="Q3" s="6"/>
      <c r="R3" s="6"/>
    </row>
    <row r="4" spans="1:38" x14ac:dyDescent="0.25">
      <c r="J4" s="6"/>
      <c r="K4" s="6"/>
      <c r="L4" s="6"/>
      <c r="M4" s="6"/>
      <c r="N4" s="6"/>
      <c r="O4" s="6"/>
      <c r="P4" s="6"/>
      <c r="Q4" s="6"/>
      <c r="R4" s="6"/>
    </row>
    <row r="5" spans="1:38" x14ac:dyDescent="0.25">
      <c r="J5" s="6"/>
      <c r="K5" s="6"/>
      <c r="L5" s="6"/>
      <c r="M5" s="6"/>
      <c r="N5" s="6"/>
      <c r="O5" s="6"/>
      <c r="P5" s="6"/>
      <c r="Q5" s="6"/>
      <c r="R5" s="6"/>
    </row>
    <row r="6" spans="1:38" x14ac:dyDescent="0.25">
      <c r="J6" s="6"/>
      <c r="K6" s="6"/>
      <c r="L6" s="6"/>
      <c r="M6" s="6"/>
      <c r="N6" s="6"/>
      <c r="O6" s="6"/>
      <c r="P6" s="6"/>
      <c r="Q6" s="6"/>
      <c r="R6" s="6"/>
    </row>
    <row r="7" spans="1:38" x14ac:dyDescent="0.25">
      <c r="J7" s="6"/>
      <c r="K7" s="6"/>
      <c r="L7" s="6"/>
      <c r="M7" s="6"/>
      <c r="N7" s="6"/>
      <c r="O7" s="6"/>
      <c r="P7" s="6"/>
      <c r="Q7" s="6"/>
      <c r="R7" s="6"/>
    </row>
    <row r="8" spans="1:38" x14ac:dyDescent="0.25">
      <c r="J8" s="6"/>
      <c r="K8" s="6"/>
      <c r="L8" s="6"/>
      <c r="M8" s="6"/>
      <c r="N8" s="6"/>
      <c r="O8" s="6"/>
      <c r="P8" s="6"/>
      <c r="Q8" s="6"/>
      <c r="R8" s="6"/>
    </row>
    <row r="9" spans="1:38" x14ac:dyDescent="0.25">
      <c r="A9" t="s">
        <v>120</v>
      </c>
      <c r="B9" t="s">
        <v>442</v>
      </c>
      <c r="C9" t="s">
        <v>406</v>
      </c>
      <c r="D9">
        <v>48</v>
      </c>
      <c r="E9">
        <v>610</v>
      </c>
      <c r="F9">
        <v>9.9999999999999995E-8</v>
      </c>
      <c r="G9">
        <v>0</v>
      </c>
      <c r="H9">
        <v>5000</v>
      </c>
      <c r="I9">
        <v>5000</v>
      </c>
      <c r="J9" s="6">
        <v>6340091.9000000004</v>
      </c>
      <c r="K9" s="6">
        <v>6340906.9000000004</v>
      </c>
      <c r="L9" s="6">
        <v>6340924.2999999998</v>
      </c>
      <c r="M9" s="6"/>
      <c r="N9" s="6"/>
      <c r="O9" s="6">
        <v>6340906.9000000004</v>
      </c>
      <c r="P9" s="6"/>
      <c r="Q9" s="6"/>
      <c r="R9" s="6">
        <v>6340906.9000000004</v>
      </c>
      <c r="S9">
        <v>116</v>
      </c>
      <c r="T9">
        <v>118</v>
      </c>
      <c r="U9">
        <v>194.1</v>
      </c>
      <c r="X9">
        <v>295.89999999999998</v>
      </c>
      <c r="AA9">
        <v>297</v>
      </c>
      <c r="AB9">
        <v>0</v>
      </c>
      <c r="AC9">
        <v>4.9999999999999998E-8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 t="s">
        <v>443</v>
      </c>
    </row>
    <row r="10" spans="1:38" x14ac:dyDescent="0.25">
      <c r="A10" t="s">
        <v>120</v>
      </c>
      <c r="B10" t="s">
        <v>444</v>
      </c>
      <c r="C10" t="s">
        <v>408</v>
      </c>
      <c r="D10">
        <v>48</v>
      </c>
      <c r="E10">
        <v>610</v>
      </c>
      <c r="F10">
        <v>9.9999999999999995E-8</v>
      </c>
      <c r="G10">
        <v>0</v>
      </c>
      <c r="H10">
        <v>5000</v>
      </c>
      <c r="I10">
        <v>5000</v>
      </c>
      <c r="J10" s="6">
        <v>4323163</v>
      </c>
      <c r="K10" s="6">
        <v>4325034.4000000004</v>
      </c>
      <c r="L10" s="6">
        <v>4325810.7</v>
      </c>
      <c r="M10" s="6"/>
      <c r="N10" s="6"/>
      <c r="O10" s="6">
        <v>4325092</v>
      </c>
      <c r="P10" s="6"/>
      <c r="Q10" s="6"/>
      <c r="R10" s="6">
        <v>4325092</v>
      </c>
      <c r="S10">
        <v>99.9</v>
      </c>
      <c r="T10">
        <v>114.2</v>
      </c>
      <c r="U10">
        <v>163</v>
      </c>
      <c r="X10">
        <v>253.4</v>
      </c>
      <c r="AA10">
        <v>253.6</v>
      </c>
      <c r="AB10">
        <v>0</v>
      </c>
      <c r="AC10">
        <v>2E-8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 t="s">
        <v>443</v>
      </c>
    </row>
    <row r="11" spans="1:38" x14ac:dyDescent="0.25">
      <c r="A11" t="s">
        <v>120</v>
      </c>
      <c r="B11" t="s">
        <v>448</v>
      </c>
      <c r="C11" t="s">
        <v>60</v>
      </c>
      <c r="D11">
        <v>48</v>
      </c>
      <c r="E11">
        <v>610</v>
      </c>
      <c r="F11">
        <v>9.9999999999999995E-8</v>
      </c>
      <c r="G11">
        <v>0</v>
      </c>
      <c r="H11">
        <v>5000</v>
      </c>
      <c r="I11">
        <v>5000</v>
      </c>
      <c r="J11" s="6">
        <v>4323163</v>
      </c>
      <c r="K11" s="6">
        <v>4325034.4000000004</v>
      </c>
      <c r="L11" s="6">
        <v>4325810.7</v>
      </c>
      <c r="M11" s="6"/>
      <c r="N11" s="6"/>
      <c r="O11" s="6">
        <v>4325092</v>
      </c>
      <c r="P11" s="6"/>
      <c r="Q11" s="6"/>
      <c r="R11" s="6">
        <v>4325092</v>
      </c>
      <c r="S11">
        <v>108.3</v>
      </c>
      <c r="T11">
        <v>123.6</v>
      </c>
      <c r="U11">
        <v>189.1</v>
      </c>
      <c r="X11">
        <v>282</v>
      </c>
      <c r="AA11">
        <v>286.89999999999998</v>
      </c>
      <c r="AB11">
        <v>4.9999999999999998E-8</v>
      </c>
      <c r="AC11">
        <v>7.0000000000000005E-8</v>
      </c>
      <c r="AD11">
        <v>0</v>
      </c>
      <c r="AE11">
        <v>0</v>
      </c>
      <c r="AF11">
        <v>2E-8</v>
      </c>
      <c r="AG11">
        <v>0</v>
      </c>
      <c r="AH11">
        <v>0</v>
      </c>
      <c r="AI11">
        <v>0</v>
      </c>
      <c r="AJ11">
        <v>0</v>
      </c>
      <c r="AK11">
        <v>0</v>
      </c>
      <c r="AL11" t="s">
        <v>443</v>
      </c>
    </row>
    <row r="12" spans="1:38" x14ac:dyDescent="0.25">
      <c r="A12" t="s">
        <v>120</v>
      </c>
      <c r="B12" t="s">
        <v>449</v>
      </c>
      <c r="C12" t="s">
        <v>62</v>
      </c>
      <c r="D12">
        <v>48</v>
      </c>
      <c r="E12">
        <v>610</v>
      </c>
      <c r="F12">
        <v>9.9999999999999995E-8</v>
      </c>
      <c r="G12">
        <v>0</v>
      </c>
      <c r="H12">
        <v>5000</v>
      </c>
      <c r="I12">
        <v>5000</v>
      </c>
      <c r="J12" s="6">
        <v>4323163</v>
      </c>
      <c r="K12" s="6">
        <v>4325034.4000000004</v>
      </c>
      <c r="L12" s="6">
        <v>4325810.7</v>
      </c>
      <c r="M12" s="6"/>
      <c r="N12" s="6"/>
      <c r="O12" s="6">
        <v>4325092</v>
      </c>
      <c r="P12" s="6"/>
      <c r="Q12" s="6"/>
      <c r="R12" s="6">
        <v>4325092</v>
      </c>
      <c r="S12">
        <v>117.7</v>
      </c>
      <c r="T12">
        <v>124.6</v>
      </c>
      <c r="U12">
        <v>200.8</v>
      </c>
      <c r="X12">
        <v>292.3</v>
      </c>
      <c r="AA12">
        <v>296.8</v>
      </c>
      <c r="AB12">
        <v>0</v>
      </c>
      <c r="AC12">
        <v>8.9999999999999999E-8</v>
      </c>
      <c r="AD12">
        <v>0</v>
      </c>
      <c r="AE12">
        <v>0</v>
      </c>
      <c r="AF12">
        <v>2E-8</v>
      </c>
      <c r="AG12">
        <v>0</v>
      </c>
      <c r="AH12">
        <v>0</v>
      </c>
      <c r="AI12">
        <v>2E-8</v>
      </c>
      <c r="AJ12">
        <v>0</v>
      </c>
      <c r="AK12">
        <v>0</v>
      </c>
      <c r="AL12" t="s">
        <v>443</v>
      </c>
    </row>
    <row r="13" spans="1:38" x14ac:dyDescent="0.25">
      <c r="A13" t="s">
        <v>120</v>
      </c>
      <c r="B13" t="s">
        <v>450</v>
      </c>
      <c r="C13" t="s">
        <v>63</v>
      </c>
      <c r="D13">
        <v>48</v>
      </c>
      <c r="E13">
        <v>610</v>
      </c>
      <c r="F13">
        <v>9.9999999999999995E-8</v>
      </c>
      <c r="G13">
        <v>0</v>
      </c>
      <c r="H13">
        <v>5000</v>
      </c>
      <c r="I13">
        <v>5000</v>
      </c>
      <c r="J13" s="6">
        <v>4323163</v>
      </c>
      <c r="K13" s="6">
        <v>4325034.4000000004</v>
      </c>
      <c r="L13" s="6">
        <v>4325810.7</v>
      </c>
      <c r="M13" s="6"/>
      <c r="N13" s="6"/>
      <c r="O13" s="6">
        <v>4325092</v>
      </c>
      <c r="P13" s="6"/>
      <c r="Q13" s="6"/>
      <c r="R13" s="6">
        <v>4325092</v>
      </c>
      <c r="S13">
        <v>118</v>
      </c>
      <c r="T13">
        <v>142.6</v>
      </c>
      <c r="U13">
        <v>201.8</v>
      </c>
      <c r="X13">
        <v>296.8</v>
      </c>
      <c r="AA13">
        <v>298.89999999999998</v>
      </c>
      <c r="AB13">
        <v>7.0000000000000005E-8</v>
      </c>
      <c r="AC13">
        <v>1E-8</v>
      </c>
      <c r="AD13">
        <v>0</v>
      </c>
      <c r="AE13">
        <v>0</v>
      </c>
      <c r="AF13">
        <v>2.9999999999999997E-8</v>
      </c>
      <c r="AG13">
        <v>0</v>
      </c>
      <c r="AH13">
        <v>0</v>
      </c>
      <c r="AI13">
        <v>0</v>
      </c>
      <c r="AJ13">
        <v>0</v>
      </c>
      <c r="AK13">
        <v>0</v>
      </c>
      <c r="AL13" t="s">
        <v>443</v>
      </c>
    </row>
    <row r="14" spans="1:38" x14ac:dyDescent="0.25">
      <c r="A14" t="s">
        <v>120</v>
      </c>
      <c r="B14" t="s">
        <v>451</v>
      </c>
      <c r="C14" t="s">
        <v>64</v>
      </c>
      <c r="D14">
        <v>48</v>
      </c>
      <c r="E14">
        <v>610</v>
      </c>
      <c r="F14">
        <v>9.9999999999999995E-8</v>
      </c>
      <c r="G14">
        <v>0</v>
      </c>
      <c r="H14">
        <v>5000</v>
      </c>
      <c r="I14">
        <v>5000</v>
      </c>
      <c r="J14" s="6">
        <v>7075921.2000000002</v>
      </c>
      <c r="K14" s="6">
        <v>7078435.4000000004</v>
      </c>
      <c r="L14" s="6">
        <v>7078848.0999999996</v>
      </c>
      <c r="M14" s="6"/>
      <c r="N14" s="6"/>
      <c r="O14" s="6">
        <v>7078610</v>
      </c>
      <c r="P14" s="6"/>
      <c r="Q14" s="6"/>
      <c r="R14" s="6">
        <v>7078610</v>
      </c>
      <c r="S14">
        <v>103</v>
      </c>
      <c r="T14">
        <v>140.80000000000001</v>
      </c>
      <c r="U14">
        <v>170.3</v>
      </c>
      <c r="X14">
        <v>273.3</v>
      </c>
      <c r="AA14">
        <v>270.5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 t="s">
        <v>443</v>
      </c>
    </row>
    <row r="15" spans="1:38" x14ac:dyDescent="0.25">
      <c r="A15" t="s">
        <v>120</v>
      </c>
      <c r="B15" t="s">
        <v>452</v>
      </c>
      <c r="C15" t="s">
        <v>65</v>
      </c>
      <c r="D15">
        <v>48</v>
      </c>
      <c r="E15">
        <v>610</v>
      </c>
      <c r="F15">
        <v>9.9999999999999995E-8</v>
      </c>
      <c r="G15">
        <v>0</v>
      </c>
      <c r="H15">
        <v>5000</v>
      </c>
      <c r="I15">
        <v>5000</v>
      </c>
      <c r="J15" s="6">
        <v>7075921.2000000002</v>
      </c>
      <c r="K15" s="6">
        <v>7078435.4000000004</v>
      </c>
      <c r="L15" s="6">
        <v>7078848.0999999996</v>
      </c>
      <c r="M15" s="6"/>
      <c r="N15" s="6"/>
      <c r="O15" s="6">
        <v>7078610</v>
      </c>
      <c r="P15" s="6"/>
      <c r="Q15" s="6"/>
      <c r="R15" s="6">
        <v>7078610</v>
      </c>
      <c r="S15">
        <v>108.3</v>
      </c>
      <c r="T15">
        <v>151.5</v>
      </c>
      <c r="U15">
        <v>191.4</v>
      </c>
      <c r="X15">
        <v>291.89999999999998</v>
      </c>
      <c r="AA15">
        <v>302.39999999999998</v>
      </c>
      <c r="AB15">
        <v>4.9999999999999998E-8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 t="s">
        <v>443</v>
      </c>
    </row>
    <row r="16" spans="1:38" x14ac:dyDescent="0.25">
      <c r="A16" t="s">
        <v>120</v>
      </c>
      <c r="B16" t="s">
        <v>453</v>
      </c>
      <c r="C16" t="s">
        <v>70</v>
      </c>
      <c r="D16">
        <v>48</v>
      </c>
      <c r="E16">
        <v>610</v>
      </c>
      <c r="F16">
        <v>9.9999999999999995E-8</v>
      </c>
      <c r="G16">
        <v>0</v>
      </c>
      <c r="H16">
        <v>5000</v>
      </c>
      <c r="I16">
        <v>5000</v>
      </c>
      <c r="J16" s="6">
        <v>7075921.2000000002</v>
      </c>
      <c r="K16" s="6">
        <v>7078435.4000000004</v>
      </c>
      <c r="L16" s="6">
        <v>7078848.0999999996</v>
      </c>
      <c r="M16" s="6"/>
      <c r="N16" s="6"/>
      <c r="O16" s="6">
        <v>7078719.0999999996</v>
      </c>
      <c r="P16" s="6"/>
      <c r="Q16" s="6"/>
      <c r="R16" s="6">
        <v>7078719.0999999996</v>
      </c>
      <c r="S16">
        <v>118.8</v>
      </c>
      <c r="T16">
        <v>151.5</v>
      </c>
      <c r="U16">
        <v>208</v>
      </c>
      <c r="X16">
        <v>310.5</v>
      </c>
      <c r="AA16">
        <v>326.10000000000002</v>
      </c>
      <c r="AB16">
        <v>8.0000000000000002E-8</v>
      </c>
      <c r="AC16">
        <v>8.9999999999999999E-8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 t="s">
        <v>443</v>
      </c>
    </row>
    <row r="17" spans="1:38" x14ac:dyDescent="0.25">
      <c r="A17" t="s">
        <v>120</v>
      </c>
      <c r="B17" t="s">
        <v>454</v>
      </c>
      <c r="C17" t="s">
        <v>72</v>
      </c>
      <c r="D17">
        <v>48</v>
      </c>
      <c r="E17">
        <v>610</v>
      </c>
      <c r="F17">
        <v>9.9999999999999995E-8</v>
      </c>
      <c r="G17">
        <v>0</v>
      </c>
      <c r="H17">
        <v>5000</v>
      </c>
      <c r="I17">
        <v>5000</v>
      </c>
      <c r="J17" s="6">
        <v>7075921.2000000002</v>
      </c>
      <c r="K17" s="6">
        <v>7078435.4000000004</v>
      </c>
      <c r="L17" s="6">
        <v>7078848.0999999996</v>
      </c>
      <c r="M17" s="6"/>
      <c r="N17" s="6"/>
      <c r="O17" s="6">
        <v>7078610</v>
      </c>
      <c r="P17" s="6"/>
      <c r="Q17" s="6"/>
      <c r="R17" s="6">
        <v>7078610</v>
      </c>
      <c r="S17">
        <v>117.3</v>
      </c>
      <c r="T17">
        <v>173.5</v>
      </c>
      <c r="U17">
        <v>205.8</v>
      </c>
      <c r="X17">
        <v>309.10000000000002</v>
      </c>
      <c r="AA17">
        <v>321.8</v>
      </c>
      <c r="AB17">
        <v>9.9999999999999995E-8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 t="s">
        <v>443</v>
      </c>
    </row>
    <row r="18" spans="1:38" x14ac:dyDescent="0.25">
      <c r="A18" t="s">
        <v>120</v>
      </c>
      <c r="B18" t="s">
        <v>455</v>
      </c>
      <c r="C18" t="s">
        <v>74</v>
      </c>
      <c r="D18">
        <v>48</v>
      </c>
      <c r="E18">
        <v>610</v>
      </c>
      <c r="F18">
        <v>9.9999999999999995E-8</v>
      </c>
      <c r="G18">
        <v>0</v>
      </c>
      <c r="H18">
        <v>5000</v>
      </c>
      <c r="I18">
        <v>5000</v>
      </c>
      <c r="J18" s="6">
        <v>15934371.199999999</v>
      </c>
      <c r="K18" s="6">
        <v>15934925.1</v>
      </c>
      <c r="L18" s="6">
        <v>15934983.9</v>
      </c>
      <c r="M18" s="6"/>
      <c r="N18" s="6"/>
      <c r="O18" s="6">
        <v>15934941.699999999</v>
      </c>
      <c r="P18" s="6"/>
      <c r="Q18" s="6"/>
      <c r="R18" s="6">
        <v>15934941.699999999</v>
      </c>
      <c r="S18">
        <v>107</v>
      </c>
      <c r="T18">
        <v>156.4</v>
      </c>
      <c r="U18">
        <v>170.8</v>
      </c>
      <c r="X18">
        <v>260.89999999999998</v>
      </c>
      <c r="AA18">
        <v>265.10000000000002</v>
      </c>
      <c r="AB18">
        <v>8.9999999999999999E-8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 t="s">
        <v>443</v>
      </c>
    </row>
    <row r="19" spans="1:38" x14ac:dyDescent="0.25">
      <c r="A19" t="s">
        <v>120</v>
      </c>
      <c r="B19" t="s">
        <v>456</v>
      </c>
      <c r="C19" t="s">
        <v>76</v>
      </c>
      <c r="D19">
        <v>48</v>
      </c>
      <c r="E19">
        <v>610</v>
      </c>
      <c r="F19">
        <v>9.9999999999999995E-8</v>
      </c>
      <c r="G19">
        <v>0</v>
      </c>
      <c r="H19">
        <v>5000</v>
      </c>
      <c r="I19">
        <v>5000</v>
      </c>
      <c r="J19" s="6">
        <v>15934379.300000001</v>
      </c>
      <c r="K19" s="6">
        <v>15934939.1</v>
      </c>
      <c r="L19" s="6">
        <v>15934997.9</v>
      </c>
      <c r="M19" s="6"/>
      <c r="N19" s="6"/>
      <c r="O19" s="6">
        <v>15934955.6</v>
      </c>
      <c r="P19" s="6"/>
      <c r="Q19" s="6"/>
      <c r="R19" s="6">
        <v>15934955.6</v>
      </c>
      <c r="S19">
        <v>134.69999999999999</v>
      </c>
      <c r="T19">
        <v>152.6</v>
      </c>
      <c r="U19">
        <v>211.1</v>
      </c>
      <c r="X19">
        <v>315.2</v>
      </c>
      <c r="AA19">
        <v>317.5</v>
      </c>
      <c r="AB19">
        <v>2E-8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 t="s">
        <v>443</v>
      </c>
    </row>
    <row r="20" spans="1:38" x14ac:dyDescent="0.25">
      <c r="A20" t="s">
        <v>120</v>
      </c>
      <c r="B20" t="s">
        <v>457</v>
      </c>
      <c r="C20" t="s">
        <v>78</v>
      </c>
      <c r="D20">
        <v>48</v>
      </c>
      <c r="E20">
        <v>610</v>
      </c>
      <c r="F20" s="24">
        <v>9.9999999999999995E-8</v>
      </c>
      <c r="G20">
        <v>0</v>
      </c>
      <c r="H20">
        <v>5000</v>
      </c>
      <c r="I20">
        <v>5000</v>
      </c>
      <c r="J20">
        <v>15941458.6</v>
      </c>
      <c r="K20">
        <v>15942643.4</v>
      </c>
      <c r="L20">
        <v>15947038</v>
      </c>
      <c r="O20">
        <v>15943676.800000001</v>
      </c>
      <c r="R20">
        <v>15943676.800000001</v>
      </c>
      <c r="S20">
        <v>152.19999999999999</v>
      </c>
      <c r="T20" s="26">
        <v>5064.2</v>
      </c>
      <c r="U20">
        <v>236.8</v>
      </c>
      <c r="X20">
        <v>1365.7</v>
      </c>
      <c r="AA20">
        <v>2035.7</v>
      </c>
      <c r="AB20" s="26">
        <v>2.2399999999999999E-5</v>
      </c>
      <c r="AC20">
        <v>0</v>
      </c>
      <c r="AD20">
        <v>0</v>
      </c>
      <c r="AE20">
        <v>0</v>
      </c>
      <c r="AF20">
        <v>5.9999999999999995E-8</v>
      </c>
      <c r="AG20">
        <v>0</v>
      </c>
      <c r="AH20">
        <v>0</v>
      </c>
      <c r="AI20">
        <v>8.9999999999999999E-8</v>
      </c>
      <c r="AJ20">
        <v>0</v>
      </c>
      <c r="AK20">
        <v>0</v>
      </c>
      <c r="AL20" t="s">
        <v>443</v>
      </c>
    </row>
    <row r="21" spans="1:38" x14ac:dyDescent="0.25">
      <c r="A21" t="s">
        <v>120</v>
      </c>
      <c r="B21" t="s">
        <v>458</v>
      </c>
      <c r="C21" t="s">
        <v>80</v>
      </c>
      <c r="D21">
        <v>48</v>
      </c>
      <c r="E21">
        <v>610</v>
      </c>
      <c r="F21" s="24">
        <v>9.9999999999999995E-8</v>
      </c>
      <c r="G21">
        <v>0</v>
      </c>
      <c r="H21">
        <v>5000</v>
      </c>
      <c r="I21">
        <v>5000</v>
      </c>
      <c r="J21">
        <v>15964299.4</v>
      </c>
      <c r="K21">
        <v>15966703.9</v>
      </c>
      <c r="L21">
        <v>15970490.800000001</v>
      </c>
      <c r="O21">
        <v>15968185</v>
      </c>
      <c r="R21">
        <v>15968185</v>
      </c>
      <c r="S21">
        <v>143.5</v>
      </c>
      <c r="T21" s="26">
        <v>5060.7</v>
      </c>
      <c r="U21">
        <v>267.60000000000002</v>
      </c>
      <c r="X21">
        <v>1741.5</v>
      </c>
      <c r="AA21">
        <v>1954.8</v>
      </c>
      <c r="AB21" s="26">
        <v>6.6699999999999995E-5</v>
      </c>
      <c r="AC21">
        <v>9.9999999999999995E-8</v>
      </c>
      <c r="AD21">
        <v>0</v>
      </c>
      <c r="AE21">
        <v>0</v>
      </c>
      <c r="AF21">
        <v>8.9999999999999999E-8</v>
      </c>
      <c r="AG21">
        <v>0</v>
      </c>
      <c r="AH21">
        <v>0</v>
      </c>
      <c r="AI21">
        <v>8.9999999999999999E-8</v>
      </c>
      <c r="AJ21">
        <v>0</v>
      </c>
      <c r="AK21">
        <v>0</v>
      </c>
      <c r="AL21" t="s">
        <v>443</v>
      </c>
    </row>
    <row r="43" spans="6:8" x14ac:dyDescent="0.25">
      <c r="F43">
        <v>1</v>
      </c>
      <c r="G43">
        <v>150</v>
      </c>
    </row>
    <row r="44" spans="6:8" x14ac:dyDescent="0.25">
      <c r="F44">
        <v>2</v>
      </c>
      <c r="G44">
        <f>G43+$H$44</f>
        <v>177.72727273000001</v>
      </c>
      <c r="H44">
        <v>27.727272729999999</v>
      </c>
    </row>
    <row r="45" spans="6:8" x14ac:dyDescent="0.25">
      <c r="F45">
        <v>3</v>
      </c>
      <c r="G45">
        <f t="shared" ref="G45:G53" si="0">G44+$H$44</f>
        <v>205.45454546000002</v>
      </c>
    </row>
    <row r="46" spans="6:8" x14ac:dyDescent="0.25">
      <c r="F46">
        <v>4</v>
      </c>
      <c r="G46">
        <f t="shared" si="0"/>
        <v>233.18181819000003</v>
      </c>
    </row>
    <row r="47" spans="6:8" x14ac:dyDescent="0.25">
      <c r="F47">
        <v>5</v>
      </c>
      <c r="G47">
        <f t="shared" si="0"/>
        <v>260.90909092000004</v>
      </c>
    </row>
    <row r="48" spans="6:8" x14ac:dyDescent="0.25">
      <c r="F48">
        <v>6</v>
      </c>
      <c r="G48">
        <f t="shared" si="0"/>
        <v>288.63636365000002</v>
      </c>
    </row>
    <row r="49" spans="6:7" x14ac:dyDescent="0.25">
      <c r="F49">
        <v>7</v>
      </c>
      <c r="G49">
        <f t="shared" si="0"/>
        <v>316.36363638</v>
      </c>
    </row>
    <row r="50" spans="6:7" x14ac:dyDescent="0.25">
      <c r="F50">
        <v>8</v>
      </c>
      <c r="G50">
        <f t="shared" si="0"/>
        <v>344.09090910999998</v>
      </c>
    </row>
    <row r="51" spans="6:7" x14ac:dyDescent="0.25">
      <c r="F51">
        <v>9</v>
      </c>
      <c r="G51">
        <f t="shared" si="0"/>
        <v>371.81818183999997</v>
      </c>
    </row>
    <row r="52" spans="6:7" x14ac:dyDescent="0.25">
      <c r="F52">
        <v>10</v>
      </c>
      <c r="G52">
        <f t="shared" si="0"/>
        <v>399.54545456999995</v>
      </c>
    </row>
    <row r="53" spans="6:7" x14ac:dyDescent="0.25">
      <c r="F53">
        <v>11</v>
      </c>
      <c r="G53">
        <f t="shared" si="0"/>
        <v>427.27272729999993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83A75-EFAB-4925-8656-CE3A45E95A0E}">
  <dimension ref="A1:AL30"/>
  <sheetViews>
    <sheetView workbookViewId="0">
      <selection activeCell="J23" sqref="J23"/>
    </sheetView>
  </sheetViews>
  <sheetFormatPr baseColWidth="10" defaultRowHeight="15" x14ac:dyDescent="0.25"/>
  <cols>
    <col min="1" max="1" width="9.5703125" bestFit="1" customWidth="1"/>
    <col min="2" max="2" width="21.85546875" bestFit="1" customWidth="1"/>
    <col min="3" max="3" width="10.28515625" bestFit="1" customWidth="1"/>
    <col min="4" max="5" width="4" bestFit="1" customWidth="1"/>
    <col min="6" max="6" width="10" bestFit="1" customWidth="1"/>
    <col min="7" max="7" width="8" bestFit="1" customWidth="1"/>
    <col min="8" max="9" width="11" bestFit="1" customWidth="1"/>
    <col min="10" max="12" width="13.5703125" bestFit="1" customWidth="1"/>
    <col min="13" max="13" width="7.85546875" bestFit="1" customWidth="1"/>
    <col min="14" max="14" width="3.5703125" bestFit="1" customWidth="1"/>
    <col min="15" max="15" width="11.5703125" bestFit="1" customWidth="1"/>
    <col min="16" max="16" width="13.5703125" bestFit="1" customWidth="1"/>
    <col min="17" max="17" width="6.42578125" bestFit="1" customWidth="1"/>
    <col min="18" max="18" width="13.5703125" bestFit="1" customWidth="1"/>
    <col min="19" max="19" width="6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7" bestFit="1" customWidth="1"/>
    <col min="26" max="26" width="6.28515625" bestFit="1" customWidth="1"/>
    <col min="27" max="27" width="7" bestFit="1" customWidth="1"/>
    <col min="28" max="29" width="11" bestFit="1" customWidth="1"/>
    <col min="30" max="31" width="1.5703125" customWidth="1"/>
    <col min="32" max="32" width="11" bestFit="1" customWidth="1"/>
    <col min="33" max="34" width="8.7109375" bestFit="1" customWidth="1"/>
    <col min="35" max="35" width="11" bestFit="1" customWidth="1"/>
    <col min="36" max="37" width="2" bestFit="1" customWidth="1"/>
    <col min="38" max="38" width="92" bestFit="1" customWidth="1"/>
  </cols>
  <sheetData>
    <row r="1" spans="1:38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445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446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447</v>
      </c>
      <c r="AG1" s="1" t="s">
        <v>314</v>
      </c>
      <c r="AH1" s="1" t="s">
        <v>320</v>
      </c>
      <c r="AI1" s="1" t="s">
        <v>316</v>
      </c>
    </row>
    <row r="2" spans="1:38" x14ac:dyDescent="0.25">
      <c r="A2" t="s">
        <v>120</v>
      </c>
      <c r="B2" t="s">
        <v>459</v>
      </c>
      <c r="C2" t="s">
        <v>460</v>
      </c>
      <c r="D2">
        <v>168</v>
      </c>
      <c r="E2">
        <v>28</v>
      </c>
      <c r="F2" s="24">
        <v>1.0000000000000001E-5</v>
      </c>
      <c r="G2">
        <v>0</v>
      </c>
      <c r="H2">
        <v>3600</v>
      </c>
      <c r="I2">
        <v>3600</v>
      </c>
      <c r="J2">
        <v>24999421.600000001</v>
      </c>
      <c r="K2">
        <v>25051126.800000001</v>
      </c>
      <c r="L2">
        <v>25057206.300000001</v>
      </c>
      <c r="O2">
        <v>25052535.100000001</v>
      </c>
      <c r="P2">
        <v>25055122.899999999</v>
      </c>
      <c r="S2">
        <v>20.5</v>
      </c>
      <c r="T2">
        <v>3943.8</v>
      </c>
      <c r="U2">
        <v>3638.1</v>
      </c>
      <c r="V2">
        <v>0</v>
      </c>
      <c r="W2">
        <v>0</v>
      </c>
      <c r="X2">
        <v>3681.9</v>
      </c>
      <c r="Y2">
        <v>3977.4</v>
      </c>
      <c r="Z2">
        <v>0</v>
      </c>
      <c r="AA2">
        <v>0</v>
      </c>
      <c r="AB2">
        <v>8.6452999999999996E-4</v>
      </c>
      <c r="AC2">
        <v>2.7212999999999998E-4</v>
      </c>
      <c r="AD2">
        <v>0</v>
      </c>
      <c r="AE2">
        <v>0</v>
      </c>
      <c r="AF2" s="24">
        <v>4.33E-6</v>
      </c>
      <c r="AG2" s="24">
        <v>9.9299999999999998E-6</v>
      </c>
      <c r="AH2">
        <v>0</v>
      </c>
      <c r="AI2">
        <v>0</v>
      </c>
      <c r="AJ2">
        <v>0</v>
      </c>
      <c r="AK2">
        <v>0</v>
      </c>
    </row>
    <row r="3" spans="1:38" x14ac:dyDescent="0.25">
      <c r="A3" t="s">
        <v>120</v>
      </c>
      <c r="B3" t="s">
        <v>461</v>
      </c>
      <c r="C3" t="s">
        <v>462</v>
      </c>
      <c r="D3">
        <v>168</v>
      </c>
      <c r="E3">
        <v>35</v>
      </c>
      <c r="F3" s="24">
        <v>1.0000000000000001E-5</v>
      </c>
      <c r="G3">
        <v>0</v>
      </c>
      <c r="H3">
        <v>3600</v>
      </c>
      <c r="I3">
        <v>3600</v>
      </c>
      <c r="J3">
        <v>34249718.700000003</v>
      </c>
      <c r="K3">
        <v>34478069.5</v>
      </c>
      <c r="L3">
        <v>34504177.100000001</v>
      </c>
      <c r="O3">
        <v>34494477.100000001</v>
      </c>
      <c r="P3">
        <v>34494477.100000001</v>
      </c>
      <c r="S3">
        <v>29.2</v>
      </c>
      <c r="T3">
        <v>3764.9</v>
      </c>
      <c r="U3">
        <v>1049.3</v>
      </c>
      <c r="V3">
        <v>0</v>
      </c>
      <c r="W3">
        <v>0</v>
      </c>
      <c r="X3">
        <v>1086.8</v>
      </c>
      <c r="Y3">
        <v>1175.7</v>
      </c>
      <c r="Z3">
        <v>0</v>
      </c>
      <c r="AA3">
        <v>0</v>
      </c>
      <c r="AB3">
        <v>4.9779000000000002E-4</v>
      </c>
      <c r="AC3">
        <v>1.0645E-4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25">
      <c r="A4" t="s">
        <v>120</v>
      </c>
      <c r="B4" t="s">
        <v>463</v>
      </c>
      <c r="C4" t="s">
        <v>464</v>
      </c>
      <c r="D4">
        <v>168</v>
      </c>
      <c r="E4">
        <v>44</v>
      </c>
      <c r="F4" s="24">
        <v>1.0000000000000001E-5</v>
      </c>
      <c r="G4">
        <v>0</v>
      </c>
      <c r="H4">
        <v>3600</v>
      </c>
      <c r="I4">
        <v>3600</v>
      </c>
      <c r="J4">
        <v>33813757.899999999</v>
      </c>
      <c r="K4">
        <v>33844019.5</v>
      </c>
      <c r="L4">
        <v>33865258.5</v>
      </c>
      <c r="O4">
        <v>33860356.5</v>
      </c>
      <c r="P4">
        <v>33862240.5</v>
      </c>
      <c r="S4">
        <v>37.6</v>
      </c>
      <c r="T4">
        <v>3634.8</v>
      </c>
      <c r="U4">
        <v>1063.3</v>
      </c>
      <c r="V4">
        <v>0</v>
      </c>
      <c r="W4">
        <v>0</v>
      </c>
      <c r="X4">
        <v>1126.5</v>
      </c>
      <c r="Y4">
        <v>1467.1</v>
      </c>
      <c r="Z4">
        <v>0</v>
      </c>
      <c r="AA4">
        <v>0</v>
      </c>
      <c r="AB4">
        <v>2.8604999999999999E-4</v>
      </c>
      <c r="AC4">
        <v>1.0535999999999999E-4</v>
      </c>
      <c r="AD4">
        <v>0</v>
      </c>
      <c r="AE4">
        <v>0</v>
      </c>
      <c r="AF4" s="24">
        <v>9.7499999999999998E-6</v>
      </c>
      <c r="AG4" s="24">
        <v>9.9699999999999994E-6</v>
      </c>
      <c r="AH4">
        <v>0</v>
      </c>
      <c r="AI4">
        <v>0</v>
      </c>
      <c r="AJ4">
        <v>0</v>
      </c>
      <c r="AK4">
        <v>0</v>
      </c>
    </row>
    <row r="5" spans="1:38" x14ac:dyDescent="0.25">
      <c r="A5" t="s">
        <v>120</v>
      </c>
      <c r="B5" t="s">
        <v>465</v>
      </c>
      <c r="C5" t="s">
        <v>466</v>
      </c>
      <c r="D5">
        <v>168</v>
      </c>
      <c r="E5">
        <v>45</v>
      </c>
      <c r="F5" s="24">
        <v>1.0000000000000001E-5</v>
      </c>
      <c r="G5">
        <v>0</v>
      </c>
      <c r="H5">
        <v>3600</v>
      </c>
      <c r="I5">
        <v>3600</v>
      </c>
      <c r="J5">
        <v>31638663.5</v>
      </c>
      <c r="K5">
        <v>31663141.100000001</v>
      </c>
      <c r="L5">
        <v>31670040.199999999</v>
      </c>
      <c r="O5">
        <v>31669018.199999999</v>
      </c>
      <c r="P5">
        <v>31669018.199999999</v>
      </c>
      <c r="S5">
        <v>35.4</v>
      </c>
      <c r="T5">
        <v>3634.5</v>
      </c>
      <c r="U5">
        <v>1065</v>
      </c>
      <c r="V5">
        <v>0</v>
      </c>
      <c r="W5">
        <v>0</v>
      </c>
      <c r="X5">
        <v>1239.9000000000001</v>
      </c>
      <c r="Y5">
        <v>1589.7</v>
      </c>
      <c r="Z5">
        <v>0</v>
      </c>
      <c r="AA5">
        <v>0</v>
      </c>
      <c r="AB5">
        <v>2.6494000000000002E-4</v>
      </c>
      <c r="AC5">
        <v>1.3452000000000001E-4</v>
      </c>
      <c r="AD5">
        <v>0</v>
      </c>
      <c r="AE5">
        <v>0</v>
      </c>
      <c r="AF5" s="24">
        <v>9.9899999999999992E-6</v>
      </c>
      <c r="AG5" s="24">
        <v>9.9899999999999992E-6</v>
      </c>
      <c r="AH5">
        <v>0</v>
      </c>
      <c r="AI5">
        <v>0</v>
      </c>
      <c r="AJ5">
        <v>0</v>
      </c>
      <c r="AK5">
        <v>0</v>
      </c>
    </row>
    <row r="6" spans="1:38" x14ac:dyDescent="0.25">
      <c r="A6" t="s">
        <v>120</v>
      </c>
      <c r="B6" t="s">
        <v>467</v>
      </c>
      <c r="C6" t="s">
        <v>468</v>
      </c>
      <c r="D6">
        <v>168</v>
      </c>
      <c r="E6">
        <v>49</v>
      </c>
      <c r="F6" s="24">
        <v>1.0000000000000001E-5</v>
      </c>
      <c r="G6">
        <v>0</v>
      </c>
      <c r="H6">
        <v>3600</v>
      </c>
      <c r="I6">
        <v>3600</v>
      </c>
      <c r="J6">
        <v>35614009.899999999</v>
      </c>
      <c r="K6">
        <v>35638944.5</v>
      </c>
      <c r="L6">
        <v>35684295.200000003</v>
      </c>
      <c r="O6">
        <v>35674595.200000003</v>
      </c>
      <c r="P6">
        <v>35674595.200000003</v>
      </c>
      <c r="S6">
        <v>39.700000000000003</v>
      </c>
      <c r="T6">
        <v>3635.6</v>
      </c>
      <c r="U6">
        <v>1074.5</v>
      </c>
      <c r="V6">
        <v>0</v>
      </c>
      <c r="W6">
        <v>0</v>
      </c>
      <c r="X6">
        <v>1124.5</v>
      </c>
      <c r="Y6">
        <v>1246.7</v>
      </c>
      <c r="Z6">
        <v>0</v>
      </c>
      <c r="AA6">
        <v>0</v>
      </c>
      <c r="AB6">
        <v>1.5935E-4</v>
      </c>
      <c r="AC6">
        <v>1.2306E-4</v>
      </c>
      <c r="AD6">
        <v>0</v>
      </c>
      <c r="AE6">
        <v>0</v>
      </c>
      <c r="AF6">
        <v>0</v>
      </c>
      <c r="AG6" s="24">
        <v>5.3000000000000001E-7</v>
      </c>
      <c r="AH6">
        <v>0</v>
      </c>
      <c r="AI6">
        <v>0</v>
      </c>
      <c r="AJ6">
        <v>0</v>
      </c>
      <c r="AK6">
        <v>0</v>
      </c>
    </row>
    <row r="7" spans="1:38" x14ac:dyDescent="0.25">
      <c r="A7" t="s">
        <v>120</v>
      </c>
      <c r="B7" t="s">
        <v>469</v>
      </c>
      <c r="C7" t="s">
        <v>470</v>
      </c>
      <c r="D7">
        <v>168</v>
      </c>
      <c r="E7">
        <v>50</v>
      </c>
      <c r="F7" s="24">
        <v>1.0000000000000001E-5</v>
      </c>
      <c r="G7">
        <v>0</v>
      </c>
      <c r="H7">
        <v>3600</v>
      </c>
      <c r="I7">
        <v>3600</v>
      </c>
      <c r="J7">
        <v>29078403.600000001</v>
      </c>
      <c r="K7">
        <v>29102255.800000001</v>
      </c>
      <c r="L7">
        <v>29104819.100000001</v>
      </c>
      <c r="O7">
        <v>29103053.100000001</v>
      </c>
      <c r="P7">
        <v>29103614.399999999</v>
      </c>
      <c r="S7">
        <v>40.799999999999997</v>
      </c>
      <c r="T7">
        <v>3632</v>
      </c>
      <c r="U7">
        <v>1069.9000000000001</v>
      </c>
      <c r="V7">
        <v>0</v>
      </c>
      <c r="W7">
        <v>0</v>
      </c>
      <c r="X7">
        <v>3861.6</v>
      </c>
      <c r="Y7">
        <v>6697.6</v>
      </c>
      <c r="Z7">
        <v>0</v>
      </c>
      <c r="AA7">
        <v>0</v>
      </c>
      <c r="AB7">
        <v>3.5553000000000001E-4</v>
      </c>
      <c r="AC7" s="24">
        <v>7.7869999999999998E-5</v>
      </c>
      <c r="AD7">
        <v>0</v>
      </c>
      <c r="AE7">
        <v>0</v>
      </c>
      <c r="AF7" s="24">
        <v>1.0000000000000001E-5</v>
      </c>
      <c r="AG7" s="24">
        <v>1.1060000000000001E-5</v>
      </c>
      <c r="AH7">
        <v>0</v>
      </c>
      <c r="AI7">
        <v>0</v>
      </c>
      <c r="AJ7">
        <v>0</v>
      </c>
      <c r="AK7">
        <v>0</v>
      </c>
    </row>
    <row r="8" spans="1:38" x14ac:dyDescent="0.25">
      <c r="A8" t="s">
        <v>120</v>
      </c>
      <c r="B8" t="s">
        <v>471</v>
      </c>
      <c r="C8" t="s">
        <v>472</v>
      </c>
      <c r="D8">
        <v>168</v>
      </c>
      <c r="E8">
        <v>51</v>
      </c>
      <c r="F8" s="24">
        <v>1.0000000000000001E-5</v>
      </c>
      <c r="G8">
        <v>0</v>
      </c>
      <c r="H8">
        <v>3600</v>
      </c>
      <c r="I8">
        <v>3600</v>
      </c>
      <c r="J8">
        <v>38497572.299999997</v>
      </c>
      <c r="K8">
        <v>38536314</v>
      </c>
      <c r="L8">
        <v>38543445</v>
      </c>
      <c r="O8">
        <v>38539027.899999999</v>
      </c>
      <c r="P8">
        <v>38539027.899999999</v>
      </c>
      <c r="S8">
        <v>41.5</v>
      </c>
      <c r="T8">
        <v>3746.7</v>
      </c>
      <c r="U8">
        <v>1074.3</v>
      </c>
      <c r="V8">
        <v>0</v>
      </c>
      <c r="W8">
        <v>0</v>
      </c>
      <c r="X8">
        <v>1175.2</v>
      </c>
      <c r="Y8">
        <v>1335.6</v>
      </c>
      <c r="Z8">
        <v>0</v>
      </c>
      <c r="AA8">
        <v>0</v>
      </c>
      <c r="AB8">
        <v>4.4955E-4</v>
      </c>
      <c r="AC8">
        <v>1.7087E-4</v>
      </c>
      <c r="AD8">
        <v>0</v>
      </c>
      <c r="AE8">
        <v>0</v>
      </c>
      <c r="AF8" s="24">
        <v>8.9400000000000008E-6</v>
      </c>
      <c r="AG8" s="24">
        <v>9.7100000000000002E-6</v>
      </c>
      <c r="AH8">
        <v>0</v>
      </c>
      <c r="AI8">
        <v>0</v>
      </c>
      <c r="AJ8">
        <v>0</v>
      </c>
      <c r="AK8">
        <v>0</v>
      </c>
    </row>
    <row r="9" spans="1:38" x14ac:dyDescent="0.25">
      <c r="A9" t="s">
        <v>120</v>
      </c>
      <c r="B9" t="s">
        <v>473</v>
      </c>
      <c r="C9" t="s">
        <v>474</v>
      </c>
      <c r="D9">
        <v>168</v>
      </c>
      <c r="E9">
        <v>51</v>
      </c>
      <c r="F9" s="24">
        <v>1.0000000000000001E-5</v>
      </c>
      <c r="G9">
        <v>0</v>
      </c>
      <c r="H9">
        <v>3600</v>
      </c>
      <c r="I9">
        <v>3600</v>
      </c>
      <c r="J9">
        <v>34213171.200000003</v>
      </c>
      <c r="K9">
        <v>34233665.100000001</v>
      </c>
      <c r="L9">
        <v>34252652.100000001</v>
      </c>
      <c r="O9">
        <v>34247496.200000003</v>
      </c>
      <c r="P9">
        <v>34247496.200000003</v>
      </c>
      <c r="S9">
        <v>42.5</v>
      </c>
      <c r="T9">
        <v>3633.1</v>
      </c>
      <c r="U9">
        <v>1073.0999999999999</v>
      </c>
      <c r="V9">
        <v>0</v>
      </c>
      <c r="W9">
        <v>0</v>
      </c>
      <c r="X9">
        <v>1313.3</v>
      </c>
      <c r="Y9">
        <v>1769.9</v>
      </c>
      <c r="Z9">
        <v>0</v>
      </c>
      <c r="AA9">
        <v>0</v>
      </c>
      <c r="AB9">
        <v>1.9589999999999999E-4</v>
      </c>
      <c r="AC9">
        <v>1.4370999999999999E-4</v>
      </c>
      <c r="AD9">
        <v>0</v>
      </c>
      <c r="AE9">
        <v>0</v>
      </c>
      <c r="AF9" s="24">
        <v>8.8699999999999998E-6</v>
      </c>
      <c r="AG9" s="24">
        <v>9.9599999999999995E-6</v>
      </c>
      <c r="AH9">
        <v>0</v>
      </c>
      <c r="AI9">
        <v>0</v>
      </c>
      <c r="AJ9">
        <v>0</v>
      </c>
      <c r="AK9">
        <v>0</v>
      </c>
      <c r="AL9" t="s">
        <v>443</v>
      </c>
    </row>
    <row r="10" spans="1:38" x14ac:dyDescent="0.25">
      <c r="A10" t="s">
        <v>120</v>
      </c>
      <c r="B10" t="s">
        <v>475</v>
      </c>
      <c r="C10" t="s">
        <v>476</v>
      </c>
      <c r="D10">
        <v>168</v>
      </c>
      <c r="E10">
        <v>52</v>
      </c>
      <c r="F10" s="24">
        <v>1.0000000000000001E-5</v>
      </c>
      <c r="G10">
        <v>0</v>
      </c>
      <c r="H10">
        <v>3600</v>
      </c>
      <c r="I10">
        <v>3600</v>
      </c>
      <c r="J10">
        <v>37195211.299999997</v>
      </c>
      <c r="K10">
        <v>37221183.299999997</v>
      </c>
      <c r="L10">
        <v>37275425.799999997</v>
      </c>
      <c r="O10">
        <v>37269215.200000003</v>
      </c>
      <c r="P10">
        <v>37269275.399999999</v>
      </c>
      <c r="S10">
        <v>42.6</v>
      </c>
      <c r="T10">
        <v>3838.6</v>
      </c>
      <c r="U10">
        <v>1075.7</v>
      </c>
      <c r="V10">
        <v>0</v>
      </c>
      <c r="W10">
        <v>0</v>
      </c>
      <c r="X10">
        <v>1151.5999999999999</v>
      </c>
      <c r="Y10">
        <v>1331.7</v>
      </c>
      <c r="Z10">
        <v>0</v>
      </c>
      <c r="AA10">
        <v>0</v>
      </c>
      <c r="AB10">
        <v>2.1053000000000001E-4</v>
      </c>
      <c r="AC10">
        <v>1.6395E-4</v>
      </c>
      <c r="AD10">
        <v>0</v>
      </c>
      <c r="AE10">
        <v>0</v>
      </c>
      <c r="AF10" s="24">
        <v>8.7800000000000006E-6</v>
      </c>
      <c r="AG10" s="24">
        <v>7.3100000000000003E-6</v>
      </c>
      <c r="AH10">
        <v>0</v>
      </c>
      <c r="AI10">
        <v>0</v>
      </c>
      <c r="AJ10">
        <v>0</v>
      </c>
      <c r="AK10">
        <v>0</v>
      </c>
      <c r="AL10" t="s">
        <v>443</v>
      </c>
    </row>
    <row r="11" spans="1:38" x14ac:dyDescent="0.25">
      <c r="A11" t="s">
        <v>120</v>
      </c>
      <c r="B11" t="s">
        <v>477</v>
      </c>
      <c r="C11" t="s">
        <v>478</v>
      </c>
      <c r="D11">
        <v>168</v>
      </c>
      <c r="E11">
        <v>54</v>
      </c>
      <c r="F11" s="24">
        <v>1.0000000000000001E-5</v>
      </c>
      <c r="G11">
        <v>0</v>
      </c>
      <c r="H11">
        <v>3600</v>
      </c>
      <c r="I11">
        <v>3600</v>
      </c>
      <c r="J11">
        <v>33555860</v>
      </c>
      <c r="K11">
        <v>33576006.799999997</v>
      </c>
      <c r="L11">
        <v>33589377.100000001</v>
      </c>
      <c r="O11">
        <v>33585053.100000001</v>
      </c>
      <c r="P11">
        <v>33585053.100000001</v>
      </c>
      <c r="S11">
        <v>45.4</v>
      </c>
      <c r="T11">
        <v>4035.6</v>
      </c>
      <c r="U11">
        <v>1077.2</v>
      </c>
      <c r="V11">
        <v>0</v>
      </c>
      <c r="W11">
        <v>0</v>
      </c>
      <c r="X11">
        <v>1152.5999999999999</v>
      </c>
      <c r="Y11">
        <v>1361.2</v>
      </c>
      <c r="Z11">
        <v>0</v>
      </c>
      <c r="AA11">
        <v>0</v>
      </c>
      <c r="AB11">
        <v>2.9331000000000002E-4</v>
      </c>
      <c r="AC11">
        <v>1.6794999999999999E-4</v>
      </c>
      <c r="AD11">
        <v>0</v>
      </c>
      <c r="AE11">
        <v>0</v>
      </c>
      <c r="AF11" s="24">
        <v>6.4999999999999996E-6</v>
      </c>
      <c r="AG11" s="24"/>
      <c r="AH11">
        <v>0</v>
      </c>
      <c r="AI11">
        <v>0</v>
      </c>
      <c r="AJ11">
        <v>0</v>
      </c>
      <c r="AK11">
        <v>0</v>
      </c>
    </row>
    <row r="12" spans="1:38" x14ac:dyDescent="0.25">
      <c r="A12" t="s">
        <v>120</v>
      </c>
      <c r="B12" t="s">
        <v>481</v>
      </c>
      <c r="C12" t="s">
        <v>478</v>
      </c>
      <c r="D12">
        <v>168</v>
      </c>
      <c r="E12">
        <v>54</v>
      </c>
      <c r="F12" s="24">
        <v>1.0000000000000001E-5</v>
      </c>
      <c r="G12">
        <v>0</v>
      </c>
      <c r="H12">
        <v>3600</v>
      </c>
      <c r="I12">
        <v>3600</v>
      </c>
      <c r="J12">
        <v>33555860</v>
      </c>
      <c r="K12">
        <v>33576006.799999997</v>
      </c>
      <c r="P12">
        <v>33577934.600000001</v>
      </c>
      <c r="S12">
        <v>45.5</v>
      </c>
      <c r="T12">
        <v>4035.6</v>
      </c>
      <c r="U12">
        <v>1077.2</v>
      </c>
      <c r="Y12">
        <v>1508.5</v>
      </c>
      <c r="AA12">
        <v>1180.7</v>
      </c>
      <c r="AB12">
        <v>2.9331000000000002E-4</v>
      </c>
      <c r="AC12">
        <v>1.6375E-4</v>
      </c>
      <c r="AD12">
        <v>0</v>
      </c>
      <c r="AE12">
        <v>0</v>
      </c>
      <c r="AG12" s="24">
        <v>1.0000000000000001E-5</v>
      </c>
      <c r="AI12" s="24">
        <v>2.4600000000000002E-6</v>
      </c>
      <c r="AK12">
        <v>0</v>
      </c>
    </row>
    <row r="13" spans="1:38" x14ac:dyDescent="0.25">
      <c r="A13" t="s">
        <v>120</v>
      </c>
      <c r="B13" t="s">
        <v>492</v>
      </c>
      <c r="C13" t="s">
        <v>478</v>
      </c>
      <c r="D13">
        <v>168</v>
      </c>
      <c r="E13">
        <v>54</v>
      </c>
      <c r="F13" s="24">
        <v>1.0000000000000001E-5</v>
      </c>
      <c r="G13">
        <v>0</v>
      </c>
      <c r="H13">
        <v>3600</v>
      </c>
      <c r="I13">
        <v>3600</v>
      </c>
      <c r="J13">
        <v>33555860</v>
      </c>
      <c r="K13">
        <v>33576006.799999997</v>
      </c>
      <c r="P13">
        <v>33575618.5</v>
      </c>
      <c r="S13">
        <v>111.3</v>
      </c>
      <c r="T13">
        <v>4035.6</v>
      </c>
      <c r="U13">
        <v>1185.5</v>
      </c>
      <c r="Y13">
        <v>24133.200000000001</v>
      </c>
      <c r="AB13">
        <v>2.9331000000000002E-4</v>
      </c>
      <c r="AC13">
        <v>1.7678E-4</v>
      </c>
      <c r="AD13">
        <v>0</v>
      </c>
      <c r="AE13">
        <v>0</v>
      </c>
      <c r="AF13">
        <v>0</v>
      </c>
      <c r="AG13" s="24">
        <v>2.756E-5</v>
      </c>
      <c r="AH13">
        <v>0</v>
      </c>
      <c r="AI13">
        <v>0</v>
      </c>
      <c r="AJ13">
        <v>0</v>
      </c>
      <c r="AK13">
        <v>0</v>
      </c>
    </row>
    <row r="14" spans="1:38" x14ac:dyDescent="0.25">
      <c r="A14" t="s">
        <v>120</v>
      </c>
      <c r="B14" t="s">
        <v>479</v>
      </c>
      <c r="C14" t="s">
        <v>480</v>
      </c>
      <c r="D14">
        <v>168</v>
      </c>
      <c r="E14">
        <v>132</v>
      </c>
      <c r="F14">
        <v>1.0000000000000001E-5</v>
      </c>
      <c r="G14">
        <v>0</v>
      </c>
      <c r="H14">
        <v>3600</v>
      </c>
      <c r="I14">
        <v>3600</v>
      </c>
      <c r="J14" s="6">
        <v>102725895.3</v>
      </c>
      <c r="K14" s="6">
        <v>102821861.2</v>
      </c>
      <c r="L14" s="6">
        <v>102811450.5</v>
      </c>
      <c r="M14" s="6"/>
      <c r="N14" s="6"/>
      <c r="O14" s="6">
        <v>102806567.5</v>
      </c>
      <c r="P14" s="6">
        <v>102806148.8</v>
      </c>
      <c r="Q14" s="6"/>
      <c r="R14" s="6"/>
      <c r="S14">
        <v>127.6</v>
      </c>
      <c r="T14">
        <v>3686</v>
      </c>
      <c r="U14">
        <v>1204.7</v>
      </c>
      <c r="X14">
        <v>3508</v>
      </c>
      <c r="Y14">
        <v>6660.6</v>
      </c>
      <c r="AB14">
        <v>5.1594E-4</v>
      </c>
      <c r="AC14">
        <v>2.2023999999999999E-4</v>
      </c>
      <c r="AD14">
        <v>0</v>
      </c>
      <c r="AE14">
        <v>0</v>
      </c>
      <c r="AF14">
        <v>9.9799999999999993E-6</v>
      </c>
      <c r="AG14">
        <v>9.55E-6</v>
      </c>
      <c r="AH14">
        <v>0</v>
      </c>
      <c r="AI14">
        <v>0</v>
      </c>
      <c r="AJ14">
        <v>0</v>
      </c>
      <c r="AK14">
        <v>0</v>
      </c>
    </row>
    <row r="15" spans="1:38" x14ac:dyDescent="0.25">
      <c r="J15" s="6"/>
      <c r="K15" s="6"/>
      <c r="L15" s="6"/>
      <c r="M15" s="6"/>
      <c r="N15" s="6"/>
      <c r="O15" s="6"/>
      <c r="P15" s="6"/>
      <c r="Q15" s="6"/>
      <c r="R15" s="6"/>
    </row>
    <row r="16" spans="1:38" x14ac:dyDescent="0.25">
      <c r="J16" s="6"/>
      <c r="K16" s="6"/>
      <c r="L16" s="6"/>
      <c r="M16" s="6"/>
      <c r="N16" s="6"/>
      <c r="O16" s="6"/>
      <c r="P16" s="6"/>
      <c r="Q16" s="6"/>
      <c r="R16" s="6"/>
    </row>
    <row r="17" spans="6:18" x14ac:dyDescent="0.25">
      <c r="L17" s="6"/>
      <c r="M17" s="6"/>
      <c r="N17" s="6"/>
      <c r="O17" s="6"/>
      <c r="P17" s="6"/>
      <c r="Q17" s="6"/>
      <c r="R17" s="6"/>
    </row>
    <row r="18" spans="6:18" x14ac:dyDescent="0.25">
      <c r="K18" s="6"/>
      <c r="L18" s="6"/>
      <c r="M18" s="6"/>
      <c r="N18" s="6"/>
      <c r="O18" s="6"/>
      <c r="P18" s="6"/>
      <c r="Q18" s="6"/>
      <c r="R18" s="6"/>
    </row>
    <row r="19" spans="6:18" x14ac:dyDescent="0.25">
      <c r="F19" s="24"/>
    </row>
    <row r="20" spans="6:18" x14ac:dyDescent="0.25">
      <c r="F20" s="24"/>
    </row>
    <row r="30" spans="6:18" x14ac:dyDescent="0.25">
      <c r="J30" s="6"/>
    </row>
  </sheetData>
  <phoneticPr fontId="1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1C51A-E8C0-455E-84B2-37917F58A113}">
  <dimension ref="A1:H47"/>
  <sheetViews>
    <sheetView topLeftCell="A4" workbookViewId="0">
      <selection activeCell="G43" sqref="G43:G45"/>
    </sheetView>
  </sheetViews>
  <sheetFormatPr baseColWidth="10" defaultRowHeight="15" x14ac:dyDescent="0.25"/>
  <cols>
    <col min="1" max="1" width="12.7109375" customWidth="1"/>
    <col min="2" max="2" width="20" bestFit="1" customWidth="1"/>
  </cols>
  <sheetData>
    <row r="1" spans="1:7" x14ac:dyDescent="0.25">
      <c r="A1" t="s">
        <v>497</v>
      </c>
      <c r="B1" t="s">
        <v>515</v>
      </c>
      <c r="C1" t="s">
        <v>516</v>
      </c>
      <c r="E1" t="s">
        <v>512</v>
      </c>
      <c r="F1" t="s">
        <v>516</v>
      </c>
      <c r="G1" t="s">
        <v>525</v>
      </c>
    </row>
    <row r="2" spans="1:7" x14ac:dyDescent="0.25">
      <c r="A2" s="6">
        <v>536.32682514190606</v>
      </c>
      <c r="B2" s="6">
        <v>25060870.634223599</v>
      </c>
      <c r="C2" s="6"/>
    </row>
    <row r="3" spans="1:7" x14ac:dyDescent="0.25">
      <c r="A3" s="6">
        <v>1051.5</v>
      </c>
      <c r="B3" s="6">
        <v>25053547.671610799</v>
      </c>
      <c r="C3" s="6"/>
    </row>
    <row r="4" spans="1:7" x14ac:dyDescent="0.25">
      <c r="A4" s="6">
        <v>1570</v>
      </c>
      <c r="B4" s="6">
        <v>25052514.688010201</v>
      </c>
      <c r="C4" s="6"/>
    </row>
    <row r="5" spans="1:7" x14ac:dyDescent="0.25">
      <c r="A5" s="6">
        <v>2087.1999999999998</v>
      </c>
      <c r="B5" s="6">
        <v>25051940.704411499</v>
      </c>
      <c r="C5" s="6"/>
    </row>
    <row r="6" spans="1:7" x14ac:dyDescent="0.25">
      <c r="A6" s="6">
        <v>2604.3000000000002</v>
      </c>
      <c r="B6" s="6">
        <v>25051407.720810201</v>
      </c>
      <c r="C6" s="6"/>
    </row>
    <row r="7" spans="1:7" x14ac:dyDescent="0.25">
      <c r="A7" s="6">
        <v>3121.9</v>
      </c>
      <c r="B7" s="6">
        <v>25050874.7372103</v>
      </c>
      <c r="C7" s="6"/>
    </row>
    <row r="8" spans="1:7" x14ac:dyDescent="0.25">
      <c r="A8" s="6">
        <v>3639.6</v>
      </c>
      <c r="B8" s="6">
        <v>25050874.737209301</v>
      </c>
      <c r="C8" s="6"/>
    </row>
    <row r="9" spans="1:7" x14ac:dyDescent="0.25">
      <c r="A9" s="6">
        <v>4157.2</v>
      </c>
      <c r="B9" s="6">
        <v>25050874.737209301</v>
      </c>
      <c r="C9" s="6"/>
    </row>
    <row r="10" spans="1:7" x14ac:dyDescent="0.25">
      <c r="A10" s="6">
        <v>4674.8</v>
      </c>
      <c r="B10" s="6">
        <v>25050324.737209301</v>
      </c>
      <c r="C10" s="6"/>
    </row>
    <row r="11" spans="1:7" x14ac:dyDescent="0.25">
      <c r="A11" s="6">
        <v>5192.5</v>
      </c>
      <c r="B11" s="6">
        <v>25050324.737209499</v>
      </c>
      <c r="C11" s="6"/>
    </row>
    <row r="12" spans="1:7" x14ac:dyDescent="0.25">
      <c r="A12" s="6">
        <v>5710.1</v>
      </c>
      <c r="B12" s="6">
        <v>25050324.737209398</v>
      </c>
      <c r="C12" s="6"/>
    </row>
    <row r="13" spans="1:7" x14ac:dyDescent="0.25">
      <c r="A13" s="6">
        <v>6227.9</v>
      </c>
      <c r="B13" s="6">
        <v>25050324.737209398</v>
      </c>
      <c r="C13" s="6"/>
    </row>
    <row r="14" spans="1:7" x14ac:dyDescent="0.25">
      <c r="A14" s="6">
        <v>60.37</v>
      </c>
      <c r="B14" s="6"/>
      <c r="C14" s="6">
        <v>25073600</v>
      </c>
    </row>
    <row r="15" spans="1:7" x14ac:dyDescent="0.25">
      <c r="A15" s="6">
        <v>300</v>
      </c>
      <c r="B15" s="6"/>
      <c r="C15" s="6">
        <v>25055600</v>
      </c>
    </row>
    <row r="16" spans="1:7" x14ac:dyDescent="0.25">
      <c r="A16" s="6">
        <v>770.59</v>
      </c>
      <c r="B16" s="6"/>
      <c r="C16" s="6">
        <v>25054200</v>
      </c>
    </row>
    <row r="17" spans="1:7" x14ac:dyDescent="0.25">
      <c r="A17" s="6">
        <v>840.35</v>
      </c>
      <c r="B17" s="6"/>
      <c r="C17" s="6">
        <v>25054000</v>
      </c>
    </row>
    <row r="18" spans="1:7" x14ac:dyDescent="0.25">
      <c r="A18" s="6">
        <v>1315.06</v>
      </c>
      <c r="B18" s="6"/>
      <c r="C18" s="6">
        <v>25052100</v>
      </c>
    </row>
    <row r="19" spans="1:7" x14ac:dyDescent="0.25">
      <c r="A19" s="6">
        <v>1542.42</v>
      </c>
      <c r="B19" s="6"/>
      <c r="C19" s="6">
        <v>25051600</v>
      </c>
    </row>
    <row r="20" spans="1:7" x14ac:dyDescent="0.25">
      <c r="A20" s="6">
        <v>2968.91</v>
      </c>
      <c r="B20" s="6"/>
      <c r="C20" s="6">
        <v>25051200</v>
      </c>
    </row>
    <row r="21" spans="1:7" x14ac:dyDescent="0.25">
      <c r="A21" s="6">
        <v>3806.62</v>
      </c>
      <c r="B21" s="6"/>
      <c r="C21" s="6">
        <v>25050800</v>
      </c>
    </row>
    <row r="22" spans="1:7" x14ac:dyDescent="0.25">
      <c r="A22" s="6">
        <v>4592.1499999999996</v>
      </c>
      <c r="B22" s="6"/>
      <c r="C22" s="6">
        <v>25050700</v>
      </c>
    </row>
    <row r="23" spans="1:7" x14ac:dyDescent="0.25">
      <c r="A23" s="6">
        <v>4944.8100000000004</v>
      </c>
      <c r="B23" s="6"/>
      <c r="C23" s="6">
        <v>25050667.451000001</v>
      </c>
    </row>
    <row r="24" spans="1:7" x14ac:dyDescent="0.25">
      <c r="A24" s="6">
        <v>1535.57637143135</v>
      </c>
      <c r="D24">
        <v>25056961.0944422</v>
      </c>
    </row>
    <row r="25" spans="1:7" x14ac:dyDescent="0.25">
      <c r="A25">
        <v>3053.8</v>
      </c>
      <c r="D25">
        <v>25053434.634242199</v>
      </c>
    </row>
    <row r="26" spans="1:7" x14ac:dyDescent="0.25">
      <c r="A26">
        <v>4571.3999999999996</v>
      </c>
      <c r="D26">
        <v>25053170.671608899</v>
      </c>
    </row>
    <row r="27" spans="1:7" x14ac:dyDescent="0.25">
      <c r="A27">
        <v>6089.5</v>
      </c>
      <c r="D27">
        <v>25052844.1515291</v>
      </c>
    </row>
    <row r="28" spans="1:7" x14ac:dyDescent="0.25">
      <c r="A28">
        <v>1536.6</v>
      </c>
      <c r="E28">
        <v>25060141</v>
      </c>
    </row>
    <row r="29" spans="1:7" x14ac:dyDescent="0.25">
      <c r="A29">
        <v>6013.6</v>
      </c>
      <c r="F29">
        <v>25051929.5</v>
      </c>
    </row>
    <row r="30" spans="1:7" x14ac:dyDescent="0.25">
      <c r="A30">
        <v>1070.23376917839</v>
      </c>
      <c r="G30">
        <v>25056961.094441898</v>
      </c>
    </row>
    <row r="31" spans="1:7" x14ac:dyDescent="0.25">
      <c r="A31">
        <v>2088.8000000000002</v>
      </c>
      <c r="G31">
        <v>25053393.634240899</v>
      </c>
    </row>
    <row r="32" spans="1:7" x14ac:dyDescent="0.25">
      <c r="A32">
        <v>3106.6</v>
      </c>
      <c r="G32">
        <v>25053007.1141617</v>
      </c>
    </row>
    <row r="33" spans="1:8" x14ac:dyDescent="0.25">
      <c r="A33">
        <v>4124.8</v>
      </c>
      <c r="G33">
        <v>25052620.5940818</v>
      </c>
    </row>
    <row r="34" spans="1:8" x14ac:dyDescent="0.25">
      <c r="A34">
        <v>5145</v>
      </c>
      <c r="G34">
        <v>25052157.963953901</v>
      </c>
    </row>
    <row r="35" spans="1:8" x14ac:dyDescent="0.25">
      <c r="A35">
        <v>6163.9</v>
      </c>
      <c r="G35">
        <v>25051771.443874002</v>
      </c>
    </row>
    <row r="36" spans="1:8" x14ac:dyDescent="0.25">
      <c r="A36">
        <v>4000</v>
      </c>
      <c r="H36">
        <v>25050300</v>
      </c>
    </row>
    <row r="38" spans="1:8" x14ac:dyDescent="0.25">
      <c r="E38" s="24"/>
    </row>
    <row r="39" spans="1:8" x14ac:dyDescent="0.25">
      <c r="E39" s="24"/>
    </row>
    <row r="40" spans="1:8" x14ac:dyDescent="0.25">
      <c r="E40" s="24"/>
    </row>
    <row r="41" spans="1:8" x14ac:dyDescent="0.25">
      <c r="E41" s="24"/>
    </row>
    <row r="42" spans="1:8" x14ac:dyDescent="0.25">
      <c r="E42" s="24"/>
    </row>
    <row r="43" spans="1:8" x14ac:dyDescent="0.25">
      <c r="E43" s="24"/>
    </row>
    <row r="44" spans="1:8" x14ac:dyDescent="0.25">
      <c r="E44" s="24"/>
    </row>
    <row r="45" spans="1:8" x14ac:dyDescent="0.25">
      <c r="E45" s="24"/>
    </row>
    <row r="46" spans="1:8" x14ac:dyDescent="0.25">
      <c r="E46" s="24"/>
    </row>
    <row r="47" spans="1:8" x14ac:dyDescent="0.25">
      <c r="E47" s="24"/>
    </row>
  </sheetData>
  <phoneticPr fontId="1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141DD-B33C-4541-89AF-34122442BF06}">
  <dimension ref="A1:U68"/>
  <sheetViews>
    <sheetView topLeftCell="A3" zoomScaleNormal="100" workbookViewId="0">
      <selection activeCell="Q52" sqref="Q52"/>
    </sheetView>
  </sheetViews>
  <sheetFormatPr baseColWidth="10" defaultColWidth="12.28515625" defaultRowHeight="15" x14ac:dyDescent="0.25"/>
  <cols>
    <col min="1" max="1" width="2.28515625" customWidth="1"/>
    <col min="2" max="2" width="7.5703125" bestFit="1" customWidth="1"/>
    <col min="3" max="3" width="12.5703125" bestFit="1" customWidth="1"/>
    <col min="4" max="4" width="14" bestFit="1" customWidth="1"/>
    <col min="5" max="9" width="12.5703125" bestFit="1" customWidth="1"/>
    <col min="10" max="10" width="12.140625" bestFit="1" customWidth="1"/>
    <col min="11" max="11" width="12" bestFit="1" customWidth="1"/>
    <col min="12" max="12" width="11.5703125" bestFit="1" customWidth="1"/>
    <col min="14" max="14" width="17.85546875" bestFit="1" customWidth="1"/>
    <col min="15" max="15" width="18.28515625" bestFit="1" customWidth="1"/>
    <col min="17" max="17" width="12.5703125" bestFit="1" customWidth="1"/>
  </cols>
  <sheetData>
    <row r="1" spans="2:16" x14ac:dyDescent="0.25">
      <c r="E1" t="s">
        <v>518</v>
      </c>
      <c r="F1" t="s">
        <v>518</v>
      </c>
      <c r="G1" t="s">
        <v>518</v>
      </c>
      <c r="H1" t="s">
        <v>518</v>
      </c>
      <c r="I1" t="s">
        <v>518</v>
      </c>
      <c r="J1" t="s">
        <v>530</v>
      </c>
      <c r="K1" t="s">
        <v>530</v>
      </c>
      <c r="N1" t="s">
        <v>536</v>
      </c>
      <c r="O1" s="8" t="s">
        <v>517</v>
      </c>
    </row>
    <row r="2" spans="2:16" x14ac:dyDescent="0.25">
      <c r="D2" t="s">
        <v>522</v>
      </c>
      <c r="E2" t="s">
        <v>523</v>
      </c>
      <c r="F2" t="s">
        <v>522</v>
      </c>
      <c r="G2" s="6" t="s">
        <v>522</v>
      </c>
      <c r="H2" s="6" t="s">
        <v>523</v>
      </c>
      <c r="I2" s="6" t="s">
        <v>523</v>
      </c>
      <c r="J2" t="s">
        <v>523</v>
      </c>
      <c r="K2" t="s">
        <v>523</v>
      </c>
      <c r="L2" t="s">
        <v>531</v>
      </c>
      <c r="N2" t="s">
        <v>523</v>
      </c>
      <c r="O2" t="s">
        <v>523</v>
      </c>
    </row>
    <row r="3" spans="2:16" x14ac:dyDescent="0.25">
      <c r="D3" t="s">
        <v>520</v>
      </c>
      <c r="E3" t="s">
        <v>521</v>
      </c>
      <c r="F3" t="s">
        <v>520</v>
      </c>
      <c r="G3" s="6" t="s">
        <v>520</v>
      </c>
      <c r="H3" s="6" t="s">
        <v>520</v>
      </c>
      <c r="I3" s="6" t="s">
        <v>520</v>
      </c>
      <c r="J3" t="s">
        <v>520</v>
      </c>
      <c r="K3" t="s">
        <v>520</v>
      </c>
      <c r="L3" t="s">
        <v>520</v>
      </c>
      <c r="N3" t="s">
        <v>520</v>
      </c>
      <c r="O3" t="s">
        <v>520</v>
      </c>
    </row>
    <row r="4" spans="2:16" x14ac:dyDescent="0.25">
      <c r="G4" s="6"/>
      <c r="H4" s="6"/>
      <c r="I4" s="6"/>
      <c r="K4" t="s">
        <v>533</v>
      </c>
      <c r="N4" t="s">
        <v>533</v>
      </c>
    </row>
    <row r="5" spans="2:16" x14ac:dyDescent="0.25">
      <c r="O5" s="8" t="s">
        <v>538</v>
      </c>
      <c r="P5" t="s">
        <v>539</v>
      </c>
    </row>
    <row r="6" spans="2:16" s="38" customFormat="1" ht="45" x14ac:dyDescent="0.25">
      <c r="B6" s="38" t="s">
        <v>497</v>
      </c>
      <c r="C6" s="38" t="s">
        <v>516</v>
      </c>
      <c r="D6" s="38" t="s">
        <v>528</v>
      </c>
      <c r="E6" s="38" t="s">
        <v>519</v>
      </c>
      <c r="F6" s="6" t="s">
        <v>529</v>
      </c>
      <c r="G6" s="41" t="s">
        <v>527</v>
      </c>
      <c r="H6" s="40" t="s">
        <v>512</v>
      </c>
      <c r="I6" s="6" t="s">
        <v>519</v>
      </c>
      <c r="J6" s="6" t="s">
        <v>526</v>
      </c>
      <c r="K6" s="39" t="s">
        <v>534</v>
      </c>
      <c r="L6" s="6" t="s">
        <v>537</v>
      </c>
      <c r="M6" s="41" t="s">
        <v>532</v>
      </c>
      <c r="N6" s="10" t="s">
        <v>535</v>
      </c>
    </row>
    <row r="7" spans="2:16" x14ac:dyDescent="0.25">
      <c r="B7" s="6">
        <v>2359.7199999999998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2:16" x14ac:dyDescent="0.25">
      <c r="B8" s="6">
        <v>2658.99</v>
      </c>
      <c r="C8" s="6">
        <v>198802000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2:16" x14ac:dyDescent="0.25">
      <c r="B9" s="6">
        <v>2894.96</v>
      </c>
      <c r="C9" s="6">
        <v>198802000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2:16" x14ac:dyDescent="0.25">
      <c r="B10" s="6">
        <v>3236.76</v>
      </c>
      <c r="C10" s="6">
        <v>198794000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2:16" x14ac:dyDescent="0.25">
      <c r="B11" s="6">
        <v>3532.2</v>
      </c>
      <c r="C11" s="6">
        <v>198779520.59999999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2:16" x14ac:dyDescent="0.25">
      <c r="B12" s="6">
        <v>663.68827438354401</v>
      </c>
      <c r="C12" s="6"/>
      <c r="D12" s="6">
        <v>198786220.71468401</v>
      </c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2:16" x14ac:dyDescent="0.25">
      <c r="B13" s="6">
        <v>1235.3</v>
      </c>
      <c r="C13" s="6"/>
      <c r="D13" s="6"/>
      <c r="E13" s="6">
        <v>198786885.30000001</v>
      </c>
      <c r="F13" s="6"/>
      <c r="G13" s="6"/>
      <c r="H13" s="6"/>
      <c r="I13" s="6"/>
      <c r="J13" s="6"/>
      <c r="K13" s="6"/>
      <c r="L13" s="6"/>
      <c r="M13" s="6"/>
      <c r="N13" s="6"/>
    </row>
    <row r="14" spans="2:16" x14ac:dyDescent="0.25">
      <c r="B14" s="6">
        <v>1909.21</v>
      </c>
      <c r="C14" s="6"/>
      <c r="D14" s="6"/>
      <c r="E14" s="6">
        <v>198784835.59999999</v>
      </c>
      <c r="F14" s="6"/>
      <c r="G14" s="6"/>
      <c r="H14" s="6"/>
      <c r="I14" s="6"/>
      <c r="J14" s="6"/>
      <c r="K14" s="6"/>
      <c r="L14" s="6"/>
      <c r="M14" s="6"/>
      <c r="N14" s="6"/>
    </row>
    <row r="15" spans="2:16" x14ac:dyDescent="0.25">
      <c r="B15" s="6">
        <v>2583.12</v>
      </c>
      <c r="C15" s="6"/>
      <c r="D15" s="6"/>
      <c r="E15" s="6">
        <v>198784835.59999999</v>
      </c>
      <c r="F15" s="6"/>
      <c r="G15" s="6"/>
      <c r="H15" s="6"/>
      <c r="I15" s="6"/>
      <c r="J15" s="6"/>
      <c r="K15" s="6"/>
      <c r="L15" s="6"/>
      <c r="M15" s="6"/>
      <c r="N15" s="6"/>
    </row>
    <row r="16" spans="2:16" x14ac:dyDescent="0.25">
      <c r="B16" s="6">
        <v>1315.9</v>
      </c>
      <c r="C16" s="6"/>
      <c r="D16" s="6"/>
      <c r="E16" s="6"/>
      <c r="F16" s="6"/>
      <c r="G16" s="6">
        <v>198779570.30000001</v>
      </c>
      <c r="H16" s="6"/>
      <c r="I16" s="6"/>
      <c r="J16" s="6"/>
      <c r="K16" s="6"/>
      <c r="L16" s="6"/>
      <c r="M16" s="6"/>
      <c r="N16" s="6"/>
    </row>
    <row r="17" spans="2:14" x14ac:dyDescent="0.25">
      <c r="B17" s="6">
        <v>663.68827438354401</v>
      </c>
      <c r="C17" s="6"/>
      <c r="D17" s="6"/>
      <c r="E17" s="6"/>
      <c r="F17" s="6">
        <v>198786220.71468401</v>
      </c>
      <c r="G17" s="6"/>
      <c r="H17" s="6"/>
      <c r="I17" s="6"/>
      <c r="J17" s="6"/>
      <c r="K17" s="6"/>
      <c r="L17" s="6"/>
      <c r="M17" s="6"/>
      <c r="N17" s="6"/>
    </row>
    <row r="18" spans="2:14" x14ac:dyDescent="0.25">
      <c r="B18" s="6">
        <v>907.4</v>
      </c>
      <c r="C18" s="6"/>
      <c r="D18" s="6"/>
      <c r="E18" s="6"/>
      <c r="F18" s="6">
        <v>198786220.71471199</v>
      </c>
      <c r="G18" s="6"/>
      <c r="H18" s="6"/>
      <c r="I18" s="6"/>
      <c r="J18" s="6"/>
      <c r="K18" s="6"/>
      <c r="L18" s="6"/>
      <c r="M18" s="6"/>
      <c r="N18" s="6"/>
    </row>
    <row r="19" spans="2:14" x14ac:dyDescent="0.25">
      <c r="B19" s="6">
        <v>2270.5</v>
      </c>
      <c r="C19" s="6"/>
      <c r="D19" s="6"/>
      <c r="E19" s="6"/>
      <c r="F19" s="6">
        <v>198786986.44888401</v>
      </c>
      <c r="G19" s="6"/>
      <c r="H19" s="6"/>
      <c r="I19" s="6"/>
      <c r="J19" s="6"/>
      <c r="K19" s="6"/>
      <c r="L19" s="6"/>
      <c r="M19" s="6"/>
      <c r="N19" s="6"/>
    </row>
    <row r="20" spans="2:14" x14ac:dyDescent="0.25">
      <c r="B20" s="6">
        <v>2659.7</v>
      </c>
      <c r="C20" s="6"/>
      <c r="D20" s="6"/>
      <c r="E20" s="6"/>
      <c r="F20" s="6">
        <v>198786962.04891199</v>
      </c>
      <c r="G20" s="6"/>
      <c r="H20" s="6"/>
      <c r="I20" s="6"/>
      <c r="J20" s="6"/>
      <c r="K20" s="6"/>
      <c r="L20" s="6"/>
      <c r="M20" s="6"/>
      <c r="N20" s="6"/>
    </row>
    <row r="21" spans="2:14" x14ac:dyDescent="0.25">
      <c r="B21" s="6">
        <v>4101.3999999999996</v>
      </c>
      <c r="C21" s="6"/>
      <c r="D21" s="6"/>
      <c r="E21" s="6"/>
      <c r="F21" s="6">
        <v>198785152.06331199</v>
      </c>
      <c r="G21" s="6"/>
      <c r="H21" s="6"/>
      <c r="I21" s="6"/>
      <c r="J21" s="6"/>
      <c r="K21" s="6"/>
      <c r="L21" s="6"/>
      <c r="M21" s="6"/>
      <c r="N21" s="6"/>
    </row>
    <row r="22" spans="2:14" x14ac:dyDescent="0.25">
      <c r="B22" s="6">
        <v>4430</v>
      </c>
      <c r="C22" s="6"/>
      <c r="D22" s="6"/>
      <c r="E22" s="6"/>
      <c r="F22" s="6">
        <v>198785152.06331199</v>
      </c>
      <c r="G22" s="6"/>
      <c r="H22" s="6"/>
      <c r="I22" s="6"/>
      <c r="J22" s="6"/>
      <c r="K22" s="6"/>
      <c r="L22" s="6"/>
      <c r="M22" s="6"/>
      <c r="N22" s="6"/>
    </row>
    <row r="23" spans="2:14" x14ac:dyDescent="0.25">
      <c r="B23" s="6">
        <v>5854.5</v>
      </c>
      <c r="C23" s="6"/>
      <c r="D23" s="6"/>
      <c r="E23" s="6"/>
      <c r="F23" s="6">
        <v>198784420.489512</v>
      </c>
      <c r="G23" s="6"/>
      <c r="H23" s="6"/>
      <c r="I23" s="6"/>
      <c r="J23" s="6"/>
      <c r="K23" s="6"/>
      <c r="L23" s="6"/>
      <c r="M23" s="6"/>
      <c r="N23" s="6"/>
    </row>
    <row r="24" spans="2:14" x14ac:dyDescent="0.25">
      <c r="B24" s="6">
        <v>6279.6</v>
      </c>
      <c r="C24" s="6"/>
      <c r="D24" s="6"/>
      <c r="E24" s="6"/>
      <c r="F24" s="6">
        <v>198784420.489512</v>
      </c>
      <c r="G24" s="6"/>
      <c r="H24" s="6"/>
      <c r="I24" s="6"/>
      <c r="J24" s="6"/>
      <c r="K24" s="6"/>
      <c r="L24" s="6"/>
      <c r="M24" s="6"/>
      <c r="N24" s="6"/>
    </row>
    <row r="25" spans="2:14" x14ac:dyDescent="0.25">
      <c r="B25" s="6">
        <v>480.1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2:14" x14ac:dyDescent="0.25">
      <c r="B26" s="6">
        <v>665.8</v>
      </c>
      <c r="C26" s="6"/>
      <c r="D26" s="6"/>
      <c r="E26" s="6"/>
      <c r="F26" s="6"/>
      <c r="G26" s="6"/>
      <c r="H26" s="6"/>
      <c r="I26" s="6"/>
      <c r="J26" s="6">
        <v>198786220.69999999</v>
      </c>
      <c r="K26" s="6"/>
      <c r="L26" s="6"/>
      <c r="M26" s="6"/>
      <c r="N26" s="6"/>
    </row>
    <row r="27" spans="2:14" x14ac:dyDescent="0.25">
      <c r="B27" s="6">
        <v>1139.7</v>
      </c>
      <c r="C27" s="6"/>
      <c r="D27" s="6"/>
      <c r="E27" s="6"/>
      <c r="F27" s="6"/>
      <c r="G27" s="6"/>
      <c r="H27" s="6"/>
      <c r="I27" s="6"/>
      <c r="J27" s="6">
        <v>198786220.69999999</v>
      </c>
      <c r="K27" s="6"/>
      <c r="L27" s="6"/>
      <c r="M27" s="6"/>
      <c r="N27" s="6"/>
    </row>
    <row r="28" spans="2:14" x14ac:dyDescent="0.25">
      <c r="B28" s="6">
        <v>2740.5</v>
      </c>
      <c r="C28" s="6"/>
      <c r="D28" s="6"/>
      <c r="E28" s="6"/>
      <c r="F28" s="6"/>
      <c r="G28" s="6"/>
      <c r="H28" s="6"/>
      <c r="I28" s="6"/>
      <c r="J28" s="6">
        <v>198784682.19999999</v>
      </c>
      <c r="K28" s="6"/>
      <c r="L28" s="6"/>
      <c r="M28" s="6"/>
      <c r="N28" s="6"/>
    </row>
    <row r="29" spans="2:14" x14ac:dyDescent="0.25">
      <c r="B29" s="6">
        <v>3457.9</v>
      </c>
      <c r="C29" s="6"/>
      <c r="D29" s="6"/>
      <c r="E29" s="6"/>
      <c r="F29" s="6"/>
      <c r="G29" s="6"/>
      <c r="H29" s="6"/>
      <c r="I29" s="6"/>
      <c r="J29" s="6">
        <v>198784682.19999999</v>
      </c>
      <c r="K29" s="6"/>
      <c r="L29" s="6"/>
      <c r="M29" s="6"/>
      <c r="N29" s="6"/>
    </row>
    <row r="30" spans="2:14" x14ac:dyDescent="0.25">
      <c r="B30" s="6">
        <v>673.41846370696999</v>
      </c>
      <c r="C30" s="6"/>
      <c r="D30" s="6"/>
      <c r="E30" s="6"/>
      <c r="F30" s="6"/>
      <c r="G30" s="6"/>
      <c r="H30" s="6"/>
      <c r="I30" s="6"/>
      <c r="J30" s="6"/>
      <c r="K30" s="6">
        <v>198786220.71468401</v>
      </c>
      <c r="L30" s="6"/>
      <c r="M30" s="6"/>
      <c r="N30" s="6"/>
    </row>
    <row r="31" spans="2:14" x14ac:dyDescent="0.25">
      <c r="B31" s="6">
        <v>910.5</v>
      </c>
      <c r="C31" s="6"/>
      <c r="D31" s="6"/>
      <c r="E31" s="6"/>
      <c r="F31" s="6"/>
      <c r="G31" s="6"/>
      <c r="H31" s="6"/>
      <c r="I31" s="6"/>
      <c r="J31" s="6"/>
      <c r="K31" s="6">
        <v>198786220.71471199</v>
      </c>
      <c r="L31" s="6"/>
      <c r="M31" s="6"/>
      <c r="N31" s="6"/>
    </row>
    <row r="32" spans="2:14" x14ac:dyDescent="0.25">
      <c r="B32" s="6">
        <v>1978.4</v>
      </c>
      <c r="C32" s="6"/>
      <c r="D32" s="6"/>
      <c r="E32" s="6"/>
      <c r="F32" s="6"/>
      <c r="G32" s="6"/>
      <c r="H32" s="6"/>
      <c r="I32" s="6"/>
      <c r="J32" s="6"/>
      <c r="K32" s="6">
        <v>198775011.68588299</v>
      </c>
      <c r="L32" s="6"/>
      <c r="M32" s="6"/>
      <c r="N32" s="6"/>
    </row>
    <row r="33" spans="1:15" x14ac:dyDescent="0.25">
      <c r="B33" s="6">
        <v>2371.5</v>
      </c>
      <c r="C33" s="6"/>
      <c r="D33" s="6"/>
      <c r="E33" s="6"/>
      <c r="F33" s="6"/>
      <c r="G33" s="6"/>
      <c r="H33" s="6"/>
      <c r="I33" s="6"/>
      <c r="J33" s="6"/>
      <c r="K33" s="6">
        <v>198774889.12591201</v>
      </c>
      <c r="L33" s="6"/>
      <c r="M33" s="6"/>
      <c r="N33" s="6"/>
    </row>
    <row r="34" spans="1:15" x14ac:dyDescent="0.25">
      <c r="A34" s="37"/>
      <c r="B34" s="6">
        <v>3456.1</v>
      </c>
      <c r="C34" s="6"/>
      <c r="D34" s="6"/>
      <c r="E34" s="6"/>
      <c r="F34" s="6"/>
      <c r="G34" s="6"/>
      <c r="H34" s="6"/>
      <c r="I34" s="6"/>
      <c r="J34" s="6"/>
      <c r="K34" s="6">
        <v>198778607.32988501</v>
      </c>
      <c r="L34" s="6"/>
      <c r="M34" s="6"/>
      <c r="N34" s="6"/>
    </row>
    <row r="35" spans="1:15" x14ac:dyDescent="0.25">
      <c r="A35" s="37"/>
      <c r="B35" s="6">
        <v>3797.1</v>
      </c>
      <c r="C35" s="6"/>
      <c r="D35" s="6"/>
      <c r="E35" s="6"/>
      <c r="F35" s="6"/>
      <c r="G35" s="6"/>
      <c r="H35" s="6"/>
      <c r="I35" s="6"/>
      <c r="J35" s="6"/>
      <c r="K35" s="6">
        <v>198778486.929912</v>
      </c>
      <c r="L35" s="6"/>
      <c r="M35" s="6"/>
      <c r="N35" s="6"/>
    </row>
    <row r="36" spans="1:15" x14ac:dyDescent="0.25">
      <c r="A36" s="37"/>
      <c r="B36" s="6">
        <v>4924.7</v>
      </c>
      <c r="C36" s="6"/>
      <c r="D36" s="6"/>
      <c r="E36" s="6"/>
      <c r="F36" s="6"/>
      <c r="G36" s="6"/>
      <c r="H36" s="6"/>
      <c r="I36" s="6"/>
      <c r="J36" s="6"/>
      <c r="K36" s="6">
        <v>198789141.24888599</v>
      </c>
      <c r="L36" s="6"/>
      <c r="M36" s="6"/>
      <c r="N36" s="6"/>
    </row>
    <row r="37" spans="1:15" x14ac:dyDescent="0.25">
      <c r="A37" s="37"/>
      <c r="B37" s="6">
        <v>5315.6</v>
      </c>
      <c r="C37" s="6"/>
      <c r="D37" s="6"/>
      <c r="E37" s="6"/>
      <c r="F37" s="6"/>
      <c r="G37" s="6"/>
      <c r="H37" s="6"/>
      <c r="I37" s="6"/>
      <c r="J37" s="6"/>
      <c r="K37" s="6">
        <v>198789116.848912</v>
      </c>
      <c r="L37" s="6"/>
      <c r="M37" s="6"/>
      <c r="N37" s="6"/>
    </row>
    <row r="38" spans="1:15" x14ac:dyDescent="0.25">
      <c r="A38" s="37"/>
      <c r="B38" s="6">
        <v>6385.7</v>
      </c>
      <c r="C38" s="6"/>
      <c r="D38" s="6"/>
      <c r="E38" s="6"/>
      <c r="F38" s="6"/>
      <c r="G38" s="6"/>
      <c r="H38" s="6"/>
      <c r="I38" s="6"/>
      <c r="J38" s="6"/>
      <c r="K38" s="6">
        <v>198782110.64948699</v>
      </c>
      <c r="L38" s="6"/>
      <c r="M38" s="6"/>
      <c r="N38" s="6"/>
    </row>
    <row r="39" spans="1:15" x14ac:dyDescent="0.25">
      <c r="A39" s="37"/>
      <c r="B39" s="6">
        <v>1761.64</v>
      </c>
      <c r="C39" s="6"/>
      <c r="D39" s="6"/>
      <c r="E39" s="6"/>
      <c r="F39" s="6"/>
      <c r="G39" s="6"/>
      <c r="H39" s="6"/>
      <c r="I39" s="6"/>
      <c r="J39" s="6"/>
      <c r="K39" s="6"/>
      <c r="L39" s="6">
        <v>198775000</v>
      </c>
      <c r="M39" s="6"/>
      <c r="N39" s="6"/>
    </row>
    <row r="40" spans="1:15" x14ac:dyDescent="0.25">
      <c r="A40" s="37"/>
      <c r="B40" s="6">
        <v>0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>
        <v>198772000</v>
      </c>
      <c r="N40" s="6"/>
    </row>
    <row r="41" spans="1:15" x14ac:dyDescent="0.25">
      <c r="B41" s="6">
        <v>7000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>
        <v>198772000</v>
      </c>
      <c r="N41" s="6"/>
    </row>
    <row r="42" spans="1:15" x14ac:dyDescent="0.25">
      <c r="B42" s="6">
        <v>665.72810292243901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>
        <v>198786220.71468401</v>
      </c>
      <c r="O42" s="6"/>
    </row>
    <row r="43" spans="1:15" x14ac:dyDescent="0.25">
      <c r="B43" s="6">
        <v>906.3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>
        <v>198786220.71471199</v>
      </c>
    </row>
    <row r="44" spans="1:15" x14ac:dyDescent="0.25">
      <c r="B44" s="6">
        <v>1898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>
        <v>198782209.28948399</v>
      </c>
      <c r="O44" s="6"/>
    </row>
    <row r="45" spans="1:15" x14ac:dyDescent="0.25">
      <c r="B45" s="6">
        <v>2310.1999999999998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>
        <v>198782097.489512</v>
      </c>
      <c r="O45" s="6"/>
    </row>
    <row r="46" spans="1:15" x14ac:dyDescent="0.25">
      <c r="B46" s="6">
        <v>3424.5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>
        <v>198780469.52948499</v>
      </c>
      <c r="O46" s="6"/>
    </row>
    <row r="47" spans="1:15" x14ac:dyDescent="0.25">
      <c r="B47" s="6">
        <v>3781.1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>
        <v>198780371.92951199</v>
      </c>
      <c r="O47" s="6"/>
    </row>
    <row r="48" spans="1:15" x14ac:dyDescent="0.25">
      <c r="B48" s="6">
        <v>4683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>
        <v>198791784.45148501</v>
      </c>
      <c r="O48" s="6"/>
    </row>
    <row r="49" spans="2:19" x14ac:dyDescent="0.25">
      <c r="B49" s="6">
        <v>5109.7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>
        <v>198791784.45151299</v>
      </c>
      <c r="O49" s="6"/>
    </row>
    <row r="50" spans="2:19" x14ac:dyDescent="0.25">
      <c r="B50" s="6">
        <v>6255.3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>
        <v>198787927.35568601</v>
      </c>
    </row>
    <row r="51" spans="2:19" x14ac:dyDescent="0.25">
      <c r="B51" s="6">
        <v>674.45258545875504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>
        <v>198786220.71468401</v>
      </c>
    </row>
    <row r="52" spans="2:19" x14ac:dyDescent="0.25">
      <c r="B52">
        <v>922.3</v>
      </c>
      <c r="O52">
        <v>198786220.71471199</v>
      </c>
    </row>
    <row r="53" spans="2:19" x14ac:dyDescent="0.25">
      <c r="B53">
        <v>1966.7</v>
      </c>
      <c r="O53">
        <v>198778558.00948399</v>
      </c>
    </row>
    <row r="54" spans="2:19" x14ac:dyDescent="0.25">
      <c r="B54">
        <v>2352.9</v>
      </c>
      <c r="O54">
        <v>198778516.52951199</v>
      </c>
    </row>
    <row r="55" spans="2:19" x14ac:dyDescent="0.25">
      <c r="B55">
        <v>3305.6</v>
      </c>
      <c r="O55">
        <v>198786605.52988499</v>
      </c>
    </row>
    <row r="56" spans="2:19" x14ac:dyDescent="0.25">
      <c r="B56">
        <v>3650.2</v>
      </c>
      <c r="O56">
        <v>198786605.52991199</v>
      </c>
      <c r="S56" t="s">
        <v>540</v>
      </c>
    </row>
    <row r="57" spans="2:19" x14ac:dyDescent="0.25">
      <c r="B57">
        <v>4829.8999999999996</v>
      </c>
      <c r="O57">
        <v>198780934.44624799</v>
      </c>
      <c r="S57">
        <v>198774580.52990001</v>
      </c>
    </row>
    <row r="58" spans="2:19" x14ac:dyDescent="0.25">
      <c r="B58">
        <v>5242.7</v>
      </c>
      <c r="O58">
        <v>198780851.929912</v>
      </c>
    </row>
    <row r="59" spans="2:19" x14ac:dyDescent="0.25">
      <c r="B59">
        <v>6358.8</v>
      </c>
      <c r="O59">
        <v>198776980.55308601</v>
      </c>
    </row>
    <row r="60" spans="2:19" x14ac:dyDescent="0.25">
      <c r="B60">
        <v>684.42295217514004</v>
      </c>
      <c r="P60">
        <v>198786220.71468401</v>
      </c>
    </row>
    <row r="61" spans="2:19" x14ac:dyDescent="0.25">
      <c r="B61">
        <v>929.3</v>
      </c>
      <c r="P61">
        <v>198786220.71471199</v>
      </c>
    </row>
    <row r="62" spans="2:19" x14ac:dyDescent="0.25">
      <c r="B62">
        <v>1971.6</v>
      </c>
      <c r="P62">
        <v>198778340.64588401</v>
      </c>
      <c r="Q62" s="6"/>
    </row>
    <row r="63" spans="2:19" x14ac:dyDescent="0.25">
      <c r="B63">
        <v>2365.8000000000002</v>
      </c>
      <c r="P63">
        <v>198778339.98711199</v>
      </c>
    </row>
    <row r="64" spans="2:19" x14ac:dyDescent="0.25">
      <c r="B64">
        <v>3471.4</v>
      </c>
      <c r="P64">
        <v>198791593.52988401</v>
      </c>
    </row>
    <row r="65" spans="2:21" x14ac:dyDescent="0.25">
      <c r="B65">
        <v>3793.8</v>
      </c>
      <c r="P65">
        <v>198791447.12991199</v>
      </c>
      <c r="U65" s="6"/>
    </row>
    <row r="66" spans="2:21" x14ac:dyDescent="0.25">
      <c r="B66">
        <v>4911.7</v>
      </c>
      <c r="P66">
        <v>198774595.729886</v>
      </c>
    </row>
    <row r="67" spans="2:21" x14ac:dyDescent="0.25">
      <c r="B67">
        <v>5314</v>
      </c>
      <c r="P67">
        <v>198774580.52991199</v>
      </c>
    </row>
    <row r="68" spans="2:21" x14ac:dyDescent="0.25">
      <c r="B68">
        <v>6405.2</v>
      </c>
      <c r="P68">
        <v>198775176.92988601</v>
      </c>
    </row>
  </sheetData>
  <phoneticPr fontId="12" type="noConversion"/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80666-41DE-4447-A9F1-B424D1A6F62C}">
  <dimension ref="A1:L31"/>
  <sheetViews>
    <sheetView workbookViewId="0">
      <selection activeCell="C1" sqref="C1:D1048576"/>
    </sheetView>
  </sheetViews>
  <sheetFormatPr baseColWidth="10" defaultRowHeight="15" x14ac:dyDescent="0.25"/>
  <sheetData>
    <row r="1" spans="1:12" x14ac:dyDescent="0.25">
      <c r="A1" t="s">
        <v>25</v>
      </c>
      <c r="B1" t="s">
        <v>26</v>
      </c>
      <c r="C1">
        <v>48</v>
      </c>
      <c r="D1">
        <v>73</v>
      </c>
      <c r="E1">
        <v>1E-3</v>
      </c>
      <c r="F1">
        <v>279311866.39999998</v>
      </c>
      <c r="G1">
        <v>283849653.5</v>
      </c>
      <c r="H1">
        <v>283945782.60000002</v>
      </c>
      <c r="I1">
        <v>283849653.5</v>
      </c>
      <c r="J1">
        <v>0</v>
      </c>
      <c r="K1">
        <v>6.1852</v>
      </c>
      <c r="L1">
        <v>128.08170000000001</v>
      </c>
    </row>
    <row r="2" spans="1:12" x14ac:dyDescent="0.25">
      <c r="A2" t="s">
        <v>27</v>
      </c>
      <c r="B2" t="s">
        <v>28</v>
      </c>
      <c r="C2">
        <v>48</v>
      </c>
      <c r="D2">
        <v>73</v>
      </c>
      <c r="E2">
        <v>1E-3</v>
      </c>
      <c r="F2">
        <v>251277744.5</v>
      </c>
      <c r="G2">
        <v>255447316.59999999</v>
      </c>
      <c r="H2">
        <v>255707986.90000001</v>
      </c>
      <c r="I2">
        <v>255447139.09999999</v>
      </c>
      <c r="J2">
        <v>0</v>
      </c>
      <c r="K2">
        <v>6.3266999999999998</v>
      </c>
      <c r="L2">
        <v>100.3539</v>
      </c>
    </row>
    <row r="3" spans="1:12" x14ac:dyDescent="0.25">
      <c r="A3" t="s">
        <v>29</v>
      </c>
      <c r="B3" t="s">
        <v>30</v>
      </c>
      <c r="C3">
        <v>48</v>
      </c>
      <c r="D3">
        <v>73</v>
      </c>
      <c r="E3">
        <v>1E-3</v>
      </c>
      <c r="F3">
        <v>260823216.69999999</v>
      </c>
      <c r="G3">
        <v>261613254.30000001</v>
      </c>
      <c r="H3">
        <v>261617184.69999999</v>
      </c>
      <c r="I3">
        <v>261613254.30000001</v>
      </c>
      <c r="J3">
        <v>0</v>
      </c>
      <c r="K3">
        <v>6.2309000000000001</v>
      </c>
      <c r="L3">
        <v>17.3582</v>
      </c>
    </row>
    <row r="4" spans="1:12" x14ac:dyDescent="0.25">
      <c r="A4" t="s">
        <v>31</v>
      </c>
      <c r="B4" t="s">
        <v>32</v>
      </c>
      <c r="C4">
        <v>48</v>
      </c>
      <c r="D4">
        <v>73</v>
      </c>
      <c r="E4">
        <v>1E-3</v>
      </c>
      <c r="F4">
        <v>239369032.80000001</v>
      </c>
      <c r="G4">
        <v>241109467.80000001</v>
      </c>
      <c r="H4">
        <v>241115904.5</v>
      </c>
      <c r="I4">
        <v>241106384.69999999</v>
      </c>
      <c r="J4">
        <v>0</v>
      </c>
      <c r="K4">
        <v>6.2828999999999997</v>
      </c>
      <c r="L4">
        <v>17.904699999999998</v>
      </c>
    </row>
    <row r="5" spans="1:12" x14ac:dyDescent="0.25">
      <c r="A5" t="s">
        <v>33</v>
      </c>
      <c r="B5" t="s">
        <v>34</v>
      </c>
      <c r="C5">
        <v>48</v>
      </c>
      <c r="D5">
        <v>73</v>
      </c>
      <c r="E5">
        <v>1E-3</v>
      </c>
      <c r="F5">
        <v>356252252.39999998</v>
      </c>
      <c r="G5">
        <v>358084984.80000001</v>
      </c>
      <c r="H5">
        <v>358108071.19999999</v>
      </c>
      <c r="I5">
        <v>358052650.30000001</v>
      </c>
      <c r="J5">
        <v>0</v>
      </c>
      <c r="K5">
        <v>6.2538</v>
      </c>
      <c r="L5">
        <v>32.695099999999996</v>
      </c>
    </row>
    <row r="6" spans="1:12" x14ac:dyDescent="0.25">
      <c r="A6" t="s">
        <v>35</v>
      </c>
      <c r="B6" t="s">
        <v>36</v>
      </c>
      <c r="C6">
        <v>48</v>
      </c>
      <c r="D6">
        <v>73</v>
      </c>
      <c r="E6">
        <v>1E-3</v>
      </c>
      <c r="F6">
        <v>502820732.89999998</v>
      </c>
      <c r="G6">
        <v>504449598.5</v>
      </c>
      <c r="H6">
        <v>504462830</v>
      </c>
      <c r="I6">
        <v>504423891.89999998</v>
      </c>
      <c r="J6">
        <v>0</v>
      </c>
      <c r="K6">
        <v>6.1349</v>
      </c>
      <c r="L6">
        <v>18.676300000000001</v>
      </c>
    </row>
    <row r="7" spans="1:12" x14ac:dyDescent="0.25">
      <c r="A7" t="s">
        <v>37</v>
      </c>
      <c r="B7" t="s">
        <v>38</v>
      </c>
      <c r="C7">
        <v>48</v>
      </c>
      <c r="D7">
        <v>73</v>
      </c>
      <c r="E7">
        <v>1E-3</v>
      </c>
      <c r="F7">
        <v>517818965.10000002</v>
      </c>
      <c r="G7">
        <v>518931708.69999999</v>
      </c>
      <c r="H7">
        <v>518945233.10000002</v>
      </c>
      <c r="I7">
        <v>518917777.19999999</v>
      </c>
      <c r="J7">
        <v>0</v>
      </c>
      <c r="K7">
        <v>6.1802999999999999</v>
      </c>
      <c r="L7">
        <v>56.109000000000002</v>
      </c>
    </row>
    <row r="8" spans="1:12" x14ac:dyDescent="0.25">
      <c r="A8" t="s">
        <v>39</v>
      </c>
      <c r="B8" t="s">
        <v>40</v>
      </c>
      <c r="C8">
        <v>48</v>
      </c>
      <c r="D8">
        <v>73</v>
      </c>
      <c r="E8">
        <v>1E-3</v>
      </c>
      <c r="F8">
        <v>360947885.80000001</v>
      </c>
      <c r="G8">
        <v>362459761.10000002</v>
      </c>
      <c r="H8">
        <v>362842668</v>
      </c>
      <c r="I8">
        <v>362435212.30000001</v>
      </c>
      <c r="J8">
        <v>0</v>
      </c>
      <c r="K8">
        <v>6.3825000000000003</v>
      </c>
      <c r="L8">
        <v>32.371400000000001</v>
      </c>
    </row>
    <row r="9" spans="1:12" x14ac:dyDescent="0.25">
      <c r="A9" t="s">
        <v>41</v>
      </c>
      <c r="B9" t="s">
        <v>42</v>
      </c>
      <c r="C9">
        <v>48</v>
      </c>
      <c r="D9">
        <v>73</v>
      </c>
      <c r="E9">
        <v>1E-3</v>
      </c>
      <c r="F9">
        <v>306605244.19999999</v>
      </c>
      <c r="G9">
        <v>308929532.30000001</v>
      </c>
      <c r="H9">
        <v>308925872.89999998</v>
      </c>
      <c r="I9">
        <v>308860947.89999998</v>
      </c>
      <c r="J9">
        <v>0</v>
      </c>
      <c r="K9">
        <v>6.1866000000000003</v>
      </c>
      <c r="L9">
        <v>24.997599999999998</v>
      </c>
    </row>
    <row r="10" spans="1:12" x14ac:dyDescent="0.25">
      <c r="A10" t="s">
        <v>46</v>
      </c>
      <c r="B10" t="s">
        <v>43</v>
      </c>
      <c r="C10">
        <v>48</v>
      </c>
      <c r="D10">
        <v>73</v>
      </c>
      <c r="E10">
        <v>1E-3</v>
      </c>
      <c r="F10">
        <v>243013026.80000001</v>
      </c>
      <c r="G10">
        <v>246349486.5</v>
      </c>
      <c r="H10">
        <v>246384107.09999999</v>
      </c>
      <c r="I10">
        <v>246349486.5</v>
      </c>
      <c r="J10">
        <v>0</v>
      </c>
      <c r="K10">
        <v>6.2496999999999998</v>
      </c>
      <c r="L10">
        <v>104.00069999999999</v>
      </c>
    </row>
    <row r="11" spans="1:12" x14ac:dyDescent="0.25">
      <c r="A11" t="s">
        <v>44</v>
      </c>
      <c r="B11" t="s">
        <v>45</v>
      </c>
      <c r="C11">
        <v>48</v>
      </c>
      <c r="D11">
        <v>73</v>
      </c>
      <c r="E11">
        <v>1E-3</v>
      </c>
      <c r="F11">
        <v>341207508.60000002</v>
      </c>
      <c r="G11">
        <v>347389906.39999998</v>
      </c>
      <c r="H11">
        <v>347952470.89999998</v>
      </c>
      <c r="I11">
        <v>347389906.39999998</v>
      </c>
      <c r="J11">
        <v>0</v>
      </c>
      <c r="K11">
        <v>6.2896000000000001</v>
      </c>
      <c r="L11">
        <v>56.280299999999997</v>
      </c>
    </row>
    <row r="12" spans="1:12" x14ac:dyDescent="0.25">
      <c r="A12" t="s">
        <v>47</v>
      </c>
      <c r="B12" t="s">
        <v>9</v>
      </c>
      <c r="C12">
        <v>48</v>
      </c>
      <c r="D12">
        <v>610</v>
      </c>
      <c r="E12">
        <v>1E-3</v>
      </c>
      <c r="F12">
        <v>3167212.2</v>
      </c>
      <c r="G12">
        <v>3171170.8</v>
      </c>
      <c r="H12">
        <v>3184339.6</v>
      </c>
      <c r="I12">
        <v>3171809.2</v>
      </c>
      <c r="J12">
        <v>0</v>
      </c>
      <c r="K12">
        <v>233.87690000000001</v>
      </c>
      <c r="L12">
        <v>995.39580000000001</v>
      </c>
    </row>
    <row r="13" spans="1:12" x14ac:dyDescent="0.25">
      <c r="A13" t="s">
        <v>48</v>
      </c>
      <c r="B13" t="s">
        <v>11</v>
      </c>
      <c r="C13">
        <v>48</v>
      </c>
      <c r="D13">
        <v>610</v>
      </c>
      <c r="E13">
        <v>1E-3</v>
      </c>
      <c r="F13">
        <v>3167893.4</v>
      </c>
      <c r="G13">
        <v>3173732</v>
      </c>
      <c r="H13">
        <v>3180824.4</v>
      </c>
      <c r="I13">
        <v>3171616.1</v>
      </c>
      <c r="J13">
        <v>0</v>
      </c>
      <c r="K13">
        <v>239.36320000000001</v>
      </c>
      <c r="L13">
        <v>3114.7053000000001</v>
      </c>
    </row>
    <row r="14" spans="1:12" x14ac:dyDescent="0.25">
      <c r="A14" t="s">
        <v>49</v>
      </c>
      <c r="B14" t="s">
        <v>12</v>
      </c>
      <c r="C14">
        <v>48</v>
      </c>
      <c r="D14">
        <v>610</v>
      </c>
      <c r="E14">
        <v>1E-3</v>
      </c>
      <c r="F14">
        <v>3172721.8</v>
      </c>
      <c r="G14">
        <v>162182728.5</v>
      </c>
      <c r="H14">
        <v>3204724</v>
      </c>
      <c r="I14">
        <v>3189643.5</v>
      </c>
      <c r="J14">
        <v>0</v>
      </c>
      <c r="K14">
        <v>295.08949999999999</v>
      </c>
      <c r="L14">
        <v>3115.8553999999999</v>
      </c>
    </row>
    <row r="15" spans="1:12" x14ac:dyDescent="0.25">
      <c r="A15" t="s">
        <v>50</v>
      </c>
      <c r="B15" t="s">
        <v>13</v>
      </c>
      <c r="C15">
        <v>48</v>
      </c>
      <c r="D15">
        <v>610</v>
      </c>
      <c r="E15">
        <v>1E-3</v>
      </c>
      <c r="F15">
        <v>3182297.8</v>
      </c>
      <c r="G15">
        <v>161106498.69999999</v>
      </c>
      <c r="H15">
        <v>3201532.8</v>
      </c>
      <c r="I15">
        <v>163192647.5</v>
      </c>
      <c r="J15">
        <v>0</v>
      </c>
      <c r="K15">
        <v>334.84960000000001</v>
      </c>
      <c r="L15">
        <v>3117.6051000000002</v>
      </c>
    </row>
    <row r="16" spans="1:12" x14ac:dyDescent="0.25">
      <c r="A16" t="s">
        <v>51</v>
      </c>
      <c r="B16" t="s">
        <v>14</v>
      </c>
      <c r="C16">
        <v>48</v>
      </c>
      <c r="D16">
        <v>610</v>
      </c>
      <c r="E16">
        <v>1E-3</v>
      </c>
      <c r="F16">
        <v>2084464.4</v>
      </c>
      <c r="G16">
        <v>2085061.2</v>
      </c>
      <c r="H16">
        <v>2086410.5</v>
      </c>
      <c r="I16">
        <v>2084804.1</v>
      </c>
      <c r="J16">
        <v>0</v>
      </c>
      <c r="K16">
        <v>208.62190000000001</v>
      </c>
      <c r="L16">
        <v>763.45540000000005</v>
      </c>
    </row>
    <row r="17" spans="1:12" x14ac:dyDescent="0.25">
      <c r="A17" t="s">
        <v>52</v>
      </c>
      <c r="B17" t="s">
        <v>15</v>
      </c>
      <c r="C17">
        <v>48</v>
      </c>
      <c r="D17">
        <v>610</v>
      </c>
      <c r="E17">
        <v>1E-3</v>
      </c>
      <c r="F17">
        <v>2084563.5</v>
      </c>
      <c r="G17">
        <v>2085655.2</v>
      </c>
      <c r="H17">
        <v>2087992.1</v>
      </c>
      <c r="I17">
        <v>2085216.4</v>
      </c>
      <c r="J17">
        <v>0</v>
      </c>
      <c r="K17">
        <v>272.82060000000001</v>
      </c>
      <c r="L17">
        <v>2932.2636000000002</v>
      </c>
    </row>
    <row r="18" spans="1:12" x14ac:dyDescent="0.25">
      <c r="A18" t="s">
        <v>53</v>
      </c>
      <c r="B18" t="s">
        <v>54</v>
      </c>
      <c r="C18">
        <v>48</v>
      </c>
      <c r="D18">
        <v>610</v>
      </c>
      <c r="E18">
        <v>1E-3</v>
      </c>
      <c r="F18">
        <v>2085162.9</v>
      </c>
      <c r="G18">
        <v>2086312.9</v>
      </c>
      <c r="H18">
        <v>2090985.7</v>
      </c>
      <c r="I18">
        <v>2086262.6</v>
      </c>
      <c r="J18">
        <v>0</v>
      </c>
      <c r="K18">
        <v>290.32389999999998</v>
      </c>
      <c r="L18">
        <v>1704.6922</v>
      </c>
    </row>
    <row r="19" spans="1:12" x14ac:dyDescent="0.25">
      <c r="A19" t="s">
        <v>55</v>
      </c>
      <c r="B19" t="s">
        <v>56</v>
      </c>
      <c r="C19">
        <v>48</v>
      </c>
      <c r="D19">
        <v>610</v>
      </c>
      <c r="E19">
        <v>1E-3</v>
      </c>
      <c r="F19">
        <v>2086356.1</v>
      </c>
      <c r="G19">
        <v>2088219.8</v>
      </c>
      <c r="H19">
        <v>2102093.7000000002</v>
      </c>
      <c r="I19">
        <v>8841432</v>
      </c>
      <c r="J19">
        <v>0</v>
      </c>
      <c r="K19">
        <v>284.06920000000002</v>
      </c>
      <c r="L19">
        <v>2021.2401</v>
      </c>
    </row>
    <row r="20" spans="1:12" x14ac:dyDescent="0.25">
      <c r="A20" t="s">
        <v>57</v>
      </c>
      <c r="B20" t="s">
        <v>58</v>
      </c>
      <c r="C20">
        <v>48</v>
      </c>
      <c r="D20">
        <v>610</v>
      </c>
      <c r="E20">
        <v>1E-3</v>
      </c>
      <c r="F20">
        <v>1363251.8</v>
      </c>
      <c r="G20">
        <v>1363897.3</v>
      </c>
      <c r="H20">
        <v>1364518</v>
      </c>
      <c r="I20">
        <v>1363769.9</v>
      </c>
      <c r="J20">
        <v>0</v>
      </c>
      <c r="K20">
        <v>192.19470000000001</v>
      </c>
      <c r="L20">
        <v>615.75300000000004</v>
      </c>
    </row>
    <row r="21" spans="1:12" x14ac:dyDescent="0.25">
      <c r="A21" t="s">
        <v>59</v>
      </c>
      <c r="B21" t="s">
        <v>60</v>
      </c>
      <c r="C21">
        <v>48</v>
      </c>
      <c r="D21">
        <v>610</v>
      </c>
      <c r="E21">
        <v>1E-3</v>
      </c>
      <c r="F21">
        <v>1363294.7</v>
      </c>
      <c r="G21">
        <v>1363752.5</v>
      </c>
      <c r="H21">
        <v>1369158.3</v>
      </c>
      <c r="I21">
        <v>1363754</v>
      </c>
      <c r="J21">
        <v>0</v>
      </c>
      <c r="K21">
        <v>217.66159999999999</v>
      </c>
      <c r="L21">
        <v>1361.3701000000001</v>
      </c>
    </row>
    <row r="22" spans="1:12" x14ac:dyDescent="0.25">
      <c r="A22" t="s">
        <v>61</v>
      </c>
      <c r="B22" t="s">
        <v>62</v>
      </c>
      <c r="C22">
        <v>48</v>
      </c>
      <c r="D22">
        <v>610</v>
      </c>
      <c r="E22">
        <v>1E-3</v>
      </c>
      <c r="F22">
        <v>1363606.6</v>
      </c>
      <c r="G22">
        <v>1364577.1</v>
      </c>
      <c r="H22">
        <v>1373683.5</v>
      </c>
      <c r="I22">
        <v>1364300.7</v>
      </c>
      <c r="J22">
        <v>0</v>
      </c>
      <c r="K22">
        <v>210.00659999999999</v>
      </c>
      <c r="L22">
        <v>1606.5389</v>
      </c>
    </row>
    <row r="23" spans="1:12" x14ac:dyDescent="0.25">
      <c r="A23" t="s">
        <v>66</v>
      </c>
      <c r="B23" t="s">
        <v>63</v>
      </c>
      <c r="C23">
        <v>48</v>
      </c>
      <c r="D23">
        <v>610</v>
      </c>
      <c r="E23">
        <v>1E-3</v>
      </c>
      <c r="F23">
        <v>1364220.7</v>
      </c>
      <c r="G23">
        <v>1365414.3</v>
      </c>
      <c r="H23">
        <v>1376189.8</v>
      </c>
      <c r="I23">
        <v>1365545</v>
      </c>
      <c r="J23">
        <v>0</v>
      </c>
      <c r="K23">
        <v>231.45930000000001</v>
      </c>
      <c r="L23">
        <v>2105.1104</v>
      </c>
    </row>
    <row r="24" spans="1:12" x14ac:dyDescent="0.25">
      <c r="A24" t="s">
        <v>67</v>
      </c>
      <c r="B24" t="s">
        <v>64</v>
      </c>
      <c r="C24">
        <v>48</v>
      </c>
      <c r="D24">
        <v>610</v>
      </c>
      <c r="E24">
        <v>1E-3</v>
      </c>
      <c r="F24">
        <v>2364197.1</v>
      </c>
      <c r="G24">
        <v>2364627.7000000002</v>
      </c>
      <c r="H24">
        <v>2372536.9</v>
      </c>
      <c r="I24">
        <v>2364829.7999999998</v>
      </c>
      <c r="J24">
        <v>0</v>
      </c>
      <c r="K24">
        <v>231.84219999999999</v>
      </c>
      <c r="L24">
        <v>941.64229999999998</v>
      </c>
    </row>
    <row r="25" spans="1:12" x14ac:dyDescent="0.25">
      <c r="A25" t="s">
        <v>68</v>
      </c>
      <c r="B25" t="s">
        <v>65</v>
      </c>
      <c r="C25">
        <v>48</v>
      </c>
      <c r="D25">
        <v>610</v>
      </c>
      <c r="E25">
        <v>1E-3</v>
      </c>
      <c r="F25">
        <v>2364375.2999999998</v>
      </c>
      <c r="G25">
        <v>2365452.7999999998</v>
      </c>
      <c r="H25">
        <v>2376668.5</v>
      </c>
      <c r="I25">
        <v>2365122.1</v>
      </c>
      <c r="J25">
        <v>0</v>
      </c>
      <c r="K25">
        <v>226.8708</v>
      </c>
      <c r="L25">
        <v>1550.5440000000001</v>
      </c>
    </row>
    <row r="26" spans="1:12" x14ac:dyDescent="0.25">
      <c r="A26" t="s">
        <v>69</v>
      </c>
      <c r="B26" t="s">
        <v>70</v>
      </c>
      <c r="C26">
        <v>48</v>
      </c>
      <c r="D26">
        <v>610</v>
      </c>
      <c r="E26">
        <v>1E-3</v>
      </c>
      <c r="F26">
        <v>2365071.2999999998</v>
      </c>
      <c r="G26">
        <v>2365812</v>
      </c>
      <c r="H26">
        <v>2376893.2999999998</v>
      </c>
      <c r="I26">
        <v>2367392.6</v>
      </c>
      <c r="J26">
        <v>0</v>
      </c>
      <c r="K26">
        <v>250.33529999999999</v>
      </c>
      <c r="L26">
        <v>1327.2923000000001</v>
      </c>
    </row>
    <row r="27" spans="1:12" x14ac:dyDescent="0.25">
      <c r="A27" t="s">
        <v>71</v>
      </c>
      <c r="B27" t="s">
        <v>72</v>
      </c>
      <c r="C27">
        <v>48</v>
      </c>
      <c r="D27">
        <v>610</v>
      </c>
      <c r="E27">
        <v>1E-3</v>
      </c>
      <c r="F27">
        <v>2366977.1</v>
      </c>
      <c r="G27">
        <v>2368233.5</v>
      </c>
      <c r="H27">
        <v>2371218.5</v>
      </c>
      <c r="I27">
        <v>2388830.1</v>
      </c>
      <c r="J27">
        <v>0</v>
      </c>
      <c r="K27">
        <v>264.09660000000002</v>
      </c>
      <c r="L27">
        <v>1447.6487</v>
      </c>
    </row>
    <row r="28" spans="1:12" x14ac:dyDescent="0.25">
      <c r="A28" t="s">
        <v>73</v>
      </c>
      <c r="B28" t="s">
        <v>74</v>
      </c>
      <c r="C28">
        <v>48</v>
      </c>
      <c r="D28">
        <v>610</v>
      </c>
      <c r="E28">
        <v>1E-3</v>
      </c>
      <c r="F28">
        <v>5460324.5999999996</v>
      </c>
      <c r="G28">
        <v>5464427</v>
      </c>
      <c r="H28">
        <v>5522739.2999999998</v>
      </c>
      <c r="I28">
        <v>5463653.2999999998</v>
      </c>
      <c r="J28">
        <v>0</v>
      </c>
      <c r="K28">
        <v>267.8227</v>
      </c>
      <c r="L28">
        <v>1101.4371000000001</v>
      </c>
    </row>
    <row r="29" spans="1:12" x14ac:dyDescent="0.25">
      <c r="A29" t="s">
        <v>75</v>
      </c>
      <c r="B29" t="s">
        <v>76</v>
      </c>
      <c r="C29">
        <v>48</v>
      </c>
      <c r="D29">
        <v>610</v>
      </c>
      <c r="E29">
        <v>1E-3</v>
      </c>
      <c r="F29">
        <v>5461592.5999999996</v>
      </c>
      <c r="G29">
        <v>5466801.7000000002</v>
      </c>
      <c r="H29">
        <v>5513703</v>
      </c>
      <c r="I29">
        <v>5467352.5</v>
      </c>
      <c r="J29">
        <v>0</v>
      </c>
      <c r="K29">
        <v>281.5428</v>
      </c>
      <c r="L29">
        <v>1376.172</v>
      </c>
    </row>
    <row r="30" spans="1:12" x14ac:dyDescent="0.25">
      <c r="A30" t="s">
        <v>77</v>
      </c>
      <c r="B30" t="s">
        <v>78</v>
      </c>
      <c r="C30">
        <v>48</v>
      </c>
      <c r="D30">
        <v>610</v>
      </c>
      <c r="E30">
        <v>1E-3</v>
      </c>
      <c r="F30">
        <v>5468670.2000000002</v>
      </c>
      <c r="G30">
        <v>5484777</v>
      </c>
      <c r="H30">
        <v>5548902.9000000004</v>
      </c>
      <c r="I30">
        <v>5473082.7999999998</v>
      </c>
      <c r="J30">
        <v>0</v>
      </c>
      <c r="K30">
        <v>190.24090000000001</v>
      </c>
      <c r="L30">
        <v>3116.4376999999999</v>
      </c>
    </row>
    <row r="31" spans="1:12" x14ac:dyDescent="0.25">
      <c r="A31" t="s">
        <v>79</v>
      </c>
      <c r="B31" t="s">
        <v>80</v>
      </c>
      <c r="C31">
        <v>48</v>
      </c>
      <c r="D31">
        <v>610</v>
      </c>
      <c r="E31">
        <v>1E-3</v>
      </c>
      <c r="F31">
        <v>5483599.4000000004</v>
      </c>
      <c r="G31">
        <v>164354230.19999999</v>
      </c>
      <c r="H31">
        <v>5534822.7000000002</v>
      </c>
      <c r="I31">
        <v>5492100.7999999998</v>
      </c>
      <c r="J31">
        <v>0</v>
      </c>
      <c r="K31">
        <v>254.75399999999999</v>
      </c>
      <c r="L31">
        <v>3116.8487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7DCAE-1DD0-4B31-BC08-5AFDCC60954F}">
  <dimension ref="A1:S113"/>
  <sheetViews>
    <sheetView topLeftCell="G7" zoomScaleNormal="100" workbookViewId="0">
      <selection activeCell="T47" sqref="T47"/>
    </sheetView>
  </sheetViews>
  <sheetFormatPr baseColWidth="10" defaultColWidth="12.28515625" defaultRowHeight="15" x14ac:dyDescent="0.25"/>
  <cols>
    <col min="1" max="1" width="2.28515625" customWidth="1"/>
    <col min="2" max="2" width="12" bestFit="1" customWidth="1"/>
    <col min="3" max="3" width="12.5703125" bestFit="1" customWidth="1"/>
    <col min="4" max="4" width="12" bestFit="1" customWidth="1"/>
    <col min="5" max="5" width="11.5703125" bestFit="1" customWidth="1"/>
    <col min="7" max="7" width="17.85546875" bestFit="1" customWidth="1"/>
    <col min="8" max="8" width="18.28515625" bestFit="1" customWidth="1"/>
    <col min="10" max="10" width="12.5703125" bestFit="1" customWidth="1"/>
    <col min="15" max="15" width="12.5703125" bestFit="1" customWidth="1"/>
    <col min="16" max="16" width="15.28515625" bestFit="1" customWidth="1"/>
    <col min="17" max="17" width="12.5703125" bestFit="1" customWidth="1"/>
  </cols>
  <sheetData>
    <row r="1" spans="1:15" x14ac:dyDescent="0.25">
      <c r="B1" s="9" t="s">
        <v>540</v>
      </c>
      <c r="D1" t="s">
        <v>530</v>
      </c>
      <c r="G1" t="s">
        <v>536</v>
      </c>
      <c r="H1" s="8" t="s">
        <v>517</v>
      </c>
    </row>
    <row r="2" spans="1:15" x14ac:dyDescent="0.25">
      <c r="B2" s="9">
        <v>198774580.52990001</v>
      </c>
      <c r="D2" t="s">
        <v>523</v>
      </c>
      <c r="E2" t="s">
        <v>531</v>
      </c>
      <c r="G2" t="s">
        <v>523</v>
      </c>
      <c r="H2" t="s">
        <v>523</v>
      </c>
    </row>
    <row r="3" spans="1:15" x14ac:dyDescent="0.25">
      <c r="D3" t="s">
        <v>520</v>
      </c>
      <c r="E3" t="s">
        <v>520</v>
      </c>
      <c r="G3" t="s">
        <v>520</v>
      </c>
      <c r="H3" t="s">
        <v>520</v>
      </c>
    </row>
    <row r="4" spans="1:15" x14ac:dyDescent="0.25">
      <c r="D4" t="s">
        <v>533</v>
      </c>
      <c r="G4" t="s">
        <v>533</v>
      </c>
    </row>
    <row r="5" spans="1:15" x14ac:dyDescent="0.25">
      <c r="H5" s="8"/>
    </row>
    <row r="6" spans="1:15" s="38" customFormat="1" ht="60" x14ac:dyDescent="0.25">
      <c r="B6" s="38" t="s">
        <v>497</v>
      </c>
      <c r="C6" s="38" t="s">
        <v>516</v>
      </c>
      <c r="D6" s="39" t="s">
        <v>534</v>
      </c>
      <c r="E6" s="6" t="s">
        <v>537</v>
      </c>
      <c r="F6" s="41" t="s">
        <v>532</v>
      </c>
      <c r="G6" s="10" t="s">
        <v>535</v>
      </c>
      <c r="H6" s="38" t="s">
        <v>538</v>
      </c>
      <c r="I6" s="38" t="s">
        <v>539</v>
      </c>
      <c r="J6" s="38" t="s">
        <v>541</v>
      </c>
      <c r="K6" s="38" t="s">
        <v>542</v>
      </c>
      <c r="L6" s="38" t="s">
        <v>542</v>
      </c>
      <c r="M6" s="38" t="s">
        <v>543</v>
      </c>
      <c r="N6" s="38" t="s">
        <v>545</v>
      </c>
      <c r="O6" s="38" t="s">
        <v>544</v>
      </c>
    </row>
    <row r="7" spans="1:15" x14ac:dyDescent="0.25">
      <c r="B7" s="6">
        <v>2359.7199999999998</v>
      </c>
      <c r="C7" s="6"/>
      <c r="D7" s="6"/>
      <c r="E7" s="6"/>
      <c r="F7" s="6"/>
      <c r="G7" s="6"/>
    </row>
    <row r="8" spans="1:15" x14ac:dyDescent="0.25">
      <c r="B8" s="6">
        <v>2658.99</v>
      </c>
      <c r="C8" s="6">
        <v>198802000</v>
      </c>
      <c r="D8" s="6"/>
      <c r="E8" s="6"/>
      <c r="F8" s="6"/>
      <c r="G8" s="6"/>
    </row>
    <row r="9" spans="1:15" x14ac:dyDescent="0.25">
      <c r="B9" s="6">
        <v>2894.96</v>
      </c>
      <c r="C9" s="6">
        <v>198802000</v>
      </c>
      <c r="D9" s="6"/>
      <c r="E9" s="6"/>
      <c r="F9" s="6"/>
      <c r="G9" s="6"/>
    </row>
    <row r="10" spans="1:15" x14ac:dyDescent="0.25">
      <c r="B10" s="6">
        <v>3236.76</v>
      </c>
      <c r="C10" s="6">
        <v>198794000</v>
      </c>
      <c r="D10" s="6"/>
      <c r="E10" s="6"/>
      <c r="F10" s="6"/>
      <c r="G10" s="6"/>
    </row>
    <row r="11" spans="1:15" x14ac:dyDescent="0.25">
      <c r="B11" s="6">
        <v>3532.2</v>
      </c>
      <c r="C11" s="6">
        <v>198779520.59999999</v>
      </c>
      <c r="D11" s="6"/>
      <c r="E11" s="6"/>
      <c r="F11" s="6"/>
      <c r="G11" s="6"/>
    </row>
    <row r="12" spans="1:15" x14ac:dyDescent="0.25">
      <c r="B12" s="6">
        <v>673.41846370696999</v>
      </c>
      <c r="C12" s="6"/>
      <c r="D12" s="6">
        <v>198786220.71468401</v>
      </c>
      <c r="E12" s="6"/>
      <c r="F12" s="6"/>
      <c r="G12" s="6"/>
    </row>
    <row r="13" spans="1:15" x14ac:dyDescent="0.25">
      <c r="B13" s="6">
        <v>910.5</v>
      </c>
      <c r="C13" s="6"/>
      <c r="D13" s="6">
        <v>198786220.71471199</v>
      </c>
      <c r="E13" s="6"/>
      <c r="F13" s="6"/>
      <c r="G13" s="6"/>
    </row>
    <row r="14" spans="1:15" x14ac:dyDescent="0.25">
      <c r="B14" s="6">
        <v>1978.4</v>
      </c>
      <c r="C14" s="6"/>
      <c r="D14" s="6">
        <v>198775011.68588299</v>
      </c>
      <c r="E14" s="6"/>
      <c r="F14" s="6"/>
      <c r="G14" s="6"/>
    </row>
    <row r="15" spans="1:15" x14ac:dyDescent="0.25">
      <c r="B15" s="6">
        <v>2371.5</v>
      </c>
      <c r="C15" s="6"/>
      <c r="D15" s="6">
        <v>198774889.12591201</v>
      </c>
      <c r="E15" s="6"/>
      <c r="F15" s="6"/>
      <c r="G15" s="6"/>
    </row>
    <row r="16" spans="1:15" x14ac:dyDescent="0.25">
      <c r="A16" s="37"/>
      <c r="B16" s="6">
        <v>3456.1</v>
      </c>
      <c r="C16" s="6"/>
      <c r="D16" s="6">
        <v>198778607.32988501</v>
      </c>
      <c r="E16" s="6"/>
      <c r="F16" s="6"/>
      <c r="G16" s="6"/>
    </row>
    <row r="17" spans="1:8" x14ac:dyDescent="0.25">
      <c r="A17" s="37"/>
      <c r="B17" s="6">
        <v>3797.1</v>
      </c>
      <c r="C17" s="6"/>
      <c r="D17" s="6">
        <v>198778486.929912</v>
      </c>
      <c r="E17" s="6"/>
      <c r="F17" s="6"/>
      <c r="G17" s="6"/>
    </row>
    <row r="18" spans="1:8" x14ac:dyDescent="0.25">
      <c r="A18" s="37"/>
      <c r="B18" s="6">
        <v>4924.7</v>
      </c>
      <c r="C18" s="6"/>
      <c r="D18" s="6">
        <v>198789141.24888599</v>
      </c>
      <c r="E18" s="6"/>
      <c r="F18" s="6"/>
      <c r="G18" s="6"/>
    </row>
    <row r="19" spans="1:8" x14ac:dyDescent="0.25">
      <c r="A19" s="37"/>
      <c r="B19" s="6">
        <v>5315.6</v>
      </c>
      <c r="C19" s="6"/>
      <c r="D19" s="6">
        <v>198789116.848912</v>
      </c>
      <c r="E19" s="6"/>
      <c r="F19" s="6"/>
      <c r="G19" s="6"/>
    </row>
    <row r="20" spans="1:8" x14ac:dyDescent="0.25">
      <c r="A20" s="37"/>
      <c r="B20" s="6">
        <v>6385.7</v>
      </c>
      <c r="C20" s="6"/>
      <c r="D20" s="6">
        <v>198782110.64948699</v>
      </c>
      <c r="E20" s="6"/>
      <c r="F20" s="6"/>
      <c r="G20" s="6"/>
    </row>
    <row r="21" spans="1:8" x14ac:dyDescent="0.25">
      <c r="A21" s="37"/>
      <c r="B21" s="6">
        <v>1761.64</v>
      </c>
      <c r="C21" s="6"/>
      <c r="D21" s="6"/>
      <c r="E21" s="6">
        <v>198775000</v>
      </c>
      <c r="F21" s="6"/>
      <c r="G21" s="6"/>
    </row>
    <row r="22" spans="1:8" x14ac:dyDescent="0.25">
      <c r="A22" s="37"/>
      <c r="B22" s="6">
        <v>0</v>
      </c>
      <c r="C22" s="6"/>
      <c r="D22" s="6"/>
      <c r="E22" s="6"/>
      <c r="F22" s="6">
        <v>198772000</v>
      </c>
      <c r="G22" s="6"/>
    </row>
    <row r="23" spans="1:8" x14ac:dyDescent="0.25">
      <c r="B23" s="6">
        <v>7000</v>
      </c>
      <c r="C23" s="6"/>
      <c r="D23" s="6"/>
      <c r="E23" s="6"/>
      <c r="F23" s="6">
        <v>198772000</v>
      </c>
      <c r="G23" s="6"/>
    </row>
    <row r="24" spans="1:8" x14ac:dyDescent="0.25">
      <c r="B24" s="6">
        <v>665.72810292243901</v>
      </c>
      <c r="C24" s="6"/>
      <c r="D24" s="6"/>
      <c r="E24" s="6"/>
      <c r="F24" s="6"/>
      <c r="G24" s="6">
        <v>198786220.71468401</v>
      </c>
      <c r="H24" s="6"/>
    </row>
    <row r="25" spans="1:8" x14ac:dyDescent="0.25">
      <c r="B25" s="6">
        <v>906.3</v>
      </c>
      <c r="C25" s="6"/>
      <c r="D25" s="6"/>
      <c r="E25" s="6"/>
      <c r="F25" s="6"/>
      <c r="G25" s="6">
        <v>198786220.71471199</v>
      </c>
    </row>
    <row r="26" spans="1:8" x14ac:dyDescent="0.25">
      <c r="B26" s="6">
        <v>1898</v>
      </c>
      <c r="C26" s="6"/>
      <c r="D26" s="6"/>
      <c r="E26" s="6"/>
      <c r="F26" s="6"/>
      <c r="G26" s="6">
        <v>198782209.28948399</v>
      </c>
      <c r="H26" s="6"/>
    </row>
    <row r="27" spans="1:8" x14ac:dyDescent="0.25">
      <c r="B27" s="6">
        <v>2310.1999999999998</v>
      </c>
      <c r="C27" s="6"/>
      <c r="D27" s="6"/>
      <c r="E27" s="6"/>
      <c r="F27" s="6"/>
      <c r="G27" s="6">
        <v>198782097.489512</v>
      </c>
      <c r="H27" s="6"/>
    </row>
    <row r="28" spans="1:8" x14ac:dyDescent="0.25">
      <c r="B28" s="6">
        <v>3424.5</v>
      </c>
      <c r="C28" s="6"/>
      <c r="D28" s="6"/>
      <c r="E28" s="6"/>
      <c r="F28" s="6"/>
      <c r="G28" s="6">
        <v>198780469.52948499</v>
      </c>
      <c r="H28" s="6"/>
    </row>
    <row r="29" spans="1:8" x14ac:dyDescent="0.25">
      <c r="B29" s="6">
        <v>3781.1</v>
      </c>
      <c r="C29" s="6"/>
      <c r="D29" s="6"/>
      <c r="E29" s="6"/>
      <c r="F29" s="6"/>
      <c r="G29" s="6">
        <v>198780371.92951199</v>
      </c>
      <c r="H29" s="6"/>
    </row>
    <row r="30" spans="1:8" x14ac:dyDescent="0.25">
      <c r="B30" s="6">
        <v>4683</v>
      </c>
      <c r="C30" s="6"/>
      <c r="D30" s="6"/>
      <c r="E30" s="6"/>
      <c r="F30" s="6"/>
      <c r="G30" s="6">
        <v>198791784.45148501</v>
      </c>
      <c r="H30" s="6"/>
    </row>
    <row r="31" spans="1:8" x14ac:dyDescent="0.25">
      <c r="B31" s="6">
        <v>5109.7</v>
      </c>
      <c r="C31" s="6"/>
      <c r="D31" s="6"/>
      <c r="E31" s="6"/>
      <c r="F31" s="6"/>
      <c r="G31" s="6">
        <v>198791784.45151299</v>
      </c>
      <c r="H31" s="6"/>
    </row>
    <row r="32" spans="1:8" x14ac:dyDescent="0.25">
      <c r="B32" s="6">
        <v>6255.3</v>
      </c>
      <c r="C32" s="6"/>
      <c r="D32" s="6"/>
      <c r="E32" s="6"/>
      <c r="F32" s="6"/>
      <c r="G32" s="6">
        <v>198787927.35568601</v>
      </c>
    </row>
    <row r="33" spans="2:14" x14ac:dyDescent="0.25">
      <c r="B33" s="6">
        <v>674.45258545875504</v>
      </c>
      <c r="D33" s="6"/>
      <c r="E33" s="6"/>
      <c r="F33" s="6"/>
      <c r="G33" s="6"/>
      <c r="H33" s="6">
        <v>198786220.71468401</v>
      </c>
    </row>
    <row r="34" spans="2:14" x14ac:dyDescent="0.25">
      <c r="B34">
        <v>922.3</v>
      </c>
      <c r="H34">
        <v>198786220.71471199</v>
      </c>
    </row>
    <row r="35" spans="2:14" x14ac:dyDescent="0.25">
      <c r="B35">
        <v>1966.7</v>
      </c>
      <c r="H35">
        <v>198778558.00948399</v>
      </c>
    </row>
    <row r="36" spans="2:14" x14ac:dyDescent="0.25">
      <c r="B36">
        <v>2352.9</v>
      </c>
      <c r="H36">
        <v>198778516.52951199</v>
      </c>
    </row>
    <row r="37" spans="2:14" x14ac:dyDescent="0.25">
      <c r="B37">
        <v>3305.6</v>
      </c>
      <c r="H37">
        <v>198786605.52988499</v>
      </c>
    </row>
    <row r="38" spans="2:14" x14ac:dyDescent="0.25">
      <c r="B38">
        <v>3650.2</v>
      </c>
      <c r="H38">
        <v>198786605.52991199</v>
      </c>
    </row>
    <row r="39" spans="2:14" x14ac:dyDescent="0.25">
      <c r="B39">
        <v>4829.8999999999996</v>
      </c>
      <c r="H39">
        <v>198780934.44624799</v>
      </c>
    </row>
    <row r="40" spans="2:14" x14ac:dyDescent="0.25">
      <c r="B40">
        <v>5242.7</v>
      </c>
      <c r="H40">
        <v>198780851.929912</v>
      </c>
    </row>
    <row r="41" spans="2:14" x14ac:dyDescent="0.25">
      <c r="B41">
        <v>6358.8</v>
      </c>
      <c r="H41">
        <v>198776980.55308601</v>
      </c>
    </row>
    <row r="42" spans="2:14" x14ac:dyDescent="0.25">
      <c r="B42">
        <v>684.42295217514004</v>
      </c>
      <c r="I42">
        <v>198786220.71468401</v>
      </c>
    </row>
    <row r="43" spans="2:14" x14ac:dyDescent="0.25">
      <c r="B43">
        <v>929.3</v>
      </c>
      <c r="I43">
        <v>198786220.71471199</v>
      </c>
    </row>
    <row r="44" spans="2:14" x14ac:dyDescent="0.25">
      <c r="B44">
        <v>1971.6</v>
      </c>
      <c r="I44">
        <v>198778340.64588401</v>
      </c>
      <c r="J44" s="6"/>
    </row>
    <row r="45" spans="2:14" x14ac:dyDescent="0.25">
      <c r="B45">
        <v>2365.8000000000002</v>
      </c>
      <c r="I45">
        <v>198778339.98711199</v>
      </c>
    </row>
    <row r="46" spans="2:14" x14ac:dyDescent="0.25">
      <c r="B46">
        <v>3471.4</v>
      </c>
      <c r="I46">
        <v>198791593.52988401</v>
      </c>
    </row>
    <row r="47" spans="2:14" x14ac:dyDescent="0.25">
      <c r="B47">
        <v>3793.8</v>
      </c>
      <c r="I47">
        <v>198791447.12991199</v>
      </c>
      <c r="N47" s="6"/>
    </row>
    <row r="48" spans="2:14" x14ac:dyDescent="0.25">
      <c r="B48">
        <v>4911.7</v>
      </c>
      <c r="I48">
        <v>198774595.729886</v>
      </c>
    </row>
    <row r="49" spans="2:11" x14ac:dyDescent="0.25">
      <c r="B49">
        <v>5314</v>
      </c>
      <c r="I49">
        <v>198774580.52991199</v>
      </c>
    </row>
    <row r="50" spans="2:11" x14ac:dyDescent="0.25">
      <c r="B50">
        <v>6405.2</v>
      </c>
      <c r="I50">
        <v>198775176.92988601</v>
      </c>
    </row>
    <row r="51" spans="2:11" x14ac:dyDescent="0.25">
      <c r="B51">
        <v>668.09503865242004</v>
      </c>
      <c r="J51">
        <v>198786220.71468401</v>
      </c>
    </row>
    <row r="52" spans="2:11" x14ac:dyDescent="0.25">
      <c r="B52">
        <v>904.9</v>
      </c>
      <c r="J52">
        <v>198786220.71471199</v>
      </c>
    </row>
    <row r="53" spans="2:11" x14ac:dyDescent="0.25">
      <c r="B53">
        <v>1945.8</v>
      </c>
      <c r="J53">
        <v>198778188.729884</v>
      </c>
    </row>
    <row r="54" spans="2:11" x14ac:dyDescent="0.25">
      <c r="B54">
        <v>2333</v>
      </c>
      <c r="J54">
        <v>198778042.32991201</v>
      </c>
    </row>
    <row r="55" spans="2:11" x14ac:dyDescent="0.25">
      <c r="B55">
        <v>3375.3</v>
      </c>
      <c r="J55">
        <v>198789947.84848401</v>
      </c>
    </row>
    <row r="56" spans="2:11" x14ac:dyDescent="0.25">
      <c r="B56">
        <v>3694.6</v>
      </c>
      <c r="J56">
        <v>198789947.84851199</v>
      </c>
    </row>
    <row r="57" spans="2:11" x14ac:dyDescent="0.25">
      <c r="B57">
        <v>4805.6000000000004</v>
      </c>
      <c r="J57">
        <v>198787998.92988601</v>
      </c>
    </row>
    <row r="58" spans="2:11" x14ac:dyDescent="0.25">
      <c r="B58">
        <v>5189.1000000000004</v>
      </c>
      <c r="J58">
        <v>198787803.72991201</v>
      </c>
    </row>
    <row r="59" spans="2:11" x14ac:dyDescent="0.25">
      <c r="B59">
        <v>6647.6</v>
      </c>
      <c r="J59">
        <v>198809519.92848599</v>
      </c>
    </row>
    <row r="60" spans="2:11" x14ac:dyDescent="0.25">
      <c r="B60">
        <v>670.15080666541996</v>
      </c>
      <c r="K60">
        <v>198786220.71468401</v>
      </c>
    </row>
    <row r="61" spans="2:11" x14ac:dyDescent="0.25">
      <c r="B61">
        <v>909</v>
      </c>
      <c r="K61">
        <v>198786220.71471199</v>
      </c>
    </row>
    <row r="62" spans="2:11" x14ac:dyDescent="0.25">
      <c r="B62">
        <v>1939</v>
      </c>
      <c r="K62">
        <v>198777316.72988299</v>
      </c>
    </row>
    <row r="63" spans="2:11" x14ac:dyDescent="0.25">
      <c r="B63">
        <v>2343</v>
      </c>
      <c r="K63">
        <v>198777075.929912</v>
      </c>
    </row>
    <row r="64" spans="2:11" x14ac:dyDescent="0.25">
      <c r="B64">
        <v>3382.4</v>
      </c>
      <c r="K64">
        <v>198780296.939376</v>
      </c>
    </row>
    <row r="65" spans="2:13" x14ac:dyDescent="0.25">
      <c r="B65">
        <v>3719.7</v>
      </c>
      <c r="K65">
        <v>198780050.331512</v>
      </c>
    </row>
    <row r="66" spans="2:13" x14ac:dyDescent="0.25">
      <c r="B66">
        <v>4819.2</v>
      </c>
      <c r="K66">
        <v>198775521.009886</v>
      </c>
    </row>
    <row r="67" spans="2:13" x14ac:dyDescent="0.25">
      <c r="B67">
        <v>5237.8999999999996</v>
      </c>
      <c r="K67">
        <v>198775447.52991199</v>
      </c>
    </row>
    <row r="68" spans="2:13" x14ac:dyDescent="0.25">
      <c r="B68">
        <v>6360.4</v>
      </c>
      <c r="K68">
        <v>198778760.129886</v>
      </c>
    </row>
    <row r="69" spans="2:13" x14ac:dyDescent="0.25">
      <c r="B69">
        <v>667.60264086723305</v>
      </c>
      <c r="L69">
        <v>198786220.71468401</v>
      </c>
    </row>
    <row r="70" spans="2:13" x14ac:dyDescent="0.25">
      <c r="B70">
        <v>1332.8</v>
      </c>
      <c r="L70">
        <v>198777316.72988299</v>
      </c>
    </row>
    <row r="71" spans="2:13" x14ac:dyDescent="0.25">
      <c r="B71">
        <v>2365.6</v>
      </c>
      <c r="L71">
        <v>198780296.939376</v>
      </c>
    </row>
    <row r="72" spans="2:13" x14ac:dyDescent="0.25">
      <c r="B72">
        <v>3499.8</v>
      </c>
      <c r="L72">
        <v>198791386.68928599</v>
      </c>
    </row>
    <row r="73" spans="2:13" x14ac:dyDescent="0.25">
      <c r="B73">
        <v>4482.6000000000004</v>
      </c>
      <c r="L73">
        <v>198776493.99897599</v>
      </c>
    </row>
    <row r="74" spans="2:13" x14ac:dyDescent="0.25">
      <c r="B74">
        <v>5414.9</v>
      </c>
      <c r="L74">
        <v>198780272.329887</v>
      </c>
    </row>
    <row r="75" spans="2:13" x14ac:dyDescent="0.25">
      <c r="B75">
        <v>6369.5</v>
      </c>
      <c r="L75">
        <v>198785940.52988699</v>
      </c>
    </row>
    <row r="76" spans="2:13" x14ac:dyDescent="0.25">
      <c r="B76">
        <v>663.54643988609303</v>
      </c>
      <c r="M76">
        <v>198786220.71468401</v>
      </c>
    </row>
    <row r="77" spans="2:13" x14ac:dyDescent="0.25">
      <c r="B77">
        <v>1359.8</v>
      </c>
      <c r="M77">
        <v>198775011.68588299</v>
      </c>
    </row>
    <row r="78" spans="2:13" x14ac:dyDescent="0.25">
      <c r="B78">
        <v>2438.3000000000002</v>
      </c>
      <c r="M78">
        <v>198778607.32988501</v>
      </c>
    </row>
    <row r="79" spans="2:13" x14ac:dyDescent="0.25">
      <c r="B79">
        <v>3515.4</v>
      </c>
      <c r="M79">
        <v>198777819.913486</v>
      </c>
    </row>
    <row r="80" spans="2:13" x14ac:dyDescent="0.25">
      <c r="B80">
        <v>4415.5</v>
      </c>
      <c r="M80">
        <v>198776483.929885</v>
      </c>
    </row>
    <row r="81" spans="2:19" x14ac:dyDescent="0.25">
      <c r="B81">
        <v>5418.6</v>
      </c>
      <c r="M81">
        <v>198776289.329887</v>
      </c>
    </row>
    <row r="82" spans="2:19" x14ac:dyDescent="0.25">
      <c r="B82">
        <v>6392.5</v>
      </c>
      <c r="M82">
        <v>198779731.13166901</v>
      </c>
    </row>
    <row r="83" spans="2:19" x14ac:dyDescent="0.25">
      <c r="B83">
        <v>669.53872299194302</v>
      </c>
      <c r="N83">
        <v>198786220.71468401</v>
      </c>
    </row>
    <row r="84" spans="2:19" x14ac:dyDescent="0.25">
      <c r="B84">
        <v>1376</v>
      </c>
      <c r="N84">
        <v>198775011.68588299</v>
      </c>
    </row>
    <row r="85" spans="2:19" x14ac:dyDescent="0.25">
      <c r="B85">
        <v>1836.8</v>
      </c>
      <c r="N85">
        <v>198774889.12591201</v>
      </c>
    </row>
    <row r="86" spans="2:19" x14ac:dyDescent="0.25">
      <c r="B86">
        <v>2251.3000000000002</v>
      </c>
      <c r="N86">
        <v>198774889.12591201</v>
      </c>
    </row>
    <row r="87" spans="2:19" x14ac:dyDescent="0.25">
      <c r="B87">
        <v>3404.7</v>
      </c>
      <c r="N87">
        <v>198778607.32988501</v>
      </c>
    </row>
    <row r="88" spans="2:19" x14ac:dyDescent="0.25">
      <c r="B88">
        <v>4424</v>
      </c>
      <c r="N88">
        <v>198777819.913486</v>
      </c>
    </row>
    <row r="89" spans="2:19" x14ac:dyDescent="0.25">
      <c r="B89">
        <v>5370.1</v>
      </c>
      <c r="N89">
        <v>198776483.929885</v>
      </c>
    </row>
    <row r="90" spans="2:19" x14ac:dyDescent="0.25">
      <c r="B90">
        <v>6613.2</v>
      </c>
      <c r="N90">
        <v>198776289.329887</v>
      </c>
    </row>
    <row r="91" spans="2:19" x14ac:dyDescent="0.25">
      <c r="B91">
        <v>664.42821478843598</v>
      </c>
      <c r="O91" s="37">
        <v>198786220.71468401</v>
      </c>
    </row>
    <row r="92" spans="2:19" x14ac:dyDescent="0.25">
      <c r="B92">
        <v>1332.1</v>
      </c>
      <c r="O92" s="37">
        <v>198778340.64588401</v>
      </c>
    </row>
    <row r="93" spans="2:19" x14ac:dyDescent="0.25">
      <c r="B93">
        <v>1780.1</v>
      </c>
      <c r="O93" s="37">
        <v>198778339.98711199</v>
      </c>
    </row>
    <row r="94" spans="2:19" x14ac:dyDescent="0.25">
      <c r="B94">
        <v>2162.4</v>
      </c>
      <c r="O94" s="37">
        <v>198778339.98711199</v>
      </c>
    </row>
    <row r="95" spans="2:19" x14ac:dyDescent="0.25">
      <c r="B95">
        <v>3316.7</v>
      </c>
      <c r="K95" s="37"/>
      <c r="L95" s="37"/>
      <c r="M95" s="37"/>
      <c r="N95" s="37"/>
      <c r="O95" s="37">
        <v>198791593.52988401</v>
      </c>
      <c r="P95" s="37"/>
      <c r="Q95" s="37"/>
      <c r="R95" s="37"/>
      <c r="S95" s="37"/>
    </row>
    <row r="96" spans="2:19" x14ac:dyDescent="0.25">
      <c r="B96">
        <v>4306</v>
      </c>
      <c r="K96" s="37"/>
      <c r="L96" s="37"/>
      <c r="M96" s="37"/>
      <c r="N96" s="37"/>
      <c r="O96" s="37">
        <v>198774595.729886</v>
      </c>
      <c r="P96" s="37"/>
      <c r="Q96" s="37"/>
      <c r="R96" s="37"/>
      <c r="S96" s="37"/>
    </row>
    <row r="97" spans="2:19" x14ac:dyDescent="0.25">
      <c r="B97">
        <v>4671.1000000000004</v>
      </c>
      <c r="K97" s="37"/>
      <c r="L97" s="37"/>
      <c r="M97" s="37"/>
      <c r="N97" s="37"/>
      <c r="O97" s="37">
        <v>198774580.52991199</v>
      </c>
      <c r="P97" s="37"/>
      <c r="Q97" s="37"/>
      <c r="R97" s="37"/>
      <c r="S97" s="37"/>
    </row>
    <row r="98" spans="2:19" x14ac:dyDescent="0.25">
      <c r="B98">
        <v>5057.2</v>
      </c>
      <c r="K98" s="37"/>
      <c r="L98" s="37"/>
      <c r="M98" s="37"/>
      <c r="N98" s="37"/>
      <c r="O98" s="37">
        <v>198774580.52991199</v>
      </c>
      <c r="P98" s="37"/>
      <c r="Q98" s="37"/>
      <c r="R98" s="37"/>
      <c r="S98" s="37"/>
    </row>
    <row r="99" spans="2:19" x14ac:dyDescent="0.25">
      <c r="B99">
        <v>6218.6</v>
      </c>
      <c r="K99" s="37"/>
      <c r="L99" s="37"/>
      <c r="M99" s="37"/>
      <c r="N99" s="37"/>
      <c r="O99" s="37">
        <v>198775176.92988601</v>
      </c>
      <c r="P99" s="37"/>
      <c r="Q99" s="37"/>
      <c r="R99" s="37"/>
      <c r="S99" s="37"/>
    </row>
    <row r="100" spans="2:19" x14ac:dyDescent="0.25">
      <c r="B100">
        <v>666.09011721611</v>
      </c>
      <c r="K100" s="37"/>
      <c r="L100" s="37"/>
      <c r="M100" s="37"/>
      <c r="N100" s="37"/>
      <c r="O100" s="37"/>
      <c r="P100" s="37">
        <v>198786220.71468401</v>
      </c>
      <c r="Q100" s="37"/>
      <c r="R100" s="37"/>
      <c r="S100" s="37"/>
    </row>
    <row r="101" spans="2:19" x14ac:dyDescent="0.25">
      <c r="B101">
        <v>1353.3</v>
      </c>
      <c r="K101" s="37"/>
      <c r="L101" s="37"/>
      <c r="M101" s="37"/>
      <c r="N101" s="37"/>
      <c r="O101" s="37"/>
      <c r="P101" s="37">
        <v>198789549.529883</v>
      </c>
      <c r="Q101" s="37"/>
      <c r="R101" s="37"/>
      <c r="S101" s="37"/>
    </row>
    <row r="102" spans="2:19" x14ac:dyDescent="0.25">
      <c r="B102">
        <v>2448.3000000000002</v>
      </c>
      <c r="K102" s="37"/>
      <c r="L102" s="37"/>
      <c r="M102" s="37"/>
      <c r="N102" s="37"/>
      <c r="O102" s="37"/>
      <c r="P102" s="37">
        <v>198780479.869883</v>
      </c>
      <c r="Q102" s="37"/>
      <c r="R102" s="37"/>
      <c r="S102" s="37"/>
    </row>
    <row r="103" spans="2:19" x14ac:dyDescent="0.25">
      <c r="B103">
        <v>2893.2</v>
      </c>
      <c r="K103" s="37"/>
      <c r="L103" s="37"/>
      <c r="M103" s="37"/>
      <c r="N103" s="37"/>
      <c r="O103" s="37"/>
      <c r="P103" s="37">
        <v>198776725.486312</v>
      </c>
      <c r="Q103" s="37"/>
      <c r="R103" s="37"/>
      <c r="S103" s="37"/>
    </row>
    <row r="104" spans="2:19" x14ac:dyDescent="0.25">
      <c r="B104">
        <v>3352.4</v>
      </c>
      <c r="K104" s="37"/>
      <c r="L104" s="37"/>
      <c r="M104" s="37"/>
      <c r="N104" s="37"/>
      <c r="O104" s="37"/>
      <c r="P104" s="37">
        <v>198776725.486312</v>
      </c>
      <c r="Q104" s="37"/>
      <c r="R104" s="37"/>
      <c r="S104" s="37"/>
    </row>
    <row r="105" spans="2:19" x14ac:dyDescent="0.25">
      <c r="B105">
        <v>4397.6000000000004</v>
      </c>
      <c r="K105" s="37"/>
      <c r="L105" s="37"/>
      <c r="M105" s="37"/>
      <c r="N105" s="37"/>
      <c r="O105" s="37"/>
      <c r="P105" s="37">
        <v>198785542.25148499</v>
      </c>
      <c r="Q105" s="37"/>
      <c r="R105" s="37"/>
      <c r="S105" s="37"/>
    </row>
    <row r="106" spans="2:19" x14ac:dyDescent="0.25">
      <c r="B106">
        <v>5503.8</v>
      </c>
      <c r="K106" s="37"/>
      <c r="L106" s="37"/>
      <c r="M106" s="37"/>
      <c r="N106" s="37"/>
      <c r="O106" s="37"/>
      <c r="P106" s="37">
        <v>198787892.69615901</v>
      </c>
      <c r="Q106" s="37"/>
      <c r="R106" s="37"/>
      <c r="S106" s="37"/>
    </row>
    <row r="107" spans="2:19" x14ac:dyDescent="0.25">
      <c r="B107">
        <v>6536</v>
      </c>
      <c r="K107" s="37"/>
      <c r="L107" s="37"/>
      <c r="M107" s="37"/>
      <c r="N107" s="37"/>
      <c r="O107" s="37"/>
      <c r="P107" s="37">
        <v>198788367.52988699</v>
      </c>
      <c r="Q107" s="37"/>
      <c r="R107" s="37"/>
      <c r="S107" s="37"/>
    </row>
    <row r="108" spans="2:19" x14ac:dyDescent="0.25">
      <c r="K108" s="37"/>
      <c r="L108" s="37"/>
      <c r="M108" s="37"/>
      <c r="N108" s="37"/>
      <c r="O108" s="37"/>
      <c r="P108" s="37"/>
      <c r="Q108" s="37"/>
      <c r="R108" s="37"/>
      <c r="S108" s="37"/>
    </row>
    <row r="109" spans="2:19" x14ac:dyDescent="0.25">
      <c r="K109" s="37"/>
      <c r="L109" s="37"/>
      <c r="M109" s="37"/>
      <c r="N109" s="37"/>
      <c r="O109" s="37"/>
      <c r="P109" s="37"/>
      <c r="Q109" s="37"/>
      <c r="R109" s="37"/>
      <c r="S109" s="37"/>
    </row>
    <row r="110" spans="2:19" x14ac:dyDescent="0.25">
      <c r="K110" s="37"/>
      <c r="L110" s="37"/>
      <c r="M110" s="37"/>
      <c r="N110" s="37"/>
      <c r="O110" s="37"/>
      <c r="P110" s="37"/>
      <c r="Q110" s="37"/>
      <c r="R110" s="37"/>
      <c r="S110" s="37"/>
    </row>
    <row r="111" spans="2:19" x14ac:dyDescent="0.25">
      <c r="K111" s="37"/>
      <c r="L111" s="37"/>
      <c r="M111" s="37"/>
      <c r="N111" s="37"/>
      <c r="O111" s="37"/>
      <c r="P111" s="37"/>
      <c r="Q111" s="37"/>
      <c r="R111" s="37"/>
      <c r="S111" s="37"/>
    </row>
    <row r="112" spans="2:19" x14ac:dyDescent="0.25">
      <c r="K112" s="37"/>
      <c r="L112" s="37"/>
      <c r="M112" s="37"/>
      <c r="N112" s="37"/>
      <c r="O112" s="37"/>
      <c r="P112" s="37"/>
      <c r="Q112" s="37"/>
      <c r="R112" s="37"/>
      <c r="S112" s="37"/>
    </row>
    <row r="113" spans="11:19" x14ac:dyDescent="0.25">
      <c r="K113" s="37"/>
      <c r="L113" s="37"/>
      <c r="M113" s="37"/>
      <c r="N113" s="37"/>
      <c r="O113" s="37"/>
      <c r="P113" s="37"/>
      <c r="Q113" s="37"/>
      <c r="R113" s="37"/>
      <c r="S113" s="37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C569C-2263-4A69-801C-F1ED25BF4DCC}">
  <dimension ref="B1:S78"/>
  <sheetViews>
    <sheetView topLeftCell="A34" zoomScaleNormal="100" workbookViewId="0">
      <selection activeCell="N70" sqref="N70"/>
    </sheetView>
  </sheetViews>
  <sheetFormatPr baseColWidth="10" defaultColWidth="12.28515625" defaultRowHeight="15" x14ac:dyDescent="0.25"/>
  <cols>
    <col min="1" max="1" width="6.85546875" customWidth="1"/>
    <col min="2" max="2" width="12" bestFit="1" customWidth="1"/>
    <col min="3" max="3" width="17.85546875" bestFit="1" customWidth="1"/>
    <col min="4" max="4" width="12" bestFit="1" customWidth="1"/>
    <col min="5" max="5" width="12.5703125" bestFit="1" customWidth="1"/>
    <col min="6" max="6" width="13.42578125" bestFit="1" customWidth="1"/>
    <col min="7" max="9" width="15.7109375" bestFit="1" customWidth="1"/>
    <col min="10" max="11" width="17.140625" customWidth="1"/>
    <col min="15" max="15" width="12.5703125" bestFit="1" customWidth="1"/>
    <col min="16" max="16" width="15.28515625" bestFit="1" customWidth="1"/>
    <col min="17" max="17" width="12.5703125" bestFit="1" customWidth="1"/>
  </cols>
  <sheetData>
    <row r="1" spans="2:15" x14ac:dyDescent="0.25">
      <c r="C1" s="42" t="s">
        <v>547</v>
      </c>
      <c r="G1" s="42"/>
    </row>
    <row r="2" spans="2:15" x14ac:dyDescent="0.25">
      <c r="B2" s="9" t="s">
        <v>540</v>
      </c>
      <c r="C2" t="s">
        <v>530</v>
      </c>
      <c r="H2" s="8"/>
    </row>
    <row r="3" spans="2:15" x14ac:dyDescent="0.25">
      <c r="B3" s="9">
        <v>198774580.52990001</v>
      </c>
      <c r="C3" t="s">
        <v>523</v>
      </c>
    </row>
    <row r="4" spans="2:15" x14ac:dyDescent="0.25">
      <c r="C4" t="s">
        <v>520</v>
      </c>
    </row>
    <row r="5" spans="2:15" x14ac:dyDescent="0.25">
      <c r="C5" t="s">
        <v>533</v>
      </c>
    </row>
    <row r="6" spans="2:15" ht="30" x14ac:dyDescent="0.25">
      <c r="C6" s="14"/>
      <c r="D6" s="43" t="s">
        <v>549</v>
      </c>
      <c r="E6" s="14" t="s">
        <v>507</v>
      </c>
      <c r="F6" s="14"/>
      <c r="G6" s="43" t="s">
        <v>545</v>
      </c>
      <c r="H6" s="43" t="s">
        <v>545</v>
      </c>
      <c r="I6" s="43" t="s">
        <v>545</v>
      </c>
      <c r="J6" s="43" t="s">
        <v>545</v>
      </c>
      <c r="K6" s="43" t="s">
        <v>545</v>
      </c>
      <c r="M6" s="43"/>
      <c r="N6" s="43"/>
      <c r="O6" s="43"/>
    </row>
    <row r="7" spans="2:15" s="38" customFormat="1" ht="30" x14ac:dyDescent="0.25">
      <c r="B7" s="38" t="s">
        <v>497</v>
      </c>
      <c r="C7" s="43" t="s">
        <v>516</v>
      </c>
      <c r="D7" s="43" t="s">
        <v>545</v>
      </c>
      <c r="E7" s="43" t="s">
        <v>548</v>
      </c>
      <c r="F7" s="43" t="s">
        <v>546</v>
      </c>
      <c r="G7" s="43" t="s">
        <v>550</v>
      </c>
      <c r="H7" s="43" t="s">
        <v>551</v>
      </c>
      <c r="I7" s="43" t="s">
        <v>552</v>
      </c>
      <c r="J7" s="43" t="s">
        <v>553</v>
      </c>
      <c r="K7" s="43" t="s">
        <v>555</v>
      </c>
      <c r="L7" s="43" t="s">
        <v>554</v>
      </c>
      <c r="M7" s="43"/>
      <c r="N7" s="43"/>
    </row>
    <row r="8" spans="2:15" x14ac:dyDescent="0.25">
      <c r="B8" s="6">
        <f>1641.55+500</f>
        <v>2141.5500000000002</v>
      </c>
      <c r="C8" s="18">
        <v>198806000</v>
      </c>
      <c r="D8" s="14"/>
      <c r="E8" s="14"/>
      <c r="F8" s="14"/>
      <c r="G8" s="14"/>
      <c r="H8" s="14"/>
      <c r="I8" s="14"/>
      <c r="K8" s="6"/>
    </row>
    <row r="9" spans="2:15" x14ac:dyDescent="0.25">
      <c r="B9" s="6">
        <f>2437.47+500</f>
        <v>2937.47</v>
      </c>
      <c r="C9" s="6">
        <v>198802000</v>
      </c>
      <c r="K9" s="6"/>
    </row>
    <row r="10" spans="2:15" x14ac:dyDescent="0.25">
      <c r="B10" s="6">
        <f>2472.78+500</f>
        <v>2972.78</v>
      </c>
      <c r="C10" s="6">
        <v>198794000</v>
      </c>
      <c r="K10" s="6"/>
    </row>
    <row r="11" spans="2:15" x14ac:dyDescent="0.25">
      <c r="B11" s="6">
        <f>2593.5+500</f>
        <v>3093.5</v>
      </c>
      <c r="C11" s="6">
        <v>198794000</v>
      </c>
      <c r="K11" s="6"/>
    </row>
    <row r="12" spans="2:15" x14ac:dyDescent="0.25">
      <c r="B12" s="6">
        <f>2653.5+500</f>
        <v>3153.5</v>
      </c>
      <c r="C12" s="6">
        <v>198784000</v>
      </c>
      <c r="K12" s="6"/>
    </row>
    <row r="13" spans="2:15" x14ac:dyDescent="0.25">
      <c r="B13">
        <v>677.28028345107998</v>
      </c>
      <c r="D13">
        <v>198786220.71468401</v>
      </c>
      <c r="K13" s="6"/>
    </row>
    <row r="14" spans="2:15" x14ac:dyDescent="0.25">
      <c r="B14">
        <v>1384.2</v>
      </c>
      <c r="D14">
        <v>198775011.68588299</v>
      </c>
      <c r="K14" s="6"/>
    </row>
    <row r="15" spans="2:15" x14ac:dyDescent="0.25">
      <c r="B15">
        <v>1867.7</v>
      </c>
      <c r="D15">
        <v>198774889.12591201</v>
      </c>
      <c r="K15" s="6"/>
    </row>
    <row r="16" spans="2:15" x14ac:dyDescent="0.25">
      <c r="B16">
        <v>2914.3</v>
      </c>
      <c r="D16">
        <v>198778607.32988501</v>
      </c>
      <c r="K16" s="6"/>
    </row>
    <row r="17" spans="2:19" x14ac:dyDescent="0.25">
      <c r="B17">
        <v>4017.2</v>
      </c>
      <c r="D17">
        <v>198777819.913486</v>
      </c>
      <c r="K17" s="6"/>
    </row>
    <row r="18" spans="2:19" x14ac:dyDescent="0.25">
      <c r="B18">
        <v>4902</v>
      </c>
      <c r="D18">
        <v>198776483.929885</v>
      </c>
      <c r="K18" s="6"/>
    </row>
    <row r="19" spans="2:19" x14ac:dyDescent="0.25">
      <c r="B19">
        <v>5968.7</v>
      </c>
      <c r="D19">
        <v>198776289.329887</v>
      </c>
      <c r="K19" s="6"/>
    </row>
    <row r="20" spans="2:19" x14ac:dyDescent="0.25">
      <c r="B20">
        <v>6914.3</v>
      </c>
      <c r="D20">
        <v>198779731.13166901</v>
      </c>
      <c r="K20" s="6"/>
    </row>
    <row r="21" spans="2:19" x14ac:dyDescent="0.25">
      <c r="B21">
        <v>670.69788599014203</v>
      </c>
      <c r="E21">
        <v>198786220.71468401</v>
      </c>
      <c r="K21" s="6"/>
    </row>
    <row r="22" spans="2:19" x14ac:dyDescent="0.25">
      <c r="B22">
        <v>1333.6</v>
      </c>
      <c r="E22">
        <v>198778340.64588401</v>
      </c>
      <c r="K22" s="6"/>
    </row>
    <row r="23" spans="2:19" x14ac:dyDescent="0.25">
      <c r="B23">
        <v>1820.7</v>
      </c>
      <c r="E23">
        <v>198778339.98711199</v>
      </c>
      <c r="K23" s="6"/>
    </row>
    <row r="24" spans="2:19" x14ac:dyDescent="0.25">
      <c r="B24">
        <v>2907.9</v>
      </c>
      <c r="E24">
        <v>198791593.52988401</v>
      </c>
      <c r="K24" s="6"/>
    </row>
    <row r="25" spans="2:19" x14ac:dyDescent="0.25">
      <c r="B25">
        <v>3980.6</v>
      </c>
      <c r="D25" s="37"/>
      <c r="E25">
        <v>198774595.729886</v>
      </c>
      <c r="G25" s="37"/>
      <c r="K25" s="6"/>
      <c r="L25" s="37"/>
      <c r="M25" s="37"/>
      <c r="Q25" s="37"/>
      <c r="R25" s="37"/>
      <c r="S25" s="37"/>
    </row>
    <row r="26" spans="2:19" x14ac:dyDescent="0.25">
      <c r="B26">
        <v>4350.3999999999996</v>
      </c>
      <c r="D26" s="37"/>
      <c r="E26">
        <v>198774580.52991199</v>
      </c>
      <c r="G26" s="37"/>
      <c r="K26" s="6"/>
      <c r="L26" s="37"/>
      <c r="M26" s="37"/>
      <c r="Q26" s="37"/>
      <c r="R26" s="37"/>
      <c r="S26" s="37"/>
    </row>
    <row r="27" spans="2:19" x14ac:dyDescent="0.25">
      <c r="B27">
        <v>5338.9</v>
      </c>
      <c r="D27" s="37"/>
      <c r="E27" s="37">
        <v>198775176.92988601</v>
      </c>
      <c r="G27" s="37"/>
      <c r="K27" s="6"/>
      <c r="L27" s="37"/>
      <c r="M27" s="37"/>
      <c r="Q27" s="37"/>
      <c r="R27" s="37"/>
      <c r="S27" s="37"/>
    </row>
    <row r="28" spans="2:19" x14ac:dyDescent="0.25">
      <c r="B28">
        <v>6325.7</v>
      </c>
      <c r="D28" s="37"/>
      <c r="E28" s="37">
        <v>198786184.19433999</v>
      </c>
      <c r="F28" s="24"/>
      <c r="G28" s="37"/>
      <c r="K28" s="6"/>
      <c r="L28" s="37"/>
      <c r="M28" s="37"/>
      <c r="Q28" s="37"/>
      <c r="R28" s="37"/>
      <c r="S28" s="37"/>
    </row>
    <row r="29" spans="2:19" x14ac:dyDescent="0.25">
      <c r="B29">
        <v>1761.64</v>
      </c>
      <c r="D29" s="37"/>
      <c r="E29" s="37"/>
      <c r="F29" s="37">
        <v>198775000</v>
      </c>
      <c r="K29" s="6"/>
      <c r="L29" s="37"/>
      <c r="M29" s="37"/>
      <c r="Q29" s="37"/>
      <c r="R29" s="37"/>
      <c r="S29" s="37"/>
    </row>
    <row r="30" spans="2:19" x14ac:dyDescent="0.25">
      <c r="B30">
        <v>666.09098076820305</v>
      </c>
      <c r="F30" s="37"/>
      <c r="G30">
        <v>198786220.71468401</v>
      </c>
      <c r="K30" s="6"/>
      <c r="L30" s="37"/>
      <c r="M30" s="37"/>
      <c r="Q30" s="37"/>
      <c r="R30" s="37"/>
      <c r="S30" s="37"/>
    </row>
    <row r="31" spans="2:19" x14ac:dyDescent="0.25">
      <c r="B31">
        <v>1296.5</v>
      </c>
      <c r="E31" s="37"/>
      <c r="F31" s="37"/>
      <c r="G31">
        <v>198787724.87533799</v>
      </c>
      <c r="K31" s="6"/>
      <c r="L31" s="37"/>
      <c r="M31" s="37"/>
      <c r="Q31" s="37"/>
      <c r="R31" s="37"/>
      <c r="S31" s="37"/>
    </row>
    <row r="32" spans="2:19" x14ac:dyDescent="0.25">
      <c r="B32">
        <v>2458</v>
      </c>
      <c r="E32" s="37"/>
      <c r="F32" s="37"/>
      <c r="G32">
        <v>198787733.19433901</v>
      </c>
      <c r="K32" s="6"/>
      <c r="L32" s="37"/>
      <c r="M32" s="37"/>
      <c r="Q32" s="37"/>
      <c r="R32" s="37"/>
      <c r="S32" s="37"/>
    </row>
    <row r="33" spans="2:19" x14ac:dyDescent="0.25">
      <c r="B33">
        <v>3557</v>
      </c>
      <c r="E33" s="37"/>
      <c r="F33" s="37"/>
      <c r="G33">
        <v>198781479.809486</v>
      </c>
      <c r="K33" s="6"/>
      <c r="L33" s="37"/>
      <c r="M33" s="37"/>
      <c r="Q33" s="37"/>
      <c r="R33" s="37"/>
      <c r="S33" s="37"/>
    </row>
    <row r="34" spans="2:19" x14ac:dyDescent="0.25">
      <c r="B34">
        <v>3935.9</v>
      </c>
      <c r="E34" s="37"/>
      <c r="F34" s="37"/>
      <c r="G34">
        <v>198781344.209512</v>
      </c>
      <c r="K34" s="6"/>
      <c r="L34" s="37"/>
      <c r="M34" s="37"/>
      <c r="Q34" s="37"/>
      <c r="R34" s="37"/>
      <c r="S34" s="37"/>
    </row>
    <row r="35" spans="2:19" x14ac:dyDescent="0.25">
      <c r="B35">
        <v>4923.8</v>
      </c>
      <c r="G35">
        <v>198776387.729886</v>
      </c>
      <c r="K35" s="6"/>
      <c r="L35" s="37"/>
      <c r="M35" s="37"/>
      <c r="Q35" s="37"/>
      <c r="R35" s="37"/>
      <c r="S35" s="37"/>
    </row>
    <row r="36" spans="2:19" x14ac:dyDescent="0.25">
      <c r="B36">
        <v>5366</v>
      </c>
      <c r="E36" s="37"/>
      <c r="F36" s="37"/>
      <c r="G36">
        <v>198776387.72991201</v>
      </c>
      <c r="K36" s="6"/>
      <c r="L36" s="37"/>
      <c r="M36" s="37"/>
      <c r="Q36" s="37"/>
      <c r="R36" s="37"/>
      <c r="S36" s="37"/>
    </row>
    <row r="37" spans="2:19" x14ac:dyDescent="0.25">
      <c r="B37">
        <v>6438.1</v>
      </c>
      <c r="E37" s="37"/>
      <c r="F37" s="37"/>
      <c r="G37">
        <v>198776883.329887</v>
      </c>
      <c r="K37" s="6"/>
      <c r="L37" s="37"/>
      <c r="M37" s="37"/>
      <c r="Q37" s="37"/>
      <c r="R37" s="37"/>
      <c r="S37" s="37"/>
    </row>
    <row r="38" spans="2:19" x14ac:dyDescent="0.25">
      <c r="B38">
        <v>659.52063035964898</v>
      </c>
      <c r="G38" s="37"/>
      <c r="H38">
        <v>198786220.71468401</v>
      </c>
      <c r="K38" s="6"/>
      <c r="L38" s="37"/>
      <c r="M38" s="37"/>
      <c r="N38" s="37"/>
      <c r="O38" s="37"/>
      <c r="P38" s="37"/>
      <c r="Q38" s="37"/>
      <c r="R38" s="37"/>
      <c r="S38" s="37"/>
    </row>
    <row r="39" spans="2:19" x14ac:dyDescent="0.25">
      <c r="B39">
        <v>1385.4</v>
      </c>
      <c r="H39">
        <v>198780083.82079199</v>
      </c>
      <c r="K39" s="6"/>
      <c r="L39" s="37"/>
      <c r="M39" s="37"/>
      <c r="N39" s="37"/>
      <c r="O39" s="37"/>
      <c r="P39" s="37"/>
      <c r="Q39" s="37"/>
      <c r="R39" s="37"/>
      <c r="S39" s="37"/>
    </row>
    <row r="40" spans="2:19" x14ac:dyDescent="0.25">
      <c r="B40">
        <v>1852.9</v>
      </c>
      <c r="H40">
        <v>198780054.64951199</v>
      </c>
      <c r="K40" s="6"/>
      <c r="L40" s="37"/>
      <c r="M40" s="37"/>
      <c r="N40" s="37"/>
      <c r="O40" s="37"/>
      <c r="P40" s="37"/>
      <c r="Q40" s="37"/>
      <c r="R40" s="37"/>
      <c r="S40" s="37"/>
    </row>
    <row r="41" spans="2:19" x14ac:dyDescent="0.25">
      <c r="B41">
        <v>2826.5</v>
      </c>
      <c r="H41">
        <v>198783025.30079299</v>
      </c>
      <c r="K41" s="6"/>
      <c r="L41" s="37"/>
      <c r="M41" s="37"/>
      <c r="N41" s="37"/>
      <c r="O41" s="37"/>
      <c r="P41" s="37"/>
      <c r="Q41" s="37"/>
      <c r="R41" s="37"/>
      <c r="S41" s="37"/>
    </row>
    <row r="42" spans="2:19" x14ac:dyDescent="0.25">
      <c r="B42">
        <v>3902.3</v>
      </c>
      <c r="H42">
        <v>198777900.20988601</v>
      </c>
      <c r="K42" s="6"/>
      <c r="L42" s="37"/>
      <c r="M42" s="37"/>
      <c r="N42" s="37"/>
      <c r="O42" s="37"/>
      <c r="P42" s="37"/>
      <c r="Q42" s="37"/>
      <c r="R42" s="37"/>
      <c r="S42" s="37"/>
    </row>
    <row r="43" spans="2:19" x14ac:dyDescent="0.25">
      <c r="B43">
        <v>4239.8</v>
      </c>
      <c r="H43">
        <v>198777235.52991199</v>
      </c>
      <c r="K43" s="6"/>
      <c r="L43" s="37"/>
      <c r="M43" s="37"/>
      <c r="N43" s="37"/>
      <c r="O43" s="37"/>
      <c r="P43" s="37"/>
      <c r="Q43" s="37"/>
      <c r="R43" s="37"/>
      <c r="S43" s="37"/>
    </row>
    <row r="44" spans="2:19" x14ac:dyDescent="0.25">
      <c r="B44">
        <v>4690.5</v>
      </c>
      <c r="H44">
        <v>198777235.52991199</v>
      </c>
      <c r="K44" s="6"/>
    </row>
    <row r="45" spans="2:19" x14ac:dyDescent="0.25">
      <c r="B45">
        <v>5868.1</v>
      </c>
      <c r="H45">
        <v>198777837.10664901</v>
      </c>
      <c r="K45" s="6"/>
    </row>
    <row r="46" spans="2:19" x14ac:dyDescent="0.25">
      <c r="B46">
        <v>6974.4</v>
      </c>
      <c r="H46">
        <v>198778734.889884</v>
      </c>
      <c r="K46" s="6"/>
    </row>
    <row r="47" spans="2:19" x14ac:dyDescent="0.25">
      <c r="B47">
        <v>667.02456140518098</v>
      </c>
      <c r="I47">
        <v>198786220.71468401</v>
      </c>
      <c r="K47" s="6"/>
    </row>
    <row r="48" spans="2:19" x14ac:dyDescent="0.25">
      <c r="B48">
        <v>1403.2</v>
      </c>
      <c r="I48">
        <v>198780442.929883</v>
      </c>
      <c r="K48" s="6"/>
    </row>
    <row r="49" spans="2:11" x14ac:dyDescent="0.25">
      <c r="B49">
        <v>1892.6</v>
      </c>
      <c r="I49">
        <v>198780442.929912</v>
      </c>
      <c r="K49" s="6"/>
    </row>
    <row r="50" spans="2:11" x14ac:dyDescent="0.25">
      <c r="B50">
        <v>3033.8</v>
      </c>
      <c r="I50">
        <v>198791549.048884</v>
      </c>
      <c r="K50" s="6"/>
    </row>
    <row r="51" spans="2:11" x14ac:dyDescent="0.25">
      <c r="B51">
        <v>4174.2</v>
      </c>
      <c r="I51">
        <v>198777836.32988599</v>
      </c>
    </row>
    <row r="52" spans="2:11" x14ac:dyDescent="0.25">
      <c r="B52">
        <v>4501.8999999999996</v>
      </c>
      <c r="I52">
        <v>198777738.72991201</v>
      </c>
    </row>
    <row r="53" spans="2:11" x14ac:dyDescent="0.25">
      <c r="B53">
        <v>5918.2</v>
      </c>
      <c r="I53">
        <v>198793196.20585001</v>
      </c>
    </row>
    <row r="54" spans="2:11" x14ac:dyDescent="0.25">
      <c r="B54">
        <v>6923.3</v>
      </c>
      <c r="I54">
        <v>198775171.729886</v>
      </c>
    </row>
    <row r="55" spans="2:11" x14ac:dyDescent="0.25">
      <c r="B55">
        <v>668.04543447494495</v>
      </c>
      <c r="J55">
        <v>198786220.71468401</v>
      </c>
    </row>
    <row r="56" spans="2:11" x14ac:dyDescent="0.25">
      <c r="B56">
        <v>1382.6</v>
      </c>
      <c r="J56">
        <v>198779134.405846</v>
      </c>
    </row>
    <row r="57" spans="2:11" x14ac:dyDescent="0.25">
      <c r="B57">
        <v>1845</v>
      </c>
      <c r="J57">
        <v>198779117.769512</v>
      </c>
    </row>
    <row r="58" spans="2:11" x14ac:dyDescent="0.25">
      <c r="B58">
        <v>3022.1</v>
      </c>
      <c r="J58">
        <v>198777423.52988499</v>
      </c>
    </row>
    <row r="59" spans="2:11" x14ac:dyDescent="0.25">
      <c r="B59">
        <v>3481.5</v>
      </c>
      <c r="J59">
        <v>198777399.12991199</v>
      </c>
    </row>
    <row r="60" spans="2:11" x14ac:dyDescent="0.25">
      <c r="B60">
        <v>4510.3</v>
      </c>
      <c r="J60">
        <v>198776197.32988599</v>
      </c>
    </row>
    <row r="61" spans="2:11" x14ac:dyDescent="0.25">
      <c r="B61">
        <v>4891.2</v>
      </c>
      <c r="J61">
        <v>198776172.929912</v>
      </c>
    </row>
    <row r="62" spans="2:11" x14ac:dyDescent="0.25">
      <c r="B62">
        <v>5931.3</v>
      </c>
      <c r="J62">
        <v>198784328.41148499</v>
      </c>
    </row>
    <row r="63" spans="2:11" x14ac:dyDescent="0.25">
      <c r="B63">
        <v>6856.7</v>
      </c>
      <c r="J63">
        <v>198780463.12988701</v>
      </c>
    </row>
    <row r="64" spans="2:11" x14ac:dyDescent="0.25">
      <c r="B64">
        <v>664.35717391967705</v>
      </c>
      <c r="K64">
        <v>198786220.71468401</v>
      </c>
    </row>
    <row r="65" spans="2:12" x14ac:dyDescent="0.25">
      <c r="B65">
        <v>1807.6</v>
      </c>
    </row>
    <row r="66" spans="2:12" x14ac:dyDescent="0.25">
      <c r="B66">
        <v>2877.1</v>
      </c>
      <c r="K66">
        <v>198778137.220792</v>
      </c>
    </row>
    <row r="67" spans="2:12" x14ac:dyDescent="0.25">
      <c r="B67">
        <v>3282.2</v>
      </c>
      <c r="K67">
        <v>198776965.391112</v>
      </c>
    </row>
    <row r="68" spans="2:12" x14ac:dyDescent="0.25">
      <c r="B68">
        <v>3730.7</v>
      </c>
      <c r="K68">
        <v>198776965.391112</v>
      </c>
    </row>
    <row r="69" spans="2:12" x14ac:dyDescent="0.25">
      <c r="B69">
        <v>4810.5</v>
      </c>
      <c r="K69">
        <v>198790808.12988499</v>
      </c>
    </row>
    <row r="70" spans="2:12" x14ac:dyDescent="0.25">
      <c r="B70">
        <v>5923.8</v>
      </c>
      <c r="K70">
        <v>198779120.009886</v>
      </c>
    </row>
    <row r="71" spans="2:12" x14ac:dyDescent="0.25">
      <c r="B71">
        <v>7047.9</v>
      </c>
      <c r="K71">
        <v>198777903.50443199</v>
      </c>
    </row>
    <row r="72" spans="2:12" x14ac:dyDescent="0.25">
      <c r="B72">
        <v>675.5310049057</v>
      </c>
      <c r="L72">
        <v>198786220.71468401</v>
      </c>
    </row>
    <row r="73" spans="2:12" x14ac:dyDescent="0.25">
      <c r="B73">
        <v>1407.9</v>
      </c>
      <c r="L73">
        <v>198774873.72988299</v>
      </c>
    </row>
    <row r="74" spans="2:12" x14ac:dyDescent="0.25">
      <c r="B74">
        <v>1878.2</v>
      </c>
      <c r="L74">
        <v>198774866.12991199</v>
      </c>
    </row>
    <row r="75" spans="2:12" x14ac:dyDescent="0.25">
      <c r="B75">
        <v>2967.5</v>
      </c>
      <c r="L75">
        <v>198786758.96335599</v>
      </c>
    </row>
    <row r="76" spans="2:12" x14ac:dyDescent="0.25">
      <c r="B76">
        <v>4447.3</v>
      </c>
    </row>
    <row r="77" spans="2:12" x14ac:dyDescent="0.25">
      <c r="B77">
        <v>5351.3</v>
      </c>
      <c r="L77">
        <v>198785149.048884</v>
      </c>
    </row>
    <row r="78" spans="2:12" x14ac:dyDescent="0.25">
      <c r="B78">
        <v>6329</v>
      </c>
      <c r="L78">
        <v>198774494.233486</v>
      </c>
    </row>
  </sheetData>
  <phoneticPr fontId="12" type="noConversion"/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95E80-5D1F-4AD3-A706-C7863ACC0627}">
  <dimension ref="B3:F30"/>
  <sheetViews>
    <sheetView workbookViewId="0">
      <selection activeCell="J1" sqref="J1"/>
    </sheetView>
  </sheetViews>
  <sheetFormatPr baseColWidth="10" defaultRowHeight="15" x14ac:dyDescent="0.25"/>
  <cols>
    <col min="1" max="1" width="11.42578125" style="6"/>
    <col min="2" max="2" width="6.5703125" style="6" bestFit="1" customWidth="1"/>
    <col min="3" max="3" width="11.42578125" style="6"/>
    <col min="4" max="4" width="10.5703125" style="6" bestFit="1" customWidth="1"/>
    <col min="5" max="16384" width="11.42578125" style="6"/>
  </cols>
  <sheetData>
    <row r="3" spans="2:6" x14ac:dyDescent="0.25">
      <c r="B3" s="6">
        <v>4365.8</v>
      </c>
      <c r="C3" s="6">
        <v>22271358.5</v>
      </c>
    </row>
    <row r="4" spans="2:6" x14ac:dyDescent="0.25">
      <c r="B4" s="6" t="s">
        <v>559</v>
      </c>
      <c r="C4" s="6" t="s">
        <v>516</v>
      </c>
      <c r="D4" s="6" t="s">
        <v>519</v>
      </c>
      <c r="E4" s="6" t="s">
        <v>557</v>
      </c>
      <c r="F4" s="6" t="s">
        <v>565</v>
      </c>
    </row>
    <row r="6" spans="2:6" x14ac:dyDescent="0.25">
      <c r="B6" s="6">
        <v>1221.6673531532199</v>
      </c>
      <c r="D6" s="6">
        <v>22271587.221344098</v>
      </c>
    </row>
    <row r="7" spans="2:6" x14ac:dyDescent="0.25">
      <c r="B7" s="6">
        <v>3502</v>
      </c>
      <c r="D7" s="6">
        <v>22271354.026314199</v>
      </c>
    </row>
    <row r="8" spans="2:6" x14ac:dyDescent="0.25">
      <c r="B8" s="6">
        <v>5615.1999999999898</v>
      </c>
      <c r="D8" s="6">
        <v>22271354.026316699</v>
      </c>
    </row>
    <row r="9" spans="2:6" x14ac:dyDescent="0.25">
      <c r="B9" s="6">
        <v>7740.6</v>
      </c>
      <c r="D9" s="6">
        <v>22271349.052987099</v>
      </c>
    </row>
    <row r="10" spans="2:6" x14ac:dyDescent="0.25">
      <c r="B10" s="6">
        <v>1221.6673531532199</v>
      </c>
      <c r="E10" s="6">
        <v>22271587.221344098</v>
      </c>
    </row>
    <row r="11" spans="2:6" x14ac:dyDescent="0.25">
      <c r="B11" s="6">
        <v>3013.1</v>
      </c>
      <c r="E11" s="6">
        <v>22271357.199999999</v>
      </c>
    </row>
    <row r="12" spans="2:6" x14ac:dyDescent="0.25">
      <c r="B12" s="6">
        <v>1397.79924368858</v>
      </c>
      <c r="F12" s="6">
        <v>22271598.166413799</v>
      </c>
    </row>
    <row r="13" spans="2:6" x14ac:dyDescent="0.25">
      <c r="B13" s="6">
        <v>1690</v>
      </c>
    </row>
    <row r="14" spans="2:6" x14ac:dyDescent="0.25">
      <c r="B14" s="6">
        <v>1993.4</v>
      </c>
    </row>
    <row r="15" spans="2:6" x14ac:dyDescent="0.25">
      <c r="B15" s="6">
        <v>2311.9</v>
      </c>
    </row>
    <row r="16" spans="2:6" x14ac:dyDescent="0.25">
      <c r="B16" s="6">
        <v>2627.3</v>
      </c>
    </row>
    <row r="17" spans="2:2" x14ac:dyDescent="0.25">
      <c r="B17" s="6">
        <v>2946.2</v>
      </c>
    </row>
    <row r="18" spans="2:2" x14ac:dyDescent="0.25">
      <c r="B18" s="6">
        <v>3261</v>
      </c>
    </row>
    <row r="19" spans="2:2" x14ac:dyDescent="0.25">
      <c r="B19" s="6">
        <v>3581.9</v>
      </c>
    </row>
    <row r="20" spans="2:2" x14ac:dyDescent="0.25">
      <c r="B20" s="6">
        <v>3898.9</v>
      </c>
    </row>
    <row r="21" spans="2:2" x14ac:dyDescent="0.25">
      <c r="B21" s="6">
        <v>4219.5</v>
      </c>
    </row>
    <row r="22" spans="2:2" x14ac:dyDescent="0.25">
      <c r="B22" s="6">
        <v>4537.2</v>
      </c>
    </row>
    <row r="23" spans="2:2" x14ac:dyDescent="0.25">
      <c r="B23" s="6">
        <v>4856.5</v>
      </c>
    </row>
    <row r="24" spans="2:2" x14ac:dyDescent="0.25">
      <c r="B24" s="6">
        <v>5174.7</v>
      </c>
    </row>
    <row r="25" spans="2:2" x14ac:dyDescent="0.25">
      <c r="B25" s="6">
        <v>5494.2</v>
      </c>
    </row>
    <row r="26" spans="2:2" x14ac:dyDescent="0.25">
      <c r="B26" s="6">
        <v>5811.3</v>
      </c>
    </row>
    <row r="27" spans="2:2" x14ac:dyDescent="0.25">
      <c r="B27" s="6">
        <v>6130.8</v>
      </c>
    </row>
    <row r="28" spans="2:2" x14ac:dyDescent="0.25">
      <c r="B28" s="6">
        <v>6449.2</v>
      </c>
    </row>
    <row r="29" spans="2:2" x14ac:dyDescent="0.25">
      <c r="B29" s="6">
        <v>6770.5</v>
      </c>
    </row>
    <row r="30" spans="2:2" x14ac:dyDescent="0.25">
      <c r="B30" s="6">
        <v>7110.7</v>
      </c>
    </row>
  </sheetData>
  <phoneticPr fontId="12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69075-9BCC-4C65-964F-90FB15318443}">
  <dimension ref="A1:J166"/>
  <sheetViews>
    <sheetView topLeftCell="A13" workbookViewId="0">
      <selection activeCell="A2" sqref="A2"/>
    </sheetView>
  </sheetViews>
  <sheetFormatPr baseColWidth="10" defaultRowHeight="15" x14ac:dyDescent="0.25"/>
  <cols>
    <col min="3" max="3" width="14.5703125" bestFit="1" customWidth="1"/>
    <col min="4" max="4" width="12" bestFit="1" customWidth="1"/>
    <col min="5" max="5" width="9.85546875" customWidth="1"/>
    <col min="6" max="6" width="14.85546875" bestFit="1" customWidth="1"/>
    <col min="7" max="8" width="16.7109375" bestFit="1" customWidth="1"/>
  </cols>
  <sheetData>
    <row r="1" spans="1:10" x14ac:dyDescent="0.25">
      <c r="G1">
        <f>54-28</f>
        <v>26</v>
      </c>
      <c r="H1">
        <f>56-130</f>
        <v>-74</v>
      </c>
      <c r="J1">
        <f>187-132</f>
        <v>55</v>
      </c>
    </row>
    <row r="2" spans="1:10" ht="20.25" x14ac:dyDescent="0.25">
      <c r="A2" s="65" t="s">
        <v>654</v>
      </c>
    </row>
    <row r="3" spans="1:10" ht="20.25" x14ac:dyDescent="0.25">
      <c r="B3" s="65"/>
    </row>
    <row r="4" spans="1:10" ht="20.25" x14ac:dyDescent="0.25">
      <c r="B4" s="65"/>
      <c r="C4" t="s">
        <v>710</v>
      </c>
    </row>
    <row r="5" spans="1:10" ht="20.25" x14ac:dyDescent="0.25">
      <c r="B5" s="65"/>
      <c r="C5" t="s">
        <v>711</v>
      </c>
    </row>
    <row r="6" spans="1:10" ht="20.25" x14ac:dyDescent="0.25">
      <c r="B6" s="65"/>
      <c r="C6" t="s">
        <v>712</v>
      </c>
    </row>
    <row r="7" spans="1:10" x14ac:dyDescent="0.25">
      <c r="C7" t="s">
        <v>713</v>
      </c>
      <c r="I7" s="73"/>
    </row>
    <row r="8" spans="1:10" x14ac:dyDescent="0.25">
      <c r="C8" t="s">
        <v>714</v>
      </c>
      <c r="D8" t="s">
        <v>633</v>
      </c>
      <c r="E8" t="s">
        <v>633</v>
      </c>
      <c r="G8" t="s">
        <v>632</v>
      </c>
      <c r="H8" t="s">
        <v>632</v>
      </c>
      <c r="I8" s="73"/>
    </row>
    <row r="9" spans="1:10" x14ac:dyDescent="0.25">
      <c r="B9" t="s">
        <v>497</v>
      </c>
      <c r="C9" t="s">
        <v>516</v>
      </c>
      <c r="D9" t="s">
        <v>519</v>
      </c>
      <c r="E9" t="s">
        <v>557</v>
      </c>
      <c r="F9" t="s">
        <v>565</v>
      </c>
      <c r="G9" t="s">
        <v>519</v>
      </c>
      <c r="H9" t="s">
        <v>557</v>
      </c>
      <c r="I9" s="73"/>
    </row>
    <row r="10" spans="1:10" x14ac:dyDescent="0.25">
      <c r="B10">
        <v>603.63</v>
      </c>
      <c r="C10">
        <v>29834300</v>
      </c>
      <c r="I10" s="73"/>
    </row>
    <row r="11" spans="1:10" x14ac:dyDescent="0.25">
      <c r="B11">
        <v>750.15</v>
      </c>
      <c r="C11">
        <v>29826300</v>
      </c>
    </row>
    <row r="12" spans="1:10" x14ac:dyDescent="0.25">
      <c r="B12">
        <v>900</v>
      </c>
      <c r="C12">
        <v>29826300</v>
      </c>
    </row>
    <row r="13" spans="1:10" x14ac:dyDescent="0.25">
      <c r="B13">
        <v>1000</v>
      </c>
      <c r="C13">
        <v>29816200</v>
      </c>
    </row>
    <row r="14" spans="1:10" x14ac:dyDescent="0.25">
      <c r="B14">
        <v>1900</v>
      </c>
      <c r="C14" s="24">
        <v>29815700</v>
      </c>
    </row>
    <row r="15" spans="1:10" x14ac:dyDescent="0.25">
      <c r="B15">
        <v>1577.03014016151</v>
      </c>
      <c r="D15">
        <v>29821766.5730354</v>
      </c>
    </row>
    <row r="16" spans="1:10" x14ac:dyDescent="0.25">
      <c r="B16">
        <v>3111.6</v>
      </c>
      <c r="D16">
        <v>29818331.757045299</v>
      </c>
    </row>
    <row r="17" spans="1:6" x14ac:dyDescent="0.25">
      <c r="B17">
        <v>4648.1000000000004</v>
      </c>
      <c r="D17">
        <v>29816891.757044699</v>
      </c>
    </row>
    <row r="18" spans="1:6" x14ac:dyDescent="0.25">
      <c r="B18">
        <v>6184.5</v>
      </c>
      <c r="D18">
        <v>29816891.757043298</v>
      </c>
    </row>
    <row r="19" spans="1:6" x14ac:dyDescent="0.25">
      <c r="B19">
        <v>7038.5</v>
      </c>
      <c r="D19">
        <v>29816891.757043298</v>
      </c>
    </row>
    <row r="20" spans="1:6" x14ac:dyDescent="0.25">
      <c r="B20">
        <v>1577.03014016151</v>
      </c>
      <c r="E20">
        <v>29821766.5730354</v>
      </c>
    </row>
    <row r="21" spans="1:6" x14ac:dyDescent="0.25">
      <c r="B21">
        <v>3114.1</v>
      </c>
      <c r="E21">
        <v>29817809.757045999</v>
      </c>
    </row>
    <row r="22" spans="1:6" x14ac:dyDescent="0.25">
      <c r="B22">
        <v>4651.8999999999996</v>
      </c>
      <c r="E22">
        <v>29816701.541046001</v>
      </c>
    </row>
    <row r="23" spans="1:6" x14ac:dyDescent="0.25">
      <c r="B23">
        <v>6188.5</v>
      </c>
      <c r="E23">
        <v>29816581.181046098</v>
      </c>
    </row>
    <row r="24" spans="1:6" x14ac:dyDescent="0.25">
      <c r="B24">
        <v>7037.2</v>
      </c>
      <c r="E24">
        <v>29816550.9250433</v>
      </c>
    </row>
    <row r="25" spans="1:6" x14ac:dyDescent="0.25">
      <c r="A25" t="s">
        <v>598</v>
      </c>
      <c r="B25">
        <v>1577.0301415920201</v>
      </c>
      <c r="F25">
        <v>29821766.5730354</v>
      </c>
    </row>
    <row r="26" spans="1:6" x14ac:dyDescent="0.25">
      <c r="A26" t="s">
        <v>599</v>
      </c>
      <c r="B26">
        <v>1649.9</v>
      </c>
    </row>
    <row r="27" spans="1:6" x14ac:dyDescent="0.25">
      <c r="A27" t="s">
        <v>600</v>
      </c>
      <c r="B27">
        <v>1730.9</v>
      </c>
      <c r="F27">
        <v>29821377.773024101</v>
      </c>
    </row>
    <row r="28" spans="1:6" x14ac:dyDescent="0.25">
      <c r="A28" t="s">
        <v>601</v>
      </c>
      <c r="B28">
        <v>1764.8</v>
      </c>
    </row>
    <row r="29" spans="1:6" x14ac:dyDescent="0.25">
      <c r="A29" t="s">
        <v>603</v>
      </c>
      <c r="B29">
        <v>1808.4</v>
      </c>
      <c r="F29">
        <v>29821377.773023602</v>
      </c>
    </row>
    <row r="30" spans="1:6" x14ac:dyDescent="0.25">
      <c r="A30" t="s">
        <v>604</v>
      </c>
      <c r="B30">
        <v>1849.7</v>
      </c>
      <c r="F30">
        <v>29820988.973023199</v>
      </c>
    </row>
    <row r="31" spans="1:6" x14ac:dyDescent="0.25">
      <c r="A31" t="s">
        <v>605</v>
      </c>
      <c r="B31">
        <v>1888.4</v>
      </c>
      <c r="F31">
        <v>29820988.973023999</v>
      </c>
    </row>
    <row r="32" spans="1:6" x14ac:dyDescent="0.25">
      <c r="A32" t="s">
        <v>606</v>
      </c>
      <c r="B32">
        <v>1990.3</v>
      </c>
      <c r="F32">
        <v>29820600.173023801</v>
      </c>
    </row>
    <row r="33" spans="1:6" x14ac:dyDescent="0.25">
      <c r="A33" t="s">
        <v>607</v>
      </c>
      <c r="B33">
        <v>2029.7</v>
      </c>
      <c r="F33">
        <v>29820600.173023999</v>
      </c>
    </row>
    <row r="34" spans="1:6" x14ac:dyDescent="0.25">
      <c r="A34" t="s">
        <v>608</v>
      </c>
      <c r="B34">
        <v>2134.1999999999998</v>
      </c>
      <c r="F34">
        <v>29820089.373024601</v>
      </c>
    </row>
    <row r="35" spans="1:6" x14ac:dyDescent="0.25">
      <c r="A35" t="s">
        <v>24</v>
      </c>
      <c r="B35">
        <v>2170.3000000000002</v>
      </c>
    </row>
    <row r="36" spans="1:6" x14ac:dyDescent="0.25">
      <c r="A36" t="s">
        <v>609</v>
      </c>
      <c r="B36">
        <v>2294.1</v>
      </c>
      <c r="F36">
        <v>29820089.3730244</v>
      </c>
    </row>
    <row r="37" spans="1:6" x14ac:dyDescent="0.25">
      <c r="A37" t="s">
        <v>610</v>
      </c>
      <c r="B37">
        <v>2329.1</v>
      </c>
    </row>
    <row r="38" spans="1:6" x14ac:dyDescent="0.25">
      <c r="A38" t="s">
        <v>611</v>
      </c>
      <c r="B38">
        <v>2365.1999999999998</v>
      </c>
    </row>
    <row r="39" spans="1:6" x14ac:dyDescent="0.25">
      <c r="A39" t="s">
        <v>612</v>
      </c>
      <c r="B39">
        <v>2404.9</v>
      </c>
      <c r="F39">
        <v>29820089.373023201</v>
      </c>
    </row>
    <row r="40" spans="1:6" x14ac:dyDescent="0.25">
      <c r="A40" t="s">
        <v>613</v>
      </c>
      <c r="B40">
        <v>2440.6999999999998</v>
      </c>
    </row>
    <row r="41" spans="1:6" x14ac:dyDescent="0.25">
      <c r="A41" t="s">
        <v>614</v>
      </c>
      <c r="B41">
        <v>2479.6</v>
      </c>
      <c r="F41">
        <v>29820089.373022199</v>
      </c>
    </row>
    <row r="42" spans="1:6" x14ac:dyDescent="0.25">
      <c r="A42" t="s">
        <v>602</v>
      </c>
      <c r="B42">
        <v>2519</v>
      </c>
      <c r="F42">
        <v>29820089.373022001</v>
      </c>
    </row>
    <row r="43" spans="1:6" x14ac:dyDescent="0.25">
      <c r="A43" t="s">
        <v>615</v>
      </c>
      <c r="B43">
        <v>2557.8000000000002</v>
      </c>
      <c r="F43">
        <v>29820089.373022001</v>
      </c>
    </row>
    <row r="44" spans="1:6" x14ac:dyDescent="0.25">
      <c r="A44" t="s">
        <v>616</v>
      </c>
      <c r="B44">
        <v>2593.4</v>
      </c>
    </row>
    <row r="45" spans="1:6" x14ac:dyDescent="0.25">
      <c r="A45" t="s">
        <v>617</v>
      </c>
      <c r="B45">
        <v>2628.9</v>
      </c>
    </row>
    <row r="46" spans="1:6" x14ac:dyDescent="0.25">
      <c r="A46" t="s">
        <v>618</v>
      </c>
      <c r="B46">
        <v>2668.2</v>
      </c>
      <c r="F46">
        <v>29820019.173021998</v>
      </c>
    </row>
    <row r="47" spans="1:6" x14ac:dyDescent="0.25">
      <c r="A47" t="s">
        <v>586</v>
      </c>
      <c r="B47">
        <v>2707.4</v>
      </c>
      <c r="F47">
        <v>29818350.157022499</v>
      </c>
    </row>
    <row r="48" spans="1:6" x14ac:dyDescent="0.25">
      <c r="A48" t="s">
        <v>587</v>
      </c>
      <c r="B48">
        <v>2742.9</v>
      </c>
    </row>
    <row r="49" spans="1:6" x14ac:dyDescent="0.25">
      <c r="A49" t="s">
        <v>588</v>
      </c>
      <c r="B49">
        <v>2778.6</v>
      </c>
    </row>
    <row r="50" spans="1:6" x14ac:dyDescent="0.25">
      <c r="A50" t="s">
        <v>589</v>
      </c>
      <c r="B50">
        <v>2814.6</v>
      </c>
    </row>
    <row r="51" spans="1:6" x14ac:dyDescent="0.25">
      <c r="B51">
        <v>2850.4</v>
      </c>
    </row>
    <row r="52" spans="1:6" x14ac:dyDescent="0.25">
      <c r="B52">
        <v>2886.5</v>
      </c>
    </row>
    <row r="53" spans="1:6" x14ac:dyDescent="0.25">
      <c r="B53">
        <v>2972.7</v>
      </c>
    </row>
    <row r="54" spans="1:6" x14ac:dyDescent="0.25">
      <c r="B54">
        <v>3026.1</v>
      </c>
      <c r="F54">
        <v>29818350.157023899</v>
      </c>
    </row>
    <row r="55" spans="1:6" x14ac:dyDescent="0.25">
      <c r="B55">
        <v>3061.4</v>
      </c>
    </row>
    <row r="56" spans="1:6" x14ac:dyDescent="0.25">
      <c r="B56">
        <v>3112.7</v>
      </c>
      <c r="F56">
        <v>29818350.157024</v>
      </c>
    </row>
    <row r="57" spans="1:6" x14ac:dyDescent="0.25">
      <c r="B57">
        <v>3149.6</v>
      </c>
    </row>
    <row r="58" spans="1:6" x14ac:dyDescent="0.25">
      <c r="B58">
        <v>3210.5</v>
      </c>
      <c r="F58">
        <v>29818350.1570241</v>
      </c>
    </row>
    <row r="59" spans="1:6" x14ac:dyDescent="0.25">
      <c r="B59">
        <v>3247.3</v>
      </c>
    </row>
    <row r="60" spans="1:6" x14ac:dyDescent="0.25">
      <c r="B60">
        <v>3305</v>
      </c>
      <c r="F60">
        <v>29818350.157024398</v>
      </c>
    </row>
    <row r="61" spans="1:6" x14ac:dyDescent="0.25">
      <c r="B61">
        <v>3341.9</v>
      </c>
    </row>
    <row r="62" spans="1:6" x14ac:dyDescent="0.25">
      <c r="B62">
        <v>3431.9</v>
      </c>
      <c r="F62">
        <v>29818350.157023601</v>
      </c>
    </row>
    <row r="63" spans="1:6" x14ac:dyDescent="0.25">
      <c r="B63">
        <v>3473</v>
      </c>
      <c r="F63">
        <v>29818350.157023199</v>
      </c>
    </row>
    <row r="64" spans="1:6" x14ac:dyDescent="0.25">
      <c r="B64">
        <v>3512</v>
      </c>
      <c r="F64">
        <v>29818350.1570221</v>
      </c>
    </row>
    <row r="65" spans="2:6" x14ac:dyDescent="0.25">
      <c r="B65">
        <v>3548</v>
      </c>
    </row>
    <row r="66" spans="2:6" x14ac:dyDescent="0.25">
      <c r="B66">
        <v>3587.6</v>
      </c>
      <c r="F66">
        <v>29818350.157023199</v>
      </c>
    </row>
    <row r="67" spans="2:6" x14ac:dyDescent="0.25">
      <c r="B67">
        <v>3624.2</v>
      </c>
    </row>
    <row r="68" spans="2:6" x14ac:dyDescent="0.25">
      <c r="B68">
        <v>3663.5</v>
      </c>
      <c r="F68">
        <v>29818350.1570221</v>
      </c>
    </row>
    <row r="69" spans="2:6" x14ac:dyDescent="0.25">
      <c r="B69">
        <v>3703.9</v>
      </c>
      <c r="F69">
        <v>29818350.1570221</v>
      </c>
    </row>
    <row r="70" spans="2:6" x14ac:dyDescent="0.25">
      <c r="B70">
        <v>3739.7</v>
      </c>
    </row>
    <row r="71" spans="2:6" x14ac:dyDescent="0.25">
      <c r="B71">
        <v>3776.1</v>
      </c>
    </row>
    <row r="72" spans="2:6" x14ac:dyDescent="0.25">
      <c r="B72">
        <v>3812.4</v>
      </c>
    </row>
    <row r="73" spans="2:6" x14ac:dyDescent="0.25">
      <c r="B73">
        <v>3852.7</v>
      </c>
      <c r="F73">
        <v>29818279.957022</v>
      </c>
    </row>
    <row r="74" spans="2:6" x14ac:dyDescent="0.25">
      <c r="B74">
        <v>3889</v>
      </c>
    </row>
    <row r="75" spans="2:6" x14ac:dyDescent="0.25">
      <c r="B75">
        <v>3926</v>
      </c>
    </row>
    <row r="76" spans="2:6" x14ac:dyDescent="0.25">
      <c r="B76">
        <v>3962.9</v>
      </c>
    </row>
    <row r="77" spans="2:6" x14ac:dyDescent="0.25">
      <c r="B77">
        <v>3999.7</v>
      </c>
    </row>
    <row r="78" spans="2:6" x14ac:dyDescent="0.25">
      <c r="B78">
        <v>4036.8</v>
      </c>
    </row>
    <row r="79" spans="2:6" x14ac:dyDescent="0.25">
      <c r="B79">
        <v>4077.3</v>
      </c>
      <c r="F79">
        <v>29818279.957022</v>
      </c>
    </row>
    <row r="80" spans="2:6" x14ac:dyDescent="0.25">
      <c r="B80">
        <v>4169</v>
      </c>
      <c r="F80">
        <v>29818279.957022302</v>
      </c>
    </row>
    <row r="81" spans="2:6" x14ac:dyDescent="0.25">
      <c r="B81">
        <v>4209.6000000000004</v>
      </c>
      <c r="F81">
        <v>29818279.957022201</v>
      </c>
    </row>
    <row r="82" spans="2:6" x14ac:dyDescent="0.25">
      <c r="B82">
        <v>4276.7</v>
      </c>
      <c r="F82">
        <v>29818258.301023498</v>
      </c>
    </row>
    <row r="83" spans="2:6" x14ac:dyDescent="0.25">
      <c r="B83">
        <v>4336.1000000000004</v>
      </c>
      <c r="F83">
        <v>29818258.301022101</v>
      </c>
    </row>
    <row r="84" spans="2:6" x14ac:dyDescent="0.25">
      <c r="B84">
        <v>4375</v>
      </c>
    </row>
    <row r="85" spans="2:6" x14ac:dyDescent="0.25">
      <c r="B85">
        <v>4436.7</v>
      </c>
      <c r="F85">
        <v>29818258.3010238</v>
      </c>
    </row>
    <row r="86" spans="2:6" x14ac:dyDescent="0.25">
      <c r="B86">
        <v>4479.3999999999996</v>
      </c>
      <c r="F86">
        <v>29818258.301023498</v>
      </c>
    </row>
    <row r="87" spans="2:6" x14ac:dyDescent="0.25">
      <c r="B87">
        <v>4551.5</v>
      </c>
      <c r="F87">
        <v>29818258.3010238</v>
      </c>
    </row>
    <row r="88" spans="2:6" x14ac:dyDescent="0.25">
      <c r="B88">
        <v>4589.3</v>
      </c>
    </row>
    <row r="89" spans="2:6" x14ac:dyDescent="0.25">
      <c r="B89">
        <v>4642.8</v>
      </c>
      <c r="F89">
        <v>29818258.3010238</v>
      </c>
    </row>
    <row r="90" spans="2:6" x14ac:dyDescent="0.25">
      <c r="B90">
        <v>4684.8999999999996</v>
      </c>
      <c r="F90">
        <v>29818258.3010232</v>
      </c>
    </row>
    <row r="91" spans="2:6" x14ac:dyDescent="0.25">
      <c r="B91">
        <v>4722.3</v>
      </c>
    </row>
    <row r="92" spans="2:6" x14ac:dyDescent="0.25">
      <c r="B92">
        <v>4760.1000000000004</v>
      </c>
    </row>
    <row r="93" spans="2:6" x14ac:dyDescent="0.25">
      <c r="B93">
        <v>4800.8</v>
      </c>
      <c r="F93">
        <v>29818258.301022202</v>
      </c>
    </row>
    <row r="94" spans="2:6" x14ac:dyDescent="0.25">
      <c r="B94">
        <v>4843.3</v>
      </c>
      <c r="F94">
        <v>29818258.301022802</v>
      </c>
    </row>
    <row r="95" spans="2:6" x14ac:dyDescent="0.25">
      <c r="B95">
        <v>4884.5</v>
      </c>
      <c r="F95">
        <v>29818258.301022101</v>
      </c>
    </row>
    <row r="96" spans="2:6" x14ac:dyDescent="0.25">
      <c r="B96">
        <v>4921.6000000000004</v>
      </c>
    </row>
    <row r="97" spans="2:6" x14ac:dyDescent="0.25">
      <c r="B97">
        <v>4958.6000000000004</v>
      </c>
    </row>
    <row r="98" spans="2:6" x14ac:dyDescent="0.25">
      <c r="B98">
        <v>4996.3</v>
      </c>
    </row>
    <row r="99" spans="2:6" x14ac:dyDescent="0.25">
      <c r="B99">
        <v>5033.3999999999996</v>
      </c>
    </row>
    <row r="100" spans="2:6" x14ac:dyDescent="0.25">
      <c r="B100">
        <v>5071.3999999999996</v>
      </c>
    </row>
    <row r="101" spans="2:6" x14ac:dyDescent="0.25">
      <c r="B101">
        <v>5108.7</v>
      </c>
    </row>
    <row r="102" spans="2:6" x14ac:dyDescent="0.25">
      <c r="B102">
        <v>5146.1000000000004</v>
      </c>
    </row>
    <row r="103" spans="2:6" x14ac:dyDescent="0.25">
      <c r="B103">
        <v>5183.5</v>
      </c>
    </row>
    <row r="104" spans="2:6" x14ac:dyDescent="0.25">
      <c r="B104">
        <v>5221.3</v>
      </c>
    </row>
    <row r="105" spans="2:6" x14ac:dyDescent="0.25">
      <c r="B105">
        <v>5258.8</v>
      </c>
    </row>
    <row r="106" spans="2:6" x14ac:dyDescent="0.25">
      <c r="B106">
        <v>5296.4</v>
      </c>
    </row>
    <row r="107" spans="2:6" x14ac:dyDescent="0.25">
      <c r="B107">
        <v>5391.2</v>
      </c>
      <c r="F107">
        <v>29818258.301022299</v>
      </c>
    </row>
    <row r="108" spans="2:6" x14ac:dyDescent="0.25">
      <c r="B108">
        <v>5434.6</v>
      </c>
      <c r="F108">
        <v>29818258.301024102</v>
      </c>
    </row>
    <row r="109" spans="2:6" x14ac:dyDescent="0.25">
      <c r="B109">
        <v>5471</v>
      </c>
    </row>
    <row r="110" spans="2:6" x14ac:dyDescent="0.25">
      <c r="B110">
        <v>5516.8</v>
      </c>
      <c r="F110">
        <v>29818258.3010238</v>
      </c>
    </row>
    <row r="111" spans="2:6" x14ac:dyDescent="0.25">
      <c r="B111">
        <v>5572</v>
      </c>
      <c r="F111">
        <v>29818258.301023401</v>
      </c>
    </row>
    <row r="112" spans="2:6" x14ac:dyDescent="0.25">
      <c r="B112">
        <v>5613.1</v>
      </c>
      <c r="F112">
        <v>29818258.301022202</v>
      </c>
    </row>
    <row r="113" spans="2:6" x14ac:dyDescent="0.25">
      <c r="B113">
        <v>5670.9</v>
      </c>
      <c r="F113">
        <v>29818258.301023401</v>
      </c>
    </row>
    <row r="114" spans="2:6" x14ac:dyDescent="0.25">
      <c r="B114">
        <v>5716.9</v>
      </c>
      <c r="F114">
        <v>29818258.301023699</v>
      </c>
    </row>
    <row r="115" spans="2:6" x14ac:dyDescent="0.25">
      <c r="B115">
        <v>5812.7</v>
      </c>
      <c r="F115">
        <v>29818258.301023401</v>
      </c>
    </row>
    <row r="116" spans="2:6" x14ac:dyDescent="0.25">
      <c r="B116">
        <v>5908.3</v>
      </c>
      <c r="F116">
        <v>29818258.301023401</v>
      </c>
    </row>
    <row r="117" spans="2:6" x14ac:dyDescent="0.25">
      <c r="B117">
        <v>5953.7</v>
      </c>
      <c r="F117">
        <v>29818258.301022999</v>
      </c>
    </row>
    <row r="118" spans="2:6" x14ac:dyDescent="0.25">
      <c r="B118">
        <v>5994.4</v>
      </c>
      <c r="F118">
        <v>29818258.301023401</v>
      </c>
    </row>
    <row r="119" spans="2:6" x14ac:dyDescent="0.25">
      <c r="B119">
        <v>6031.4</v>
      </c>
    </row>
    <row r="120" spans="2:6" x14ac:dyDescent="0.25">
      <c r="B120">
        <v>6072.4</v>
      </c>
      <c r="F120">
        <v>29818258.301023599</v>
      </c>
    </row>
    <row r="121" spans="2:6" x14ac:dyDescent="0.25">
      <c r="B121">
        <v>6114.4</v>
      </c>
      <c r="F121">
        <v>29818258.301022299</v>
      </c>
    </row>
    <row r="122" spans="2:6" x14ac:dyDescent="0.25">
      <c r="B122">
        <v>6155.4</v>
      </c>
      <c r="F122">
        <v>29818258.301022101</v>
      </c>
    </row>
    <row r="123" spans="2:6" x14ac:dyDescent="0.25">
      <c r="B123">
        <v>6195.6</v>
      </c>
      <c r="F123">
        <v>29818258.301022101</v>
      </c>
    </row>
    <row r="124" spans="2:6" x14ac:dyDescent="0.25">
      <c r="B124">
        <v>6232.1</v>
      </c>
    </row>
    <row r="125" spans="2:6" x14ac:dyDescent="0.25">
      <c r="B125">
        <v>6268.9</v>
      </c>
    </row>
    <row r="126" spans="2:6" x14ac:dyDescent="0.25">
      <c r="B126">
        <v>6306</v>
      </c>
    </row>
    <row r="127" spans="2:6" x14ac:dyDescent="0.25">
      <c r="B127">
        <v>6343.3</v>
      </c>
    </row>
    <row r="128" spans="2:6" x14ac:dyDescent="0.25">
      <c r="B128">
        <v>6380.3</v>
      </c>
    </row>
    <row r="129" spans="2:7" x14ac:dyDescent="0.25">
      <c r="B129">
        <v>6417.5</v>
      </c>
    </row>
    <row r="130" spans="2:7" x14ac:dyDescent="0.25">
      <c r="B130">
        <v>6454.7</v>
      </c>
    </row>
    <row r="131" spans="2:7" x14ac:dyDescent="0.25">
      <c r="B131">
        <v>6491.9</v>
      </c>
    </row>
    <row r="132" spans="2:7" x14ac:dyDescent="0.25">
      <c r="B132">
        <v>6528.8</v>
      </c>
      <c r="C132" s="24"/>
    </row>
    <row r="133" spans="2:7" x14ac:dyDescent="0.25">
      <c r="B133">
        <v>6565.8</v>
      </c>
    </row>
    <row r="134" spans="2:7" x14ac:dyDescent="0.25">
      <c r="B134">
        <v>6658.3</v>
      </c>
      <c r="C134" s="24"/>
      <c r="F134">
        <v>29818258.301022299</v>
      </c>
    </row>
    <row r="135" spans="2:7" x14ac:dyDescent="0.25">
      <c r="B135">
        <v>6697</v>
      </c>
      <c r="F135">
        <v>29818258.3010238</v>
      </c>
    </row>
    <row r="136" spans="2:7" x14ac:dyDescent="0.25">
      <c r="B136">
        <v>6748.5</v>
      </c>
      <c r="F136">
        <v>29818258.301023401</v>
      </c>
    </row>
    <row r="137" spans="2:7" x14ac:dyDescent="0.25">
      <c r="B137">
        <v>6789.6</v>
      </c>
      <c r="F137">
        <v>29818258.301023599</v>
      </c>
    </row>
    <row r="138" spans="2:7" x14ac:dyDescent="0.25">
      <c r="B138">
        <v>6835.7</v>
      </c>
      <c r="F138">
        <v>29818209.381023299</v>
      </c>
    </row>
    <row r="139" spans="2:7" x14ac:dyDescent="0.25">
      <c r="B139">
        <v>6875.7</v>
      </c>
      <c r="F139">
        <v>29818209.381022301</v>
      </c>
    </row>
    <row r="140" spans="2:7" x14ac:dyDescent="0.25">
      <c r="B140">
        <v>6928</v>
      </c>
      <c r="F140">
        <v>29818209.381023701</v>
      </c>
    </row>
    <row r="141" spans="2:7" x14ac:dyDescent="0.25">
      <c r="B141">
        <v>6965.6</v>
      </c>
      <c r="C141" s="24"/>
    </row>
    <row r="142" spans="2:7" x14ac:dyDescent="0.25">
      <c r="B142">
        <v>7018.5</v>
      </c>
      <c r="F142">
        <v>29818209.381023798</v>
      </c>
    </row>
    <row r="143" spans="2:7" x14ac:dyDescent="0.25">
      <c r="B143">
        <v>1577.03014016151</v>
      </c>
      <c r="C143" s="24"/>
      <c r="G143">
        <v>29821766.5730354</v>
      </c>
    </row>
    <row r="144" spans="2:7" x14ac:dyDescent="0.25">
      <c r="B144">
        <v>2109.8000000000002</v>
      </c>
      <c r="C144" s="24"/>
      <c r="G144">
        <v>29818630.9730446</v>
      </c>
    </row>
    <row r="145" spans="2:8" x14ac:dyDescent="0.25">
      <c r="B145">
        <v>2644.8</v>
      </c>
      <c r="C145" s="57"/>
      <c r="D145" s="57"/>
      <c r="E145" s="57"/>
      <c r="F145" s="57"/>
      <c r="G145" s="57">
        <v>29817119.557044599</v>
      </c>
      <c r="H145" s="57"/>
    </row>
    <row r="146" spans="2:8" x14ac:dyDescent="0.25">
      <c r="B146">
        <v>3179.8</v>
      </c>
      <c r="C146" s="57"/>
      <c r="D146" s="57"/>
      <c r="E146" s="57"/>
      <c r="F146" s="57"/>
      <c r="G146" s="57">
        <v>29817119.557043299</v>
      </c>
      <c r="H146" s="57"/>
    </row>
    <row r="147" spans="2:8" x14ac:dyDescent="0.25">
      <c r="B147">
        <v>3715.7</v>
      </c>
      <c r="C147" s="57"/>
      <c r="D147" s="57"/>
      <c r="E147" s="57"/>
      <c r="F147" s="57"/>
      <c r="G147" s="57">
        <v>29817119.557043299</v>
      </c>
      <c r="H147" s="57"/>
    </row>
    <row r="148" spans="2:8" x14ac:dyDescent="0.25">
      <c r="B148">
        <v>4251.8999999999996</v>
      </c>
      <c r="C148" s="57"/>
      <c r="D148" s="57"/>
      <c r="E148" s="57"/>
      <c r="F148" s="57"/>
      <c r="G148" s="57">
        <v>29817119.557043299</v>
      </c>
      <c r="H148" s="57"/>
    </row>
    <row r="149" spans="2:8" x14ac:dyDescent="0.25">
      <c r="B149">
        <v>4788.7</v>
      </c>
      <c r="C149" s="57"/>
      <c r="D149" s="57"/>
      <c r="E149" s="57"/>
      <c r="F149" s="57"/>
      <c r="G149" s="57">
        <v>29817119.557043299</v>
      </c>
      <c r="H149" s="57"/>
    </row>
    <row r="150" spans="2:8" x14ac:dyDescent="0.25">
      <c r="B150">
        <v>5326</v>
      </c>
      <c r="C150" s="57"/>
      <c r="D150" s="57"/>
      <c r="E150" s="57"/>
      <c r="F150" s="57"/>
      <c r="G150" s="57">
        <v>29817119.557043299</v>
      </c>
      <c r="H150" s="57"/>
    </row>
    <row r="151" spans="2:8" x14ac:dyDescent="0.25">
      <c r="B151">
        <v>5863.4</v>
      </c>
      <c r="C151" s="57"/>
      <c r="D151" s="57"/>
      <c r="E151" s="57"/>
      <c r="F151" s="57"/>
      <c r="G151" s="57">
        <v>29817119.557043299</v>
      </c>
      <c r="H151" s="57"/>
    </row>
    <row r="152" spans="2:8" x14ac:dyDescent="0.25">
      <c r="B152">
        <v>6400.7</v>
      </c>
      <c r="C152" s="57"/>
      <c r="D152" s="57"/>
      <c r="E152" s="57"/>
      <c r="F152" s="57"/>
      <c r="G152" s="57">
        <v>29817119.557043299</v>
      </c>
      <c r="H152" s="57"/>
    </row>
    <row r="153" spans="2:8" x14ac:dyDescent="0.25">
      <c r="B153">
        <v>6938.2</v>
      </c>
      <c r="C153" s="57"/>
      <c r="D153" s="57"/>
      <c r="E153" s="57"/>
      <c r="F153" s="57"/>
      <c r="G153" s="57">
        <v>29817119.557043299</v>
      </c>
      <c r="H153" s="57"/>
    </row>
    <row r="154" spans="2:8" x14ac:dyDescent="0.25">
      <c r="B154">
        <v>7037.4</v>
      </c>
      <c r="C154" s="57"/>
      <c r="D154" s="57"/>
      <c r="E154" s="57"/>
      <c r="F154" s="57"/>
      <c r="G154" s="57">
        <v>29817119.557043299</v>
      </c>
      <c r="H154" s="57"/>
    </row>
    <row r="155" spans="2:8" x14ac:dyDescent="0.25">
      <c r="B155">
        <v>1577.03014016151</v>
      </c>
      <c r="C155" s="57"/>
      <c r="D155" s="57"/>
      <c r="E155" s="57"/>
      <c r="F155" s="57"/>
      <c r="G155" s="57"/>
      <c r="H155" s="57">
        <v>29821766.5730354</v>
      </c>
    </row>
    <row r="156" spans="2:8" x14ac:dyDescent="0.25">
      <c r="B156">
        <v>2114.4</v>
      </c>
      <c r="C156" s="57"/>
      <c r="D156" s="57"/>
      <c r="E156" s="57"/>
      <c r="F156" s="57"/>
      <c r="G156" s="57"/>
      <c r="H156" s="57">
        <v>29818037.557044599</v>
      </c>
    </row>
    <row r="157" spans="2:8" x14ac:dyDescent="0.25">
      <c r="B157">
        <v>2651.8</v>
      </c>
      <c r="C157" s="57"/>
      <c r="D157" s="57"/>
      <c r="E157" s="57"/>
      <c r="F157" s="57"/>
      <c r="G157" s="57"/>
      <c r="H157" s="57">
        <v>29817189.757044598</v>
      </c>
    </row>
    <row r="158" spans="2:8" x14ac:dyDescent="0.25">
      <c r="B158">
        <v>3188.6</v>
      </c>
      <c r="C158" s="57"/>
      <c r="D158" s="57"/>
      <c r="E158" s="57"/>
      <c r="F158" s="57"/>
      <c r="G158" s="57"/>
      <c r="H158" s="57">
        <v>29817189.757043201</v>
      </c>
    </row>
    <row r="159" spans="2:8" x14ac:dyDescent="0.25">
      <c r="B159">
        <v>3725.3</v>
      </c>
      <c r="C159" s="57"/>
      <c r="D159" s="57"/>
      <c r="E159" s="57"/>
      <c r="F159" s="57"/>
      <c r="G159" s="57"/>
      <c r="H159" s="57">
        <v>29817189.757043201</v>
      </c>
    </row>
    <row r="160" spans="2:8" x14ac:dyDescent="0.25">
      <c r="B160">
        <v>4262.5</v>
      </c>
      <c r="C160" s="57"/>
      <c r="D160" s="57"/>
      <c r="E160" s="57"/>
      <c r="F160" s="57"/>
      <c r="G160" s="57"/>
      <c r="H160" s="57">
        <v>29817189.757043201</v>
      </c>
    </row>
    <row r="161" spans="2:8" x14ac:dyDescent="0.25">
      <c r="B161">
        <v>4799.5</v>
      </c>
      <c r="C161" s="57"/>
      <c r="D161" s="57"/>
      <c r="E161" s="57"/>
      <c r="F161" s="57"/>
      <c r="G161" s="57"/>
      <c r="H161" s="57">
        <v>29817189.757043201</v>
      </c>
    </row>
    <row r="162" spans="2:8" x14ac:dyDescent="0.25">
      <c r="B162">
        <v>5336.7</v>
      </c>
      <c r="C162" s="57"/>
      <c r="D162" s="57"/>
      <c r="E162" s="57"/>
      <c r="F162" s="57"/>
      <c r="G162" s="57"/>
      <c r="H162" s="57">
        <v>29817189.757043201</v>
      </c>
    </row>
    <row r="163" spans="2:8" x14ac:dyDescent="0.25">
      <c r="B163">
        <v>5874</v>
      </c>
      <c r="C163" s="57"/>
      <c r="D163" s="57"/>
      <c r="E163" s="57"/>
      <c r="F163" s="57"/>
      <c r="G163" s="57"/>
      <c r="H163" s="57">
        <v>29817189.757043201</v>
      </c>
    </row>
    <row r="164" spans="2:8" x14ac:dyDescent="0.25">
      <c r="B164">
        <v>6411.4</v>
      </c>
      <c r="C164" s="57"/>
      <c r="D164" s="57"/>
      <c r="E164" s="57"/>
      <c r="F164" s="57"/>
      <c r="G164" s="57"/>
      <c r="H164" s="57">
        <v>29817189.757043201</v>
      </c>
    </row>
    <row r="165" spans="2:8" x14ac:dyDescent="0.25">
      <c r="B165">
        <v>6948.4</v>
      </c>
      <c r="C165" s="57"/>
      <c r="D165" s="57"/>
      <c r="E165" s="57"/>
      <c r="F165" s="57"/>
      <c r="G165" s="57"/>
      <c r="H165" s="57">
        <v>29817189.757043201</v>
      </c>
    </row>
    <row r="166" spans="2:8" x14ac:dyDescent="0.25">
      <c r="B166">
        <v>7037</v>
      </c>
      <c r="C166" s="57"/>
      <c r="D166" s="57"/>
      <c r="E166" s="57"/>
      <c r="F166" s="57"/>
      <c r="G166" s="57"/>
      <c r="H166" s="57">
        <v>29817189.757043201</v>
      </c>
    </row>
  </sheetData>
  <phoneticPr fontId="12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94AD6-322F-4D09-A19D-B9CB2F07ACC1}">
  <dimension ref="A1:Q124"/>
  <sheetViews>
    <sheetView topLeftCell="A46" workbookViewId="0">
      <selection activeCell="T92" sqref="T92"/>
    </sheetView>
  </sheetViews>
  <sheetFormatPr baseColWidth="10" defaultRowHeight="15" x14ac:dyDescent="0.25"/>
  <cols>
    <col min="1" max="1" width="11.85546875" bestFit="1" customWidth="1"/>
    <col min="2" max="3" width="8" bestFit="1" customWidth="1"/>
    <col min="4" max="4" width="11.7109375" bestFit="1" customWidth="1"/>
    <col min="5" max="6" width="11" bestFit="1" customWidth="1"/>
    <col min="7" max="7" width="9" bestFit="1" customWidth="1"/>
    <col min="8" max="8" width="11" bestFit="1" customWidth="1"/>
  </cols>
  <sheetData>
    <row r="1" spans="1:7" s="1" customFormat="1" x14ac:dyDescent="0.25">
      <c r="E1" s="1" t="s">
        <v>500</v>
      </c>
      <c r="F1" s="1" t="s">
        <v>500</v>
      </c>
    </row>
    <row r="2" spans="1:7" s="1" customFormat="1" x14ac:dyDescent="0.25">
      <c r="A2" s="1" t="s">
        <v>505</v>
      </c>
      <c r="B2" s="1" t="s">
        <v>496</v>
      </c>
      <c r="C2" s="34" t="s">
        <v>497</v>
      </c>
      <c r="D2" s="1" t="s">
        <v>495</v>
      </c>
      <c r="E2" s="1" t="s">
        <v>494</v>
      </c>
      <c r="F2" s="34" t="s">
        <v>501</v>
      </c>
    </row>
    <row r="3" spans="1:7" x14ac:dyDescent="0.25">
      <c r="A3" s="1" t="s">
        <v>502</v>
      </c>
      <c r="B3" t="s">
        <v>493</v>
      </c>
      <c r="C3">
        <v>1185.5</v>
      </c>
      <c r="D3">
        <v>33576006.799999997</v>
      </c>
      <c r="E3">
        <v>33589306.899999999</v>
      </c>
      <c r="F3">
        <v>33589534.600000001</v>
      </c>
    </row>
    <row r="4" spans="1:7" x14ac:dyDescent="0.25">
      <c r="A4" s="1" t="s">
        <v>499</v>
      </c>
      <c r="B4" t="s">
        <v>483</v>
      </c>
      <c r="C4" s="6">
        <v>258.5</v>
      </c>
      <c r="D4">
        <v>33576006.799999997</v>
      </c>
      <c r="E4">
        <v>33584982.899999999</v>
      </c>
      <c r="F4">
        <v>33585210.600000001</v>
      </c>
    </row>
    <row r="5" spans="1:7" x14ac:dyDescent="0.25">
      <c r="B5" t="s">
        <v>484</v>
      </c>
      <c r="C5">
        <v>327.2</v>
      </c>
      <c r="D5">
        <v>33576006.799999997</v>
      </c>
      <c r="E5">
        <v>33580658.899999999</v>
      </c>
      <c r="F5">
        <v>33581008.700000003</v>
      </c>
      <c r="G5" s="6">
        <f>C5-C4</f>
        <v>68.699999999999989</v>
      </c>
    </row>
    <row r="6" spans="1:7" x14ac:dyDescent="0.25">
      <c r="B6" t="s">
        <v>482</v>
      </c>
      <c r="C6">
        <v>1134</v>
      </c>
      <c r="D6">
        <v>33576006.799999997</v>
      </c>
      <c r="E6">
        <v>33576625.5</v>
      </c>
      <c r="F6">
        <v>33578638.299999997</v>
      </c>
      <c r="G6" s="6">
        <f t="shared" ref="G6:G12" si="0">C6-C5</f>
        <v>806.8</v>
      </c>
    </row>
    <row r="7" spans="1:7" x14ac:dyDescent="0.25">
      <c r="B7" t="s">
        <v>485</v>
      </c>
      <c r="C7">
        <v>4769.3</v>
      </c>
      <c r="D7">
        <v>33576006.799999997</v>
      </c>
      <c r="E7">
        <v>33575911.700000003</v>
      </c>
      <c r="F7">
        <v>33577992.799999997</v>
      </c>
      <c r="G7" s="6">
        <f t="shared" si="0"/>
        <v>3635.3</v>
      </c>
    </row>
    <row r="8" spans="1:7" x14ac:dyDescent="0.25">
      <c r="B8" t="s">
        <v>486</v>
      </c>
      <c r="C8">
        <v>8404.9</v>
      </c>
      <c r="D8">
        <v>33576006.799999997</v>
      </c>
      <c r="E8">
        <v>33575750.100000001</v>
      </c>
      <c r="F8">
        <v>33577351.5</v>
      </c>
      <c r="G8" s="6">
        <f t="shared" si="0"/>
        <v>3635.5999999999995</v>
      </c>
    </row>
    <row r="9" spans="1:7" x14ac:dyDescent="0.25">
      <c r="B9" t="s">
        <v>487</v>
      </c>
      <c r="C9">
        <v>12040.1</v>
      </c>
      <c r="D9">
        <v>33576006.799999997</v>
      </c>
      <c r="E9">
        <v>33575720.799999997</v>
      </c>
      <c r="F9">
        <v>33576094.700000003</v>
      </c>
      <c r="G9" s="6">
        <f t="shared" si="0"/>
        <v>3635.2000000000007</v>
      </c>
    </row>
    <row r="10" spans="1:7" x14ac:dyDescent="0.25">
      <c r="B10" t="s">
        <v>488</v>
      </c>
      <c r="C10">
        <v>15676.3</v>
      </c>
      <c r="D10">
        <v>33576006.799999997</v>
      </c>
      <c r="E10">
        <v>33575720.799999997</v>
      </c>
      <c r="F10">
        <v>33575783.5</v>
      </c>
      <c r="G10" s="6">
        <f t="shared" si="0"/>
        <v>3636.1999999999989</v>
      </c>
    </row>
    <row r="11" spans="1:7" x14ac:dyDescent="0.25">
      <c r="B11" t="s">
        <v>489</v>
      </c>
      <c r="C11">
        <v>19312.099999999999</v>
      </c>
      <c r="D11">
        <v>33576006.799999997</v>
      </c>
      <c r="F11">
        <v>33575618.5</v>
      </c>
      <c r="G11" s="6">
        <f>C11-C10</f>
        <v>3635.7999999999993</v>
      </c>
    </row>
    <row r="12" spans="1:7" x14ac:dyDescent="0.25">
      <c r="B12" t="s">
        <v>490</v>
      </c>
      <c r="C12">
        <v>22947.7</v>
      </c>
      <c r="D12">
        <v>33576006.799999997</v>
      </c>
      <c r="F12">
        <v>33575618.5</v>
      </c>
      <c r="G12" s="6">
        <f t="shared" si="0"/>
        <v>3635.6000000000022</v>
      </c>
    </row>
    <row r="13" spans="1:7" x14ac:dyDescent="0.25">
      <c r="B13" t="s">
        <v>491</v>
      </c>
      <c r="C13">
        <v>24133.200000000001</v>
      </c>
      <c r="D13">
        <v>33576006.799999997</v>
      </c>
      <c r="F13">
        <v>33575618.5</v>
      </c>
    </row>
    <row r="16" spans="1:7" s="1" customFormat="1" x14ac:dyDescent="0.25">
      <c r="E16" s="1" t="s">
        <v>500</v>
      </c>
      <c r="F16" s="34"/>
    </row>
    <row r="17" spans="1:7" s="1" customFormat="1" x14ac:dyDescent="0.25">
      <c r="A17" s="1" t="s">
        <v>505</v>
      </c>
      <c r="B17" s="1" t="s">
        <v>496</v>
      </c>
      <c r="C17" s="34" t="s">
        <v>497</v>
      </c>
      <c r="D17" s="1" t="s">
        <v>495</v>
      </c>
      <c r="E17" s="1" t="s">
        <v>494</v>
      </c>
      <c r="F17" s="34"/>
    </row>
    <row r="18" spans="1:7" x14ac:dyDescent="0.25">
      <c r="A18" s="1" t="s">
        <v>502</v>
      </c>
      <c r="B18" t="s">
        <v>493</v>
      </c>
      <c r="C18">
        <v>1179.4000000000001</v>
      </c>
      <c r="D18">
        <v>33576006.799999997</v>
      </c>
      <c r="E18">
        <v>33589377.100000001</v>
      </c>
    </row>
    <row r="19" spans="1:7" x14ac:dyDescent="0.25">
      <c r="A19" s="1" t="s">
        <v>498</v>
      </c>
      <c r="B19" t="s">
        <v>483</v>
      </c>
      <c r="C19">
        <v>530</v>
      </c>
      <c r="D19">
        <v>33576006.799999997</v>
      </c>
      <c r="E19">
        <v>33585053.100000001</v>
      </c>
    </row>
    <row r="20" spans="1:7" x14ac:dyDescent="0.25">
      <c r="B20" t="s">
        <v>484</v>
      </c>
      <c r="C20">
        <v>1066.9000000000001</v>
      </c>
      <c r="D20">
        <v>33576006.799999997</v>
      </c>
      <c r="E20">
        <v>33580780.899999999</v>
      </c>
      <c r="G20">
        <f>C20-C19</f>
        <v>536.90000000000009</v>
      </c>
    </row>
    <row r="21" spans="1:7" x14ac:dyDescent="0.25">
      <c r="B21" t="s">
        <v>482</v>
      </c>
      <c r="C21">
        <v>1496.6</v>
      </c>
      <c r="D21">
        <v>33576006.799999997</v>
      </c>
      <c r="E21">
        <v>33576747.5</v>
      </c>
      <c r="G21">
        <f t="shared" ref="G21:G28" si="1">C21-C20</f>
        <v>429.69999999999982</v>
      </c>
    </row>
    <row r="22" spans="1:7" x14ac:dyDescent="0.25">
      <c r="B22" t="s">
        <v>485</v>
      </c>
      <c r="C22">
        <v>2031.6</v>
      </c>
      <c r="D22">
        <v>33576006.799999997</v>
      </c>
      <c r="E22">
        <v>33576185.200000003</v>
      </c>
      <c r="G22">
        <f t="shared" si="1"/>
        <v>535</v>
      </c>
    </row>
    <row r="23" spans="1:7" x14ac:dyDescent="0.25">
      <c r="B23" t="s">
        <v>486</v>
      </c>
      <c r="C23">
        <v>2566.8000000000002</v>
      </c>
      <c r="D23">
        <v>33576006.799999997</v>
      </c>
      <c r="E23">
        <v>33575976.799999997</v>
      </c>
      <c r="G23">
        <f t="shared" si="1"/>
        <v>535.20000000000027</v>
      </c>
    </row>
    <row r="24" spans="1:7" x14ac:dyDescent="0.25">
      <c r="B24" t="s">
        <v>487</v>
      </c>
      <c r="C24">
        <v>3102.3</v>
      </c>
      <c r="D24">
        <v>33576006.799999997</v>
      </c>
      <c r="E24">
        <v>33575753.100000001</v>
      </c>
      <c r="G24">
        <f t="shared" si="1"/>
        <v>535.5</v>
      </c>
    </row>
    <row r="25" spans="1:7" x14ac:dyDescent="0.25">
      <c r="B25" t="s">
        <v>488</v>
      </c>
      <c r="C25">
        <v>3638.2</v>
      </c>
      <c r="D25">
        <v>33576006.799999997</v>
      </c>
      <c r="E25">
        <v>33575694.600000001</v>
      </c>
      <c r="G25">
        <f t="shared" si="1"/>
        <v>535.89999999999964</v>
      </c>
    </row>
    <row r="26" spans="1:7" x14ac:dyDescent="0.25">
      <c r="B26" t="s">
        <v>489</v>
      </c>
      <c r="C26">
        <v>4173.6000000000004</v>
      </c>
      <c r="D26">
        <v>33576006.799999997</v>
      </c>
      <c r="E26">
        <v>33575665.399999999</v>
      </c>
      <c r="G26">
        <f>C26-C25</f>
        <v>535.40000000000055</v>
      </c>
    </row>
    <row r="27" spans="1:7" x14ac:dyDescent="0.25">
      <c r="B27" t="s">
        <v>490</v>
      </c>
      <c r="C27">
        <v>4708.8999999999996</v>
      </c>
      <c r="D27">
        <v>33576006.799999997</v>
      </c>
      <c r="E27">
        <v>33575632.399999999</v>
      </c>
      <c r="G27">
        <f t="shared" si="1"/>
        <v>535.29999999999927</v>
      </c>
    </row>
    <row r="28" spans="1:7" x14ac:dyDescent="0.25">
      <c r="B28" t="s">
        <v>491</v>
      </c>
      <c r="C28">
        <v>5244.3</v>
      </c>
      <c r="D28">
        <v>33576006.799999997</v>
      </c>
      <c r="E28">
        <v>33575632.399999999</v>
      </c>
      <c r="G28">
        <f t="shared" si="1"/>
        <v>535.40000000000055</v>
      </c>
    </row>
    <row r="29" spans="1:7" x14ac:dyDescent="0.25">
      <c r="B29" s="1" t="s">
        <v>503</v>
      </c>
      <c r="C29">
        <v>6423.7</v>
      </c>
    </row>
    <row r="30" spans="1:7" x14ac:dyDescent="0.25">
      <c r="A30" s="1"/>
      <c r="B30" s="1"/>
      <c r="C30" s="1"/>
      <c r="D30" s="1"/>
      <c r="E30" s="1" t="s">
        <v>500</v>
      </c>
    </row>
    <row r="31" spans="1:7" x14ac:dyDescent="0.25">
      <c r="A31" s="1" t="s">
        <v>505</v>
      </c>
      <c r="B31" s="1" t="s">
        <v>496</v>
      </c>
      <c r="C31" s="34" t="s">
        <v>497</v>
      </c>
      <c r="D31" s="1" t="s">
        <v>495</v>
      </c>
      <c r="E31" s="1" t="s">
        <v>494</v>
      </c>
    </row>
    <row r="32" spans="1:7" x14ac:dyDescent="0.25">
      <c r="A32" s="1" t="s">
        <v>502</v>
      </c>
      <c r="B32" t="s">
        <v>493</v>
      </c>
      <c r="D32">
        <v>33576006.799999997</v>
      </c>
      <c r="E32">
        <v>33589377.100000001</v>
      </c>
    </row>
    <row r="33" spans="1:7" x14ac:dyDescent="0.25">
      <c r="A33" s="1" t="s">
        <v>504</v>
      </c>
      <c r="B33" t="s">
        <v>483</v>
      </c>
      <c r="C33">
        <v>330</v>
      </c>
      <c r="D33">
        <v>33576006.799999997</v>
      </c>
      <c r="E33">
        <v>33585053.100000001</v>
      </c>
    </row>
    <row r="34" spans="1:7" x14ac:dyDescent="0.25">
      <c r="B34" t="s">
        <v>484</v>
      </c>
      <c r="C34">
        <v>667.2</v>
      </c>
      <c r="D34">
        <v>33576006.799999997</v>
      </c>
      <c r="E34">
        <v>33582654</v>
      </c>
      <c r="G34">
        <f>C34-C33</f>
        <v>337.20000000000005</v>
      </c>
    </row>
    <row r="35" spans="1:7" x14ac:dyDescent="0.25">
      <c r="B35" t="s">
        <v>482</v>
      </c>
      <c r="C35">
        <v>1001.3</v>
      </c>
      <c r="D35">
        <v>33576006.799999997</v>
      </c>
      <c r="E35">
        <v>33578452</v>
      </c>
      <c r="G35">
        <f>C35-C34</f>
        <v>334.09999999999991</v>
      </c>
    </row>
    <row r="36" spans="1:7" x14ac:dyDescent="0.25">
      <c r="B36" t="s">
        <v>485</v>
      </c>
      <c r="C36">
        <v>1336</v>
      </c>
      <c r="D36">
        <v>33576006.799999997</v>
      </c>
      <c r="E36">
        <v>33576412</v>
      </c>
      <c r="G36">
        <f>C36-C35</f>
        <v>334.70000000000005</v>
      </c>
    </row>
    <row r="37" spans="1:7" x14ac:dyDescent="0.25">
      <c r="B37" t="s">
        <v>486</v>
      </c>
      <c r="C37">
        <v>1670.9</v>
      </c>
      <c r="D37">
        <v>33576006.799999997</v>
      </c>
      <c r="E37">
        <v>33576228.399999999</v>
      </c>
      <c r="G37">
        <f>C37-C36</f>
        <v>334.90000000000009</v>
      </c>
    </row>
    <row r="38" spans="1:7" x14ac:dyDescent="0.25">
      <c r="B38" t="s">
        <v>487</v>
      </c>
      <c r="C38">
        <v>2006.4</v>
      </c>
      <c r="D38">
        <v>33576006.799999997</v>
      </c>
      <c r="E38">
        <v>33576228.399999999</v>
      </c>
      <c r="G38">
        <f t="shared" ref="G38:G42" si="2">C38-C37</f>
        <v>335.5</v>
      </c>
    </row>
    <row r="39" spans="1:7" x14ac:dyDescent="0.25">
      <c r="B39" t="s">
        <v>488</v>
      </c>
      <c r="D39">
        <v>33576006.799999997</v>
      </c>
      <c r="G39">
        <f t="shared" si="2"/>
        <v>-2006.4</v>
      </c>
    </row>
    <row r="40" spans="1:7" x14ac:dyDescent="0.25">
      <c r="B40" t="s">
        <v>489</v>
      </c>
      <c r="D40">
        <v>33576006.799999997</v>
      </c>
      <c r="G40">
        <f>C40-C39</f>
        <v>0</v>
      </c>
    </row>
    <row r="41" spans="1:7" x14ac:dyDescent="0.25">
      <c r="B41" t="s">
        <v>490</v>
      </c>
      <c r="D41">
        <v>33576006.799999997</v>
      </c>
      <c r="G41">
        <f t="shared" si="2"/>
        <v>0</v>
      </c>
    </row>
    <row r="42" spans="1:7" x14ac:dyDescent="0.25">
      <c r="B42" t="s">
        <v>491</v>
      </c>
      <c r="D42">
        <v>33576006.799999997</v>
      </c>
      <c r="G42">
        <f t="shared" si="2"/>
        <v>0</v>
      </c>
    </row>
    <row r="43" spans="1:7" x14ac:dyDescent="0.25">
      <c r="B43" s="1" t="s">
        <v>503</v>
      </c>
    </row>
    <row r="48" spans="1:7" ht="17.25" x14ac:dyDescent="0.3">
      <c r="A48" s="48" t="s">
        <v>563</v>
      </c>
    </row>
    <row r="49" spans="1:9" x14ac:dyDescent="0.25">
      <c r="D49" t="s">
        <v>511</v>
      </c>
      <c r="E49" t="s">
        <v>510</v>
      </c>
      <c r="F49" t="s">
        <v>509</v>
      </c>
      <c r="G49" t="s">
        <v>506</v>
      </c>
      <c r="H49" t="s">
        <v>508</v>
      </c>
      <c r="I49" t="s">
        <v>514</v>
      </c>
    </row>
    <row r="50" spans="1:9" x14ac:dyDescent="0.25">
      <c r="B50" s="23">
        <v>530</v>
      </c>
      <c r="C50" s="35">
        <f>B50+1200</f>
        <v>1730</v>
      </c>
      <c r="D50" s="23">
        <v>33589377.100000001</v>
      </c>
    </row>
    <row r="51" spans="1:9" x14ac:dyDescent="0.25">
      <c r="A51" t="s">
        <v>505</v>
      </c>
      <c r="B51" s="23">
        <v>1066.9000000000001</v>
      </c>
      <c r="C51" s="35">
        <f t="shared" ref="C51:C59" si="3">B51+1200</f>
        <v>2266.9</v>
      </c>
      <c r="D51" s="23">
        <v>33585053.100000001</v>
      </c>
    </row>
    <row r="52" spans="1:9" x14ac:dyDescent="0.25">
      <c r="A52" t="str">
        <f>A51</f>
        <v>k=10</v>
      </c>
      <c r="B52" s="23">
        <v>1496.6</v>
      </c>
      <c r="C52" s="35">
        <f t="shared" si="3"/>
        <v>2696.6</v>
      </c>
      <c r="D52" s="23">
        <v>33580780.899999999</v>
      </c>
    </row>
    <row r="53" spans="1:9" x14ac:dyDescent="0.25">
      <c r="A53" t="str">
        <f t="shared" ref="A53:A76" si="4">A52</f>
        <v>k=10</v>
      </c>
      <c r="B53" s="23">
        <v>2031.6</v>
      </c>
      <c r="C53" s="35">
        <f t="shared" si="3"/>
        <v>3231.6</v>
      </c>
      <c r="D53" s="23">
        <v>33576747.5</v>
      </c>
    </row>
    <row r="54" spans="1:9" x14ac:dyDescent="0.25">
      <c r="A54" t="str">
        <f t="shared" si="4"/>
        <v>k=10</v>
      </c>
      <c r="B54" s="23">
        <v>2566.8000000000002</v>
      </c>
      <c r="C54" s="35">
        <f t="shared" si="3"/>
        <v>3766.8</v>
      </c>
      <c r="D54" s="23">
        <v>33576185.200000003</v>
      </c>
    </row>
    <row r="55" spans="1:9" x14ac:dyDescent="0.25">
      <c r="A55" t="str">
        <f t="shared" si="4"/>
        <v>k=10</v>
      </c>
      <c r="B55" s="23">
        <v>3102.3</v>
      </c>
      <c r="C55" s="35">
        <f t="shared" si="3"/>
        <v>4302.3</v>
      </c>
      <c r="D55" s="23">
        <v>33575976.799999997</v>
      </c>
    </row>
    <row r="56" spans="1:9" x14ac:dyDescent="0.25">
      <c r="A56" t="str">
        <f t="shared" si="4"/>
        <v>k=10</v>
      </c>
      <c r="B56" s="23">
        <v>3638.2</v>
      </c>
      <c r="C56" s="35">
        <f t="shared" si="3"/>
        <v>4838.2</v>
      </c>
      <c r="D56" s="23">
        <v>33575753.100000001</v>
      </c>
    </row>
    <row r="57" spans="1:9" x14ac:dyDescent="0.25">
      <c r="A57" t="str">
        <f t="shared" si="4"/>
        <v>k=10</v>
      </c>
      <c r="B57" s="23">
        <v>4173.6000000000004</v>
      </c>
      <c r="C57" s="35">
        <f t="shared" si="3"/>
        <v>5373.6</v>
      </c>
      <c r="D57" s="23">
        <v>33575665.399999999</v>
      </c>
    </row>
    <row r="58" spans="1:9" x14ac:dyDescent="0.25">
      <c r="A58" t="str">
        <f t="shared" si="4"/>
        <v>k=10</v>
      </c>
      <c r="B58" s="23">
        <v>4708.8999999999996</v>
      </c>
      <c r="C58" s="35">
        <f t="shared" si="3"/>
        <v>5908.9</v>
      </c>
      <c r="D58" s="23">
        <v>33575632.399999999</v>
      </c>
    </row>
    <row r="59" spans="1:9" x14ac:dyDescent="0.25">
      <c r="A59" t="str">
        <f t="shared" si="4"/>
        <v>k=10</v>
      </c>
      <c r="B59" s="23">
        <v>5244.3</v>
      </c>
      <c r="C59" s="35">
        <f t="shared" si="3"/>
        <v>6444.3</v>
      </c>
      <c r="D59" s="23">
        <v>33575632.399999999</v>
      </c>
    </row>
    <row r="60" spans="1:9" x14ac:dyDescent="0.25">
      <c r="A60" t="str">
        <f t="shared" si="4"/>
        <v>k=10</v>
      </c>
      <c r="B60" s="23"/>
      <c r="C60" s="35">
        <v>1200</v>
      </c>
      <c r="E60" s="23">
        <v>33589377.100000001</v>
      </c>
    </row>
    <row r="61" spans="1:9" x14ac:dyDescent="0.25">
      <c r="A61" t="str">
        <f t="shared" si="4"/>
        <v>k=10</v>
      </c>
      <c r="B61" s="23">
        <v>330</v>
      </c>
      <c r="C61" s="35">
        <f>B61+$C$60</f>
        <v>1530</v>
      </c>
      <c r="E61" s="23">
        <v>33585053.100000001</v>
      </c>
    </row>
    <row r="62" spans="1:9" x14ac:dyDescent="0.25">
      <c r="A62" t="str">
        <f t="shared" si="4"/>
        <v>k=10</v>
      </c>
      <c r="B62" s="23">
        <v>667.2</v>
      </c>
      <c r="C62" s="35">
        <f t="shared" ref="C62:C65" si="5">B62+$C$60</f>
        <v>1867.2</v>
      </c>
      <c r="E62" s="23">
        <v>33582654</v>
      </c>
    </row>
    <row r="63" spans="1:9" x14ac:dyDescent="0.25">
      <c r="A63" t="str">
        <f t="shared" si="4"/>
        <v>k=10</v>
      </c>
      <c r="B63" s="23">
        <v>1001.3</v>
      </c>
      <c r="C63" s="35">
        <f t="shared" si="5"/>
        <v>2201.3000000000002</v>
      </c>
      <c r="E63" s="23">
        <v>33578452</v>
      </c>
    </row>
    <row r="64" spans="1:9" x14ac:dyDescent="0.25">
      <c r="A64" t="str">
        <f t="shared" si="4"/>
        <v>k=10</v>
      </c>
      <c r="B64" s="23">
        <v>1336</v>
      </c>
      <c r="C64" s="35">
        <f t="shared" si="5"/>
        <v>2536</v>
      </c>
      <c r="E64" s="23">
        <v>33576412</v>
      </c>
    </row>
    <row r="65" spans="1:7" x14ac:dyDescent="0.25">
      <c r="A65" t="str">
        <f t="shared" si="4"/>
        <v>k=10</v>
      </c>
      <c r="B65" s="23">
        <v>1670.9</v>
      </c>
      <c r="C65" s="35">
        <f t="shared" si="5"/>
        <v>2870.9</v>
      </c>
      <c r="E65" s="23">
        <v>33576228.399999999</v>
      </c>
    </row>
    <row r="66" spans="1:7" x14ac:dyDescent="0.25">
      <c r="A66" t="str">
        <f t="shared" si="4"/>
        <v>k=10</v>
      </c>
      <c r="B66" s="23"/>
      <c r="C66" s="35">
        <v>327.10000000000002</v>
      </c>
      <c r="F66" s="23">
        <v>33589490.299999997</v>
      </c>
    </row>
    <row r="67" spans="1:7" x14ac:dyDescent="0.25">
      <c r="A67" t="str">
        <f t="shared" si="4"/>
        <v>k=10</v>
      </c>
      <c r="B67" s="23">
        <v>280.3</v>
      </c>
      <c r="C67" s="35">
        <f t="shared" ref="C67:C76" si="6">B67+$C$66</f>
        <v>607.40000000000009</v>
      </c>
      <c r="F67" s="23">
        <v>33587091.100000001</v>
      </c>
    </row>
    <row r="68" spans="1:7" x14ac:dyDescent="0.25">
      <c r="A68" t="str">
        <f t="shared" si="4"/>
        <v>k=10</v>
      </c>
      <c r="B68" s="23">
        <v>568.29999999999995</v>
      </c>
      <c r="C68" s="35">
        <f t="shared" si="6"/>
        <v>895.4</v>
      </c>
      <c r="F68" s="23">
        <v>33584447.600000001</v>
      </c>
    </row>
    <row r="69" spans="1:7" x14ac:dyDescent="0.25">
      <c r="A69" t="str">
        <f t="shared" si="4"/>
        <v>k=10</v>
      </c>
      <c r="B69" s="23">
        <v>852.9</v>
      </c>
      <c r="C69" s="35">
        <f t="shared" si="6"/>
        <v>1180</v>
      </c>
      <c r="F69" s="23">
        <v>33582239.799999997</v>
      </c>
    </row>
    <row r="70" spans="1:7" x14ac:dyDescent="0.25">
      <c r="A70" t="str">
        <f t="shared" si="4"/>
        <v>k=10</v>
      </c>
      <c r="B70" s="23">
        <v>1138.0999999999999</v>
      </c>
      <c r="C70" s="35">
        <f t="shared" si="6"/>
        <v>1465.1999999999998</v>
      </c>
      <c r="F70" s="23">
        <v>33578390</v>
      </c>
    </row>
    <row r="71" spans="1:7" x14ac:dyDescent="0.25">
      <c r="A71" t="str">
        <f t="shared" si="4"/>
        <v>k=10</v>
      </c>
      <c r="B71" s="23">
        <v>1424.1</v>
      </c>
      <c r="C71" s="35">
        <f t="shared" si="6"/>
        <v>1751.1999999999998</v>
      </c>
      <c r="F71" s="23">
        <v>33578324</v>
      </c>
    </row>
    <row r="72" spans="1:7" x14ac:dyDescent="0.25">
      <c r="A72" t="str">
        <f t="shared" si="4"/>
        <v>k=10</v>
      </c>
      <c r="B72" s="23">
        <v>1710</v>
      </c>
      <c r="C72" s="35">
        <f t="shared" si="6"/>
        <v>2037.1</v>
      </c>
      <c r="F72" s="23">
        <v>33578253.799999997</v>
      </c>
    </row>
    <row r="73" spans="1:7" x14ac:dyDescent="0.25">
      <c r="A73" t="str">
        <f t="shared" si="4"/>
        <v>k=10</v>
      </c>
      <c r="B73" s="23">
        <v>1996.3</v>
      </c>
      <c r="C73" s="35">
        <f t="shared" si="6"/>
        <v>2323.4</v>
      </c>
      <c r="F73" s="23">
        <v>33576213.799999997</v>
      </c>
    </row>
    <row r="74" spans="1:7" x14ac:dyDescent="0.25">
      <c r="A74" t="str">
        <f t="shared" si="4"/>
        <v>k=10</v>
      </c>
      <c r="B74" s="23">
        <v>2282.8000000000002</v>
      </c>
      <c r="C74" s="35">
        <f t="shared" si="6"/>
        <v>2609.9</v>
      </c>
      <c r="F74" s="23">
        <v>33576213.799999997</v>
      </c>
    </row>
    <row r="75" spans="1:7" x14ac:dyDescent="0.25">
      <c r="A75" t="str">
        <f t="shared" si="4"/>
        <v>k=10</v>
      </c>
      <c r="B75" s="23">
        <v>2568.9</v>
      </c>
      <c r="C75" s="35">
        <f t="shared" si="6"/>
        <v>2896</v>
      </c>
      <c r="F75" s="23">
        <v>33576100.399999999</v>
      </c>
    </row>
    <row r="76" spans="1:7" x14ac:dyDescent="0.25">
      <c r="A76" t="str">
        <f t="shared" si="4"/>
        <v>k=10</v>
      </c>
      <c r="B76" s="23">
        <v>2855.1</v>
      </c>
      <c r="C76" s="35">
        <f t="shared" si="6"/>
        <v>3182.2</v>
      </c>
      <c r="F76" s="23">
        <v>33576100.399999999</v>
      </c>
    </row>
    <row r="77" spans="1:7" x14ac:dyDescent="0.25">
      <c r="A77" t="s">
        <v>495</v>
      </c>
      <c r="C77" s="23">
        <v>3.29</v>
      </c>
      <c r="G77" s="23">
        <v>33577600</v>
      </c>
    </row>
    <row r="78" spans="1:7" x14ac:dyDescent="0.25">
      <c r="A78" t="s">
        <v>495</v>
      </c>
      <c r="C78" s="23">
        <v>686.63</v>
      </c>
      <c r="G78" s="23">
        <v>33577500</v>
      </c>
    </row>
    <row r="79" spans="1:7" x14ac:dyDescent="0.25">
      <c r="A79" t="s">
        <v>495</v>
      </c>
      <c r="C79" s="23">
        <v>1210.31</v>
      </c>
      <c r="G79" s="23">
        <v>33577500</v>
      </c>
    </row>
    <row r="80" spans="1:7" x14ac:dyDescent="0.25">
      <c r="A80" t="s">
        <v>495</v>
      </c>
      <c r="C80" s="23">
        <v>2018.9</v>
      </c>
      <c r="G80" s="23">
        <v>33577500</v>
      </c>
    </row>
    <row r="81" spans="1:8" x14ac:dyDescent="0.25">
      <c r="A81" t="s">
        <v>495</v>
      </c>
      <c r="C81" s="23">
        <v>2532.54</v>
      </c>
      <c r="G81" s="23">
        <v>33576900</v>
      </c>
    </row>
    <row r="82" spans="1:8" x14ac:dyDescent="0.25">
      <c r="A82" t="s">
        <v>495</v>
      </c>
      <c r="C82" s="23">
        <v>3057.25</v>
      </c>
      <c r="G82" s="23">
        <v>33576100</v>
      </c>
    </row>
    <row r="83" spans="1:8" x14ac:dyDescent="0.25">
      <c r="A83" t="s">
        <v>495</v>
      </c>
      <c r="C83" s="23">
        <v>3578.39</v>
      </c>
      <c r="G83" s="23">
        <v>33576000</v>
      </c>
    </row>
    <row r="84" spans="1:8" x14ac:dyDescent="0.25">
      <c r="A84" t="s">
        <v>495</v>
      </c>
      <c r="C84" s="23">
        <v>6122.8</v>
      </c>
      <c r="G84" s="23">
        <v>33575798.200000003</v>
      </c>
    </row>
    <row r="85" spans="1:8" x14ac:dyDescent="0.25">
      <c r="A85" t="s">
        <v>507</v>
      </c>
      <c r="C85">
        <v>327.8</v>
      </c>
      <c r="H85">
        <v>33589559.799999997</v>
      </c>
    </row>
    <row r="86" spans="1:8" x14ac:dyDescent="0.25">
      <c r="A86" t="str">
        <f>A85</f>
        <v>k=20</v>
      </c>
      <c r="B86">
        <v>280.39999999999998</v>
      </c>
      <c r="C86">
        <f>B86+$C$85</f>
        <v>608.20000000000005</v>
      </c>
      <c r="H86">
        <v>33580911.799999997</v>
      </c>
    </row>
    <row r="87" spans="1:8" x14ac:dyDescent="0.25">
      <c r="A87" t="str">
        <f t="shared" ref="A87:A96" si="7">A86</f>
        <v>k=20</v>
      </c>
      <c r="B87">
        <v>568.29999999999995</v>
      </c>
      <c r="C87">
        <f t="shared" ref="C87:C96" si="8">B87+$C$85</f>
        <v>896.09999999999991</v>
      </c>
      <c r="H87">
        <v>33578195.600000001</v>
      </c>
    </row>
    <row r="88" spans="1:8" x14ac:dyDescent="0.25">
      <c r="A88" t="str">
        <f t="shared" si="7"/>
        <v>k=20</v>
      </c>
      <c r="B88">
        <v>853.2</v>
      </c>
      <c r="C88">
        <f t="shared" si="8"/>
        <v>1181</v>
      </c>
      <c r="H88">
        <v>33576629.600000001</v>
      </c>
    </row>
    <row r="89" spans="1:8" x14ac:dyDescent="0.25">
      <c r="A89" t="str">
        <f t="shared" si="7"/>
        <v>k=20</v>
      </c>
      <c r="B89">
        <v>1138.5999999999999</v>
      </c>
      <c r="C89">
        <f t="shared" si="8"/>
        <v>1466.3999999999999</v>
      </c>
      <c r="H89">
        <v>33576308</v>
      </c>
    </row>
    <row r="90" spans="1:8" x14ac:dyDescent="0.25">
      <c r="A90" t="str">
        <f t="shared" si="7"/>
        <v>k=20</v>
      </c>
      <c r="B90">
        <v>1424.8</v>
      </c>
      <c r="C90">
        <f t="shared" si="8"/>
        <v>1752.6</v>
      </c>
      <c r="H90">
        <v>33576048.200000003</v>
      </c>
    </row>
    <row r="91" spans="1:8" x14ac:dyDescent="0.25">
      <c r="A91" t="str">
        <f t="shared" si="7"/>
        <v>k=20</v>
      </c>
      <c r="B91">
        <v>1710.8</v>
      </c>
      <c r="C91">
        <f t="shared" si="8"/>
        <v>2038.6</v>
      </c>
      <c r="H91">
        <v>33576048.200000003</v>
      </c>
    </row>
    <row r="92" spans="1:8" x14ac:dyDescent="0.25">
      <c r="A92" t="str">
        <f t="shared" si="7"/>
        <v>k=20</v>
      </c>
      <c r="B92">
        <v>1997</v>
      </c>
      <c r="C92">
        <f t="shared" si="8"/>
        <v>2324.8000000000002</v>
      </c>
      <c r="H92">
        <v>33576019</v>
      </c>
    </row>
    <row r="93" spans="1:8" x14ac:dyDescent="0.25">
      <c r="A93" t="str">
        <f t="shared" si="7"/>
        <v>k=20</v>
      </c>
      <c r="B93">
        <v>2283.1999999999998</v>
      </c>
      <c r="C93">
        <f t="shared" si="8"/>
        <v>2611</v>
      </c>
      <c r="H93">
        <v>33576019</v>
      </c>
    </row>
    <row r="94" spans="1:8" x14ac:dyDescent="0.25">
      <c r="A94" t="str">
        <f t="shared" si="7"/>
        <v>k=20</v>
      </c>
      <c r="B94">
        <v>2569.6</v>
      </c>
      <c r="C94">
        <f t="shared" si="8"/>
        <v>2897.4</v>
      </c>
      <c r="H94">
        <v>33575986</v>
      </c>
    </row>
    <row r="95" spans="1:8" x14ac:dyDescent="0.25">
      <c r="A95" t="str">
        <f t="shared" si="7"/>
        <v>k=20</v>
      </c>
      <c r="B95">
        <v>2856.2</v>
      </c>
      <c r="C95">
        <f t="shared" si="8"/>
        <v>3184</v>
      </c>
      <c r="H95">
        <v>33575986</v>
      </c>
    </row>
    <row r="96" spans="1:8" x14ac:dyDescent="0.25">
      <c r="A96" t="str">
        <f t="shared" si="7"/>
        <v>k=20</v>
      </c>
      <c r="B96">
        <v>3184</v>
      </c>
      <c r="C96">
        <f t="shared" si="8"/>
        <v>3511.8</v>
      </c>
      <c r="H96">
        <v>33575986</v>
      </c>
    </row>
    <row r="97" spans="2:17" x14ac:dyDescent="0.25">
      <c r="C97">
        <v>576.6</v>
      </c>
      <c r="I97">
        <v>33580944.892030999</v>
      </c>
      <c r="J97" s="36"/>
    </row>
    <row r="98" spans="2:17" x14ac:dyDescent="0.25">
      <c r="B98">
        <v>410.2</v>
      </c>
      <c r="C98">
        <f>$C$97+B98</f>
        <v>986.8</v>
      </c>
      <c r="I98">
        <v>33580944.892030999</v>
      </c>
    </row>
    <row r="99" spans="2:17" x14ac:dyDescent="0.25">
      <c r="B99">
        <v>947.1</v>
      </c>
      <c r="C99">
        <f t="shared" ref="C99:C108" si="9">$C$97+B99</f>
        <v>1523.7</v>
      </c>
      <c r="I99">
        <v>33576214.245672502</v>
      </c>
    </row>
    <row r="100" spans="2:17" x14ac:dyDescent="0.25">
      <c r="B100">
        <v>1481.7</v>
      </c>
      <c r="C100">
        <f t="shared" si="9"/>
        <v>2058.3000000000002</v>
      </c>
      <c r="I100">
        <v>33575978.845671199</v>
      </c>
    </row>
    <row r="101" spans="2:17" x14ac:dyDescent="0.25">
      <c r="B101">
        <v>2016</v>
      </c>
      <c r="C101">
        <f t="shared" si="9"/>
        <v>2592.6</v>
      </c>
      <c r="I101">
        <v>33575858.282392003</v>
      </c>
    </row>
    <row r="102" spans="2:17" x14ac:dyDescent="0.25">
      <c r="B102">
        <v>2551</v>
      </c>
      <c r="C102">
        <f t="shared" si="9"/>
        <v>3127.6</v>
      </c>
      <c r="I102">
        <v>33575720.120830901</v>
      </c>
    </row>
    <row r="103" spans="2:17" x14ac:dyDescent="0.25">
      <c r="B103">
        <v>3086.3</v>
      </c>
      <c r="C103">
        <f t="shared" si="9"/>
        <v>3662.9</v>
      </c>
      <c r="I103">
        <v>33575690.8825109</v>
      </c>
      <c r="Q103">
        <f>12*5</f>
        <v>60</v>
      </c>
    </row>
    <row r="104" spans="2:17" x14ac:dyDescent="0.25">
      <c r="B104">
        <v>3621.3</v>
      </c>
      <c r="C104">
        <f t="shared" si="9"/>
        <v>4197.9000000000005</v>
      </c>
      <c r="I104">
        <v>33575632.405871101</v>
      </c>
    </row>
    <row r="105" spans="2:17" x14ac:dyDescent="0.25">
      <c r="B105">
        <v>4156.3</v>
      </c>
      <c r="C105">
        <f t="shared" si="9"/>
        <v>4732.9000000000005</v>
      </c>
      <c r="I105">
        <v>33575632.405868702</v>
      </c>
    </row>
    <row r="106" spans="2:17" x14ac:dyDescent="0.25">
      <c r="B106">
        <v>4691.3999999999996</v>
      </c>
      <c r="C106">
        <f t="shared" si="9"/>
        <v>5268</v>
      </c>
      <c r="I106">
        <v>33575632.405868702</v>
      </c>
    </row>
    <row r="107" spans="2:17" x14ac:dyDescent="0.25">
      <c r="B107">
        <v>5226.8</v>
      </c>
      <c r="C107">
        <f t="shared" si="9"/>
        <v>5803.4000000000005</v>
      </c>
      <c r="I107">
        <v>33575632.405868702</v>
      </c>
    </row>
    <row r="108" spans="2:17" x14ac:dyDescent="0.25">
      <c r="B108">
        <v>5762.3</v>
      </c>
      <c r="C108">
        <f t="shared" si="9"/>
        <v>6338.9000000000005</v>
      </c>
      <c r="I108">
        <v>33575632.405868702</v>
      </c>
    </row>
    <row r="109" spans="2:17" x14ac:dyDescent="0.25">
      <c r="C109">
        <v>1578.1</v>
      </c>
      <c r="J109">
        <v>33589306.899999999</v>
      </c>
    </row>
    <row r="110" spans="2:17" x14ac:dyDescent="0.25">
      <c r="C110">
        <v>6000</v>
      </c>
      <c r="K110" s="24">
        <v>33577000</v>
      </c>
    </row>
    <row r="111" spans="2:17" x14ac:dyDescent="0.25">
      <c r="C111">
        <v>1574.1169393062501</v>
      </c>
      <c r="L111">
        <v>33576591.266277</v>
      </c>
    </row>
    <row r="112" spans="2:17" x14ac:dyDescent="0.25">
      <c r="C112">
        <v>2097.1999999999998</v>
      </c>
      <c r="L112">
        <v>33575432.389510401</v>
      </c>
    </row>
    <row r="113" spans="3:13" x14ac:dyDescent="0.25">
      <c r="C113">
        <v>2673.3</v>
      </c>
      <c r="L113">
        <v>33575432.389508702</v>
      </c>
    </row>
    <row r="114" spans="3:13" x14ac:dyDescent="0.25">
      <c r="C114">
        <v>4211.1000000000004</v>
      </c>
      <c r="L114">
        <v>33577273.3974718</v>
      </c>
    </row>
    <row r="115" spans="3:13" x14ac:dyDescent="0.25">
      <c r="C115">
        <v>5749.3</v>
      </c>
      <c r="L115">
        <v>33576957.035911798</v>
      </c>
    </row>
    <row r="116" spans="3:13" x14ac:dyDescent="0.25">
      <c r="C116">
        <v>7288.6</v>
      </c>
      <c r="L116">
        <v>33577112.884111904</v>
      </c>
    </row>
    <row r="117" spans="3:13" x14ac:dyDescent="0.25">
      <c r="C117">
        <v>1574.1169393062501</v>
      </c>
      <c r="M117">
        <v>33576591.266277</v>
      </c>
    </row>
    <row r="118" spans="3:13" x14ac:dyDescent="0.25">
      <c r="C118">
        <v>3110.3</v>
      </c>
      <c r="M118">
        <v>33575432.389512204</v>
      </c>
    </row>
    <row r="119" spans="3:13" x14ac:dyDescent="0.25">
      <c r="C119">
        <v>4644.8999999999996</v>
      </c>
      <c r="M119">
        <v>33575432.389508702</v>
      </c>
    </row>
    <row r="120" spans="3:13" x14ac:dyDescent="0.25">
      <c r="C120">
        <v>6180.6</v>
      </c>
      <c r="M120">
        <v>33575432.389508702</v>
      </c>
    </row>
    <row r="124" spans="3:13" ht="17.25" x14ac:dyDescent="0.3">
      <c r="K124" s="48" t="s">
        <v>563</v>
      </c>
    </row>
  </sheetData>
  <phoneticPr fontId="12" type="noConversion"/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91AE9-8D84-444F-B33E-1320C23F30F5}">
  <dimension ref="A2:K139"/>
  <sheetViews>
    <sheetView workbookViewId="0">
      <selection activeCell="J3" sqref="J3:J7"/>
    </sheetView>
  </sheetViews>
  <sheetFormatPr baseColWidth="10" defaultRowHeight="15" x14ac:dyDescent="0.25"/>
  <cols>
    <col min="1" max="1" width="14.85546875" bestFit="1" customWidth="1"/>
    <col min="4" max="4" width="17.7109375" bestFit="1" customWidth="1"/>
    <col min="5" max="5" width="12.5703125" bestFit="1" customWidth="1"/>
    <col min="6" max="7" width="14.85546875" bestFit="1" customWidth="1"/>
    <col min="12" max="12" width="11.85546875" bestFit="1" customWidth="1"/>
  </cols>
  <sheetData>
    <row r="2" spans="1:11" ht="20.25" x14ac:dyDescent="0.25">
      <c r="B2" s="65" t="s">
        <v>655</v>
      </c>
      <c r="I2" s="66"/>
      <c r="J2" s="66"/>
      <c r="K2" s="66"/>
    </row>
    <row r="3" spans="1:11" ht="20.25" x14ac:dyDescent="0.25">
      <c r="B3" s="65"/>
      <c r="I3" s="66"/>
      <c r="J3" t="s">
        <v>710</v>
      </c>
      <c r="K3" s="66"/>
    </row>
    <row r="4" spans="1:11" ht="20.25" x14ac:dyDescent="0.25">
      <c r="B4" s="65"/>
      <c r="I4" s="66"/>
      <c r="J4" t="s">
        <v>711</v>
      </c>
      <c r="K4" s="66"/>
    </row>
    <row r="5" spans="1:11" ht="20.25" x14ac:dyDescent="0.25">
      <c r="B5" s="65"/>
      <c r="I5" s="66"/>
      <c r="J5" t="s">
        <v>712</v>
      </c>
      <c r="K5" s="66"/>
    </row>
    <row r="6" spans="1:11" ht="20.25" x14ac:dyDescent="0.25">
      <c r="B6" s="65"/>
      <c r="I6" s="66"/>
      <c r="J6" t="s">
        <v>713</v>
      </c>
      <c r="K6" s="66"/>
    </row>
    <row r="7" spans="1:11" x14ac:dyDescent="0.25">
      <c r="A7" t="s">
        <v>620</v>
      </c>
      <c r="D7" t="s">
        <v>633</v>
      </c>
      <c r="E7" t="s">
        <v>633</v>
      </c>
      <c r="G7" t="s">
        <v>632</v>
      </c>
      <c r="H7" t="s">
        <v>632</v>
      </c>
      <c r="J7" t="s">
        <v>714</v>
      </c>
    </row>
    <row r="8" spans="1:11" x14ac:dyDescent="0.25">
      <c r="A8" t="s">
        <v>597</v>
      </c>
      <c r="C8" t="s">
        <v>559</v>
      </c>
      <c r="D8" t="s">
        <v>519</v>
      </c>
      <c r="E8" t="s">
        <v>557</v>
      </c>
      <c r="F8" t="s">
        <v>565</v>
      </c>
      <c r="G8" t="s">
        <v>644</v>
      </c>
      <c r="H8" t="s">
        <v>643</v>
      </c>
      <c r="I8" t="s">
        <v>516</v>
      </c>
      <c r="J8" t="s">
        <v>516</v>
      </c>
    </row>
    <row r="9" spans="1:11" x14ac:dyDescent="0.25">
      <c r="C9">
        <v>1704.1533739566801</v>
      </c>
      <c r="D9">
        <v>102806811.244185</v>
      </c>
      <c r="F9" s="37"/>
      <c r="H9" s="37"/>
    </row>
    <row r="10" spans="1:11" x14ac:dyDescent="0.25">
      <c r="C10">
        <v>3289.7</v>
      </c>
      <c r="D10">
        <v>102804799.65571401</v>
      </c>
      <c r="F10" s="37"/>
      <c r="H10" s="37"/>
    </row>
    <row r="11" spans="1:11" x14ac:dyDescent="0.25">
      <c r="C11">
        <v>4878.5</v>
      </c>
      <c r="D11">
        <v>102804719.952314</v>
      </c>
      <c r="F11" s="37"/>
      <c r="H11" s="37"/>
    </row>
    <row r="12" spans="1:11" x14ac:dyDescent="0.25">
      <c r="C12">
        <v>6469.5</v>
      </c>
      <c r="D12">
        <v>102800274.541673</v>
      </c>
      <c r="F12" s="37"/>
      <c r="H12" s="37"/>
    </row>
    <row r="13" spans="1:11" x14ac:dyDescent="0.25">
      <c r="C13">
        <v>7090.8</v>
      </c>
      <c r="D13">
        <v>102800274.541684</v>
      </c>
      <c r="F13" s="37"/>
      <c r="H13" s="37"/>
    </row>
    <row r="14" spans="1:11" x14ac:dyDescent="0.25">
      <c r="C14">
        <v>1704.1533739566801</v>
      </c>
      <c r="E14" s="37">
        <v>102806811.244185</v>
      </c>
      <c r="F14" s="37"/>
      <c r="H14" s="37"/>
    </row>
    <row r="15" spans="1:11" x14ac:dyDescent="0.25">
      <c r="C15">
        <v>3291.9</v>
      </c>
      <c r="E15" s="37">
        <v>102804799.65571401</v>
      </c>
      <c r="F15" s="37"/>
      <c r="H15" s="37"/>
    </row>
    <row r="16" spans="1:11" x14ac:dyDescent="0.25">
      <c r="C16">
        <v>4884.1000000000004</v>
      </c>
      <c r="E16" s="37">
        <v>102804799.655724</v>
      </c>
    </row>
    <row r="17" spans="1:8" x14ac:dyDescent="0.25">
      <c r="C17">
        <v>6478.3</v>
      </c>
      <c r="E17" s="37">
        <v>102804799.655724</v>
      </c>
    </row>
    <row r="18" spans="1:8" x14ac:dyDescent="0.25">
      <c r="C18">
        <v>7092.5</v>
      </c>
      <c r="E18" s="37">
        <v>102804799.655724</v>
      </c>
    </row>
    <row r="19" spans="1:8" x14ac:dyDescent="0.25">
      <c r="A19">
        <v>102806811.244185</v>
      </c>
      <c r="C19" s="37">
        <v>1704.15338730812</v>
      </c>
      <c r="F19" s="37"/>
      <c r="H19" s="37"/>
    </row>
    <row r="20" spans="1:8" x14ac:dyDescent="0.25">
      <c r="A20">
        <v>102804799.655598</v>
      </c>
      <c r="C20">
        <v>1995.4</v>
      </c>
      <c r="F20" s="37"/>
      <c r="H20" s="37"/>
    </row>
    <row r="21" spans="1:8" x14ac:dyDescent="0.25">
      <c r="A21">
        <v>102804531.952199</v>
      </c>
      <c r="C21" s="37">
        <v>2100.8000000000002</v>
      </c>
      <c r="F21" s="37"/>
      <c r="H21" s="37"/>
    </row>
    <row r="22" spans="1:8" x14ac:dyDescent="0.25">
      <c r="A22">
        <v>102804531.952197</v>
      </c>
      <c r="C22" s="37">
        <v>2204</v>
      </c>
      <c r="F22" s="37"/>
      <c r="H22" s="37"/>
    </row>
    <row r="23" spans="1:8" x14ac:dyDescent="0.25">
      <c r="A23">
        <v>102804531.952204</v>
      </c>
      <c r="C23" s="37">
        <v>2319.6</v>
      </c>
      <c r="H23" s="37"/>
    </row>
    <row r="24" spans="1:8" x14ac:dyDescent="0.25">
      <c r="A24">
        <v>102803961.152201</v>
      </c>
      <c r="C24" s="37">
        <v>2436.4</v>
      </c>
      <c r="H24" s="37"/>
    </row>
    <row r="25" spans="1:8" x14ac:dyDescent="0.25">
      <c r="A25">
        <v>102803631.375404</v>
      </c>
      <c r="C25" s="37">
        <v>2638.7</v>
      </c>
      <c r="H25" s="37"/>
    </row>
    <row r="26" spans="1:8" x14ac:dyDescent="0.25">
      <c r="A26">
        <v>102803631.375395</v>
      </c>
      <c r="C26" s="37">
        <v>2745.8</v>
      </c>
      <c r="H26" s="37"/>
    </row>
    <row r="27" spans="1:8" x14ac:dyDescent="0.25">
      <c r="A27">
        <v>102803606.975402</v>
      </c>
      <c r="C27" s="37">
        <v>2865.3</v>
      </c>
      <c r="H27" s="37"/>
    </row>
    <row r="28" spans="1:8" x14ac:dyDescent="0.25">
      <c r="A28">
        <v>102803606.97539499</v>
      </c>
      <c r="C28" s="37">
        <v>2978</v>
      </c>
      <c r="F28" s="37"/>
      <c r="H28" s="37"/>
    </row>
    <row r="29" spans="1:8" x14ac:dyDescent="0.25">
      <c r="A29">
        <v>102801777.39860301</v>
      </c>
      <c r="C29" s="37">
        <v>3251.8</v>
      </c>
      <c r="F29" s="37"/>
      <c r="H29" s="37"/>
    </row>
    <row r="30" spans="1:8" x14ac:dyDescent="0.25">
      <c r="A30">
        <v>102801681.783393</v>
      </c>
      <c r="C30" s="37">
        <v>3359</v>
      </c>
      <c r="F30" s="37"/>
      <c r="H30" s="37"/>
    </row>
    <row r="31" spans="1:8" x14ac:dyDescent="0.25">
      <c r="C31" s="37">
        <v>3437.8</v>
      </c>
      <c r="D31" s="24"/>
      <c r="F31" s="37"/>
      <c r="H31" s="37"/>
    </row>
    <row r="32" spans="1:8" x14ac:dyDescent="0.25">
      <c r="C32" s="37">
        <v>3526.3</v>
      </c>
      <c r="D32" s="24"/>
      <c r="F32" s="37"/>
      <c r="H32" s="37"/>
    </row>
    <row r="33" spans="1:8" x14ac:dyDescent="0.25">
      <c r="A33">
        <v>102801681.783391</v>
      </c>
      <c r="C33" s="37">
        <v>3645.3</v>
      </c>
      <c r="F33" s="37"/>
      <c r="H33" s="37"/>
    </row>
    <row r="34" spans="1:8" x14ac:dyDescent="0.25">
      <c r="A34">
        <v>102801681.783391</v>
      </c>
      <c r="C34" s="37">
        <v>3752.2</v>
      </c>
      <c r="F34" s="37"/>
      <c r="H34" s="37"/>
    </row>
    <row r="35" spans="1:8" x14ac:dyDescent="0.25">
      <c r="A35">
        <v>102801681.783402</v>
      </c>
      <c r="C35" s="37">
        <v>3867.6</v>
      </c>
      <c r="F35" s="37"/>
      <c r="H35" s="37"/>
    </row>
    <row r="36" spans="1:8" x14ac:dyDescent="0.25">
      <c r="A36">
        <v>102801651.42979801</v>
      </c>
      <c r="C36" s="37">
        <v>3979.9</v>
      </c>
      <c r="F36" s="37"/>
      <c r="H36" s="37"/>
    </row>
    <row r="37" spans="1:8" x14ac:dyDescent="0.25">
      <c r="A37">
        <v>102801651.42979901</v>
      </c>
      <c r="C37">
        <v>4089.3</v>
      </c>
      <c r="H37" s="37"/>
    </row>
    <row r="38" spans="1:8" x14ac:dyDescent="0.25">
      <c r="A38">
        <v>102801537.029792</v>
      </c>
      <c r="C38">
        <v>4200.3</v>
      </c>
    </row>
    <row r="39" spans="1:8" x14ac:dyDescent="0.25">
      <c r="C39">
        <v>4278.8999999999996</v>
      </c>
      <c r="D39" s="24"/>
    </row>
    <row r="40" spans="1:8" x14ac:dyDescent="0.25">
      <c r="A40">
        <v>102800060.519604</v>
      </c>
      <c r="C40">
        <v>4396.2</v>
      </c>
    </row>
    <row r="41" spans="1:8" x14ac:dyDescent="0.25">
      <c r="C41">
        <v>4476.3</v>
      </c>
      <c r="D41" s="24"/>
    </row>
    <row r="42" spans="1:8" x14ac:dyDescent="0.25">
      <c r="C42">
        <v>4563.3999999999996</v>
      </c>
      <c r="D42" s="24"/>
    </row>
    <row r="43" spans="1:8" x14ac:dyDescent="0.25">
      <c r="C43">
        <v>4650.8999999999996</v>
      </c>
      <c r="D43" s="24"/>
    </row>
    <row r="44" spans="1:8" x14ac:dyDescent="0.25">
      <c r="C44">
        <v>4738.3</v>
      </c>
      <c r="D44" s="24"/>
    </row>
    <row r="45" spans="1:8" x14ac:dyDescent="0.25">
      <c r="C45">
        <v>4825.6000000000004</v>
      </c>
      <c r="D45" s="24"/>
    </row>
    <row r="46" spans="1:8" x14ac:dyDescent="0.25">
      <c r="C46">
        <v>4913</v>
      </c>
      <c r="D46" s="24"/>
    </row>
    <row r="47" spans="1:8" x14ac:dyDescent="0.25">
      <c r="A47">
        <v>102800060.519596</v>
      </c>
      <c r="C47">
        <v>5031</v>
      </c>
    </row>
    <row r="48" spans="1:8" x14ac:dyDescent="0.25">
      <c r="A48">
        <v>102800060.519595</v>
      </c>
      <c r="C48">
        <v>5280.8</v>
      </c>
    </row>
    <row r="49" spans="1:4" x14ac:dyDescent="0.25">
      <c r="A49">
        <v>102799236.31959701</v>
      </c>
      <c r="C49">
        <v>5396.5</v>
      </c>
    </row>
    <row r="50" spans="1:4" x14ac:dyDescent="0.25">
      <c r="C50">
        <v>5476.6</v>
      </c>
      <c r="D50" s="24"/>
    </row>
    <row r="51" spans="1:4" x14ac:dyDescent="0.25">
      <c r="A51">
        <v>102799236.319594</v>
      </c>
      <c r="C51">
        <v>5596.8</v>
      </c>
    </row>
    <row r="52" spans="1:4" x14ac:dyDescent="0.25">
      <c r="C52">
        <v>5685</v>
      </c>
      <c r="D52" s="24"/>
    </row>
    <row r="53" spans="1:4" x14ac:dyDescent="0.25">
      <c r="A53">
        <v>102798672.216195</v>
      </c>
      <c r="C53">
        <v>5812.8</v>
      </c>
    </row>
    <row r="54" spans="1:4" x14ac:dyDescent="0.25">
      <c r="C54">
        <v>5892.8</v>
      </c>
      <c r="D54" s="24"/>
    </row>
    <row r="55" spans="1:4" x14ac:dyDescent="0.25">
      <c r="C55">
        <v>6036.9</v>
      </c>
      <c r="D55" s="24"/>
    </row>
    <row r="56" spans="1:4" x14ac:dyDescent="0.25">
      <c r="A56">
        <v>102798672.216194</v>
      </c>
      <c r="C56">
        <v>6161.3</v>
      </c>
    </row>
    <row r="57" spans="1:4" x14ac:dyDescent="0.25">
      <c r="C57">
        <v>6297.3</v>
      </c>
      <c r="D57" s="24"/>
    </row>
    <row r="58" spans="1:4" x14ac:dyDescent="0.25">
      <c r="C58">
        <v>6384.8</v>
      </c>
      <c r="D58" s="24"/>
    </row>
    <row r="59" spans="1:4" x14ac:dyDescent="0.25">
      <c r="A59">
        <v>102798672.216189</v>
      </c>
      <c r="C59">
        <v>6506.8</v>
      </c>
    </row>
    <row r="60" spans="1:4" x14ac:dyDescent="0.25">
      <c r="A60">
        <v>102798672.216185</v>
      </c>
      <c r="C60">
        <v>6618.4</v>
      </c>
    </row>
    <row r="61" spans="1:4" x14ac:dyDescent="0.25">
      <c r="A61">
        <v>102798672.216195</v>
      </c>
      <c r="C61">
        <v>6740.5</v>
      </c>
    </row>
    <row r="62" spans="1:4" x14ac:dyDescent="0.25">
      <c r="A62">
        <v>102798672.216185</v>
      </c>
      <c r="C62">
        <v>6851.4</v>
      </c>
    </row>
    <row r="63" spans="1:4" x14ac:dyDescent="0.25">
      <c r="A63">
        <v>102798672.216197</v>
      </c>
      <c r="C63">
        <v>6969.8</v>
      </c>
    </row>
    <row r="64" spans="1:4" x14ac:dyDescent="0.25">
      <c r="A64">
        <v>102798672.216185</v>
      </c>
      <c r="C64">
        <v>7080.7</v>
      </c>
    </row>
    <row r="65" spans="3:7" x14ac:dyDescent="0.25">
      <c r="C65">
        <v>1704.87294292449</v>
      </c>
      <c r="F65">
        <v>102806811.244185</v>
      </c>
    </row>
    <row r="66" spans="3:7" x14ac:dyDescent="0.25">
      <c r="C66">
        <v>2067.5</v>
      </c>
      <c r="F66">
        <v>102804799.655598</v>
      </c>
    </row>
    <row r="67" spans="3:7" x14ac:dyDescent="0.25">
      <c r="C67">
        <v>2163.9</v>
      </c>
      <c r="F67">
        <v>102804417.55219901</v>
      </c>
    </row>
    <row r="68" spans="3:7" x14ac:dyDescent="0.25">
      <c r="C68">
        <v>2261.6999999999998</v>
      </c>
      <c r="F68">
        <v>102804417.55219699</v>
      </c>
    </row>
    <row r="69" spans="3:7" x14ac:dyDescent="0.25">
      <c r="C69">
        <v>2375.1999999999998</v>
      </c>
      <c r="F69">
        <v>102804417.552204</v>
      </c>
    </row>
    <row r="70" spans="3:7" x14ac:dyDescent="0.25">
      <c r="C70">
        <v>2482.1</v>
      </c>
      <c r="F70">
        <v>102803809.152201</v>
      </c>
    </row>
    <row r="71" spans="3:7" x14ac:dyDescent="0.25">
      <c r="C71">
        <v>2594.3000000000002</v>
      </c>
      <c r="F71">
        <v>102803571.375397</v>
      </c>
    </row>
    <row r="72" spans="3:7" x14ac:dyDescent="0.25">
      <c r="C72">
        <v>2694.1</v>
      </c>
      <c r="F72">
        <v>102803571.375395</v>
      </c>
    </row>
    <row r="73" spans="3:7" x14ac:dyDescent="0.25">
      <c r="C73">
        <v>2805.8</v>
      </c>
      <c r="F73">
        <v>102803291.39860199</v>
      </c>
    </row>
    <row r="74" spans="3:7" x14ac:dyDescent="0.25">
      <c r="C74">
        <v>2909.9</v>
      </c>
      <c r="F74">
        <v>102802935.59859399</v>
      </c>
    </row>
    <row r="75" spans="3:7" x14ac:dyDescent="0.25">
      <c r="C75">
        <v>3175.1</v>
      </c>
      <c r="F75">
        <v>102801106.02180199</v>
      </c>
    </row>
    <row r="76" spans="3:7" x14ac:dyDescent="0.25">
      <c r="C76">
        <v>3274.9</v>
      </c>
      <c r="F76">
        <v>102801010.40659</v>
      </c>
    </row>
    <row r="77" spans="3:7" x14ac:dyDescent="0.25">
      <c r="C77">
        <v>3364.5</v>
      </c>
      <c r="G77" s="24"/>
    </row>
    <row r="78" spans="3:7" x14ac:dyDescent="0.25">
      <c r="C78">
        <v>3456.7</v>
      </c>
      <c r="G78" s="24"/>
    </row>
    <row r="79" spans="3:7" x14ac:dyDescent="0.25">
      <c r="C79">
        <v>3557.7</v>
      </c>
      <c r="F79">
        <v>102801010.406589</v>
      </c>
    </row>
    <row r="80" spans="3:7" x14ac:dyDescent="0.25">
      <c r="C80">
        <v>3656.6</v>
      </c>
      <c r="F80">
        <v>102801010.406589</v>
      </c>
    </row>
    <row r="81" spans="3:7" x14ac:dyDescent="0.25">
      <c r="C81">
        <v>3769.1</v>
      </c>
      <c r="F81">
        <v>102801010.4066</v>
      </c>
    </row>
    <row r="82" spans="3:7" x14ac:dyDescent="0.25">
      <c r="C82">
        <v>3871.9</v>
      </c>
      <c r="F82">
        <v>102801010.406596</v>
      </c>
    </row>
    <row r="83" spans="3:7" x14ac:dyDescent="0.25">
      <c r="C83">
        <v>3971.5</v>
      </c>
      <c r="F83">
        <v>102801010.406599</v>
      </c>
    </row>
    <row r="84" spans="3:7" x14ac:dyDescent="0.25">
      <c r="C84">
        <v>4073.2</v>
      </c>
      <c r="F84">
        <v>102801010.40659</v>
      </c>
    </row>
    <row r="85" spans="3:7" x14ac:dyDescent="0.25">
      <c r="C85">
        <v>4163.1000000000004</v>
      </c>
      <c r="G85" s="24"/>
    </row>
    <row r="86" spans="3:7" x14ac:dyDescent="0.25">
      <c r="C86">
        <v>4264.3999999999996</v>
      </c>
      <c r="F86">
        <v>102800652.70320299</v>
      </c>
    </row>
    <row r="87" spans="3:7" x14ac:dyDescent="0.25">
      <c r="C87">
        <v>4356.5</v>
      </c>
      <c r="G87" s="24"/>
    </row>
    <row r="88" spans="3:7" x14ac:dyDescent="0.25">
      <c r="C88">
        <v>4448.1000000000004</v>
      </c>
      <c r="G88" s="24"/>
    </row>
    <row r="89" spans="3:7" x14ac:dyDescent="0.25">
      <c r="C89">
        <v>4539.3</v>
      </c>
      <c r="G89" s="24"/>
    </row>
    <row r="90" spans="3:7" x14ac:dyDescent="0.25">
      <c r="C90">
        <v>4631.3999999999996</v>
      </c>
      <c r="G90" s="24"/>
    </row>
    <row r="91" spans="3:7" x14ac:dyDescent="0.25">
      <c r="C91">
        <v>4722.5</v>
      </c>
      <c r="G91" s="24"/>
    </row>
    <row r="92" spans="3:7" x14ac:dyDescent="0.25">
      <c r="C92">
        <v>4815.5</v>
      </c>
      <c r="G92" s="24"/>
    </row>
    <row r="93" spans="3:7" x14ac:dyDescent="0.25">
      <c r="C93">
        <v>4916.8</v>
      </c>
      <c r="F93">
        <v>102800652.70319501</v>
      </c>
    </row>
    <row r="94" spans="3:7" x14ac:dyDescent="0.25">
      <c r="C94">
        <v>5145.1000000000004</v>
      </c>
      <c r="F94">
        <v>102800652.703192</v>
      </c>
    </row>
    <row r="95" spans="3:7" x14ac:dyDescent="0.25">
      <c r="C95">
        <v>5243.9</v>
      </c>
      <c r="F95">
        <v>102800178.526397</v>
      </c>
    </row>
    <row r="96" spans="3:7" x14ac:dyDescent="0.25">
      <c r="C96">
        <v>5341.5</v>
      </c>
      <c r="G96" s="24"/>
    </row>
    <row r="97" spans="3:7" x14ac:dyDescent="0.25">
      <c r="C97">
        <v>5453.4</v>
      </c>
      <c r="F97">
        <v>102799970.22299699</v>
      </c>
    </row>
    <row r="98" spans="3:7" x14ac:dyDescent="0.25">
      <c r="C98">
        <v>5547</v>
      </c>
      <c r="G98" s="24"/>
    </row>
    <row r="99" spans="3:7" x14ac:dyDescent="0.25">
      <c r="C99">
        <v>5708.2</v>
      </c>
      <c r="F99">
        <v>102799915.822993</v>
      </c>
    </row>
    <row r="100" spans="3:7" x14ac:dyDescent="0.25">
      <c r="C100">
        <v>5811.4</v>
      </c>
      <c r="F100">
        <v>102799915.822991</v>
      </c>
    </row>
    <row r="101" spans="3:7" x14ac:dyDescent="0.25">
      <c r="C101">
        <v>5964.2</v>
      </c>
      <c r="G101" s="24"/>
    </row>
    <row r="102" spans="3:7" x14ac:dyDescent="0.25">
      <c r="C102">
        <v>6069.5</v>
      </c>
      <c r="F102">
        <v>102799915.822992</v>
      </c>
    </row>
    <row r="103" spans="3:7" x14ac:dyDescent="0.25">
      <c r="C103">
        <v>6179.7</v>
      </c>
      <c r="F103">
        <v>102799915.822997</v>
      </c>
    </row>
    <row r="104" spans="3:7" x14ac:dyDescent="0.25">
      <c r="C104">
        <v>6286.3</v>
      </c>
      <c r="F104">
        <v>102799456.822992</v>
      </c>
    </row>
    <row r="105" spans="3:7" x14ac:dyDescent="0.25">
      <c r="C105">
        <v>6389.8</v>
      </c>
      <c r="F105">
        <v>102799456.82299</v>
      </c>
    </row>
    <row r="106" spans="3:7" x14ac:dyDescent="0.25">
      <c r="C106">
        <v>6483.1</v>
      </c>
      <c r="G106" s="24"/>
    </row>
    <row r="107" spans="3:7" x14ac:dyDescent="0.25">
      <c r="C107">
        <v>6587.7</v>
      </c>
      <c r="F107">
        <v>102799456.82299501</v>
      </c>
    </row>
    <row r="108" spans="3:7" x14ac:dyDescent="0.25">
      <c r="C108">
        <v>6690.4</v>
      </c>
      <c r="F108">
        <v>102799456.82299</v>
      </c>
    </row>
    <row r="109" spans="3:7" x14ac:dyDescent="0.25">
      <c r="C109">
        <v>6792.1</v>
      </c>
      <c r="F109">
        <v>102799456.82298601</v>
      </c>
    </row>
    <row r="110" spans="3:7" x14ac:dyDescent="0.25">
      <c r="C110">
        <v>6895.4</v>
      </c>
      <c r="F110">
        <v>102799456.822992</v>
      </c>
    </row>
    <row r="111" spans="3:7" x14ac:dyDescent="0.25">
      <c r="C111">
        <v>7058.6</v>
      </c>
      <c r="F111">
        <v>102799456.82300299</v>
      </c>
    </row>
    <row r="112" spans="3:7" x14ac:dyDescent="0.25">
      <c r="C112">
        <v>1704.8729395866301</v>
      </c>
      <c r="G112">
        <v>102806811.244185</v>
      </c>
    </row>
    <row r="113" spans="3:8" x14ac:dyDescent="0.25">
      <c r="C113">
        <v>2286.5</v>
      </c>
      <c r="G113">
        <v>102804799.65571401</v>
      </c>
    </row>
    <row r="114" spans="3:8" x14ac:dyDescent="0.25">
      <c r="C114">
        <v>2873.1</v>
      </c>
      <c r="G114">
        <v>102804799.655724</v>
      </c>
    </row>
    <row r="115" spans="3:8" x14ac:dyDescent="0.25">
      <c r="C115">
        <v>3460.6</v>
      </c>
      <c r="G115">
        <v>102804799.655724</v>
      </c>
    </row>
    <row r="116" spans="3:8" x14ac:dyDescent="0.25">
      <c r="C116">
        <v>4049.1</v>
      </c>
      <c r="G116">
        <v>102804799.655724</v>
      </c>
    </row>
    <row r="117" spans="3:8" x14ac:dyDescent="0.25">
      <c r="C117">
        <v>4639.3</v>
      </c>
      <c r="G117">
        <v>102804799.655724</v>
      </c>
    </row>
    <row r="118" spans="3:8" x14ac:dyDescent="0.25">
      <c r="C118">
        <v>5230.8</v>
      </c>
      <c r="G118">
        <v>102804799.655724</v>
      </c>
    </row>
    <row r="119" spans="3:8" x14ac:dyDescent="0.25">
      <c r="C119">
        <v>5822.9</v>
      </c>
      <c r="G119">
        <v>102804799.655724</v>
      </c>
    </row>
    <row r="120" spans="3:8" x14ac:dyDescent="0.25">
      <c r="C120">
        <v>6415.4</v>
      </c>
      <c r="G120">
        <v>102804799.655724</v>
      </c>
    </row>
    <row r="121" spans="3:8" x14ac:dyDescent="0.25">
      <c r="C121">
        <v>7008</v>
      </c>
      <c r="G121">
        <v>102804799.655724</v>
      </c>
    </row>
    <row r="122" spans="3:8" x14ac:dyDescent="0.25">
      <c r="C122">
        <v>1704.8729395866301</v>
      </c>
      <c r="H122">
        <v>102806811.244185</v>
      </c>
    </row>
    <row r="123" spans="3:8" x14ac:dyDescent="0.25">
      <c r="C123">
        <v>2297.6999999999998</v>
      </c>
      <c r="H123">
        <v>102804799.65571401</v>
      </c>
    </row>
    <row r="124" spans="3:8" x14ac:dyDescent="0.25">
      <c r="C124">
        <v>2890.7</v>
      </c>
      <c r="H124">
        <v>102804799.655724</v>
      </c>
    </row>
    <row r="125" spans="3:8" x14ac:dyDescent="0.25">
      <c r="C125">
        <v>3481.9</v>
      </c>
      <c r="H125">
        <v>102804799.655724</v>
      </c>
    </row>
    <row r="126" spans="3:8" x14ac:dyDescent="0.25">
      <c r="C126">
        <v>4073.3</v>
      </c>
      <c r="H126">
        <v>102804799.655724</v>
      </c>
    </row>
    <row r="127" spans="3:8" x14ac:dyDescent="0.25">
      <c r="C127">
        <v>4665.2</v>
      </c>
      <c r="H127">
        <v>102804799.655724</v>
      </c>
    </row>
    <row r="128" spans="3:8" x14ac:dyDescent="0.25">
      <c r="C128">
        <v>5257.8</v>
      </c>
      <c r="H128">
        <v>102804799.655724</v>
      </c>
    </row>
    <row r="129" spans="3:10" x14ac:dyDescent="0.25">
      <c r="C129">
        <v>5850.9</v>
      </c>
      <c r="H129">
        <v>102804799.655724</v>
      </c>
    </row>
    <row r="130" spans="3:10" x14ac:dyDescent="0.25">
      <c r="C130">
        <v>6444.1</v>
      </c>
      <c r="H130">
        <v>102804799.655724</v>
      </c>
    </row>
    <row r="131" spans="3:10" x14ac:dyDescent="0.25">
      <c r="C131">
        <v>7037.5</v>
      </c>
      <c r="H131">
        <v>102804799.655724</v>
      </c>
    </row>
    <row r="132" spans="3:10" x14ac:dyDescent="0.25">
      <c r="C132">
        <v>1707.6</v>
      </c>
    </row>
    <row r="133" spans="3:10" x14ac:dyDescent="0.25">
      <c r="C133">
        <v>1046.8699999999999</v>
      </c>
      <c r="I133">
        <v>102822000</v>
      </c>
    </row>
    <row r="134" spans="3:10" x14ac:dyDescent="0.25">
      <c r="C134">
        <v>2671.95</v>
      </c>
      <c r="I134">
        <v>102819455.62</v>
      </c>
    </row>
    <row r="135" spans="3:10" x14ac:dyDescent="0.25">
      <c r="C135">
        <v>3671.95</v>
      </c>
      <c r="I135">
        <v>102819455.62</v>
      </c>
    </row>
    <row r="136" spans="3:10" x14ac:dyDescent="0.25">
      <c r="C136">
        <v>4671.95</v>
      </c>
      <c r="I136">
        <v>102819455.62</v>
      </c>
    </row>
    <row r="137" spans="3:10" x14ac:dyDescent="0.25">
      <c r="C137">
        <v>5671.95</v>
      </c>
      <c r="I137">
        <v>102819455.62</v>
      </c>
    </row>
    <row r="138" spans="3:10" x14ac:dyDescent="0.25">
      <c r="C138">
        <v>6003.43</v>
      </c>
      <c r="I138">
        <v>102819455.62</v>
      </c>
    </row>
    <row r="139" spans="3:10" x14ac:dyDescent="0.25">
      <c r="C139">
        <v>7000</v>
      </c>
      <c r="J139">
        <v>102819000</v>
      </c>
    </row>
  </sheetData>
  <phoneticPr fontId="12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73B1F-C292-42B0-98CC-589FCE3F6451}">
  <dimension ref="A1:L38"/>
  <sheetViews>
    <sheetView workbookViewId="0">
      <selection activeCell="G9" sqref="G9"/>
    </sheetView>
  </sheetViews>
  <sheetFormatPr baseColWidth="10" defaultRowHeight="15" x14ac:dyDescent="0.25"/>
  <cols>
    <col min="1" max="1" width="11" bestFit="1" customWidth="1"/>
    <col min="2" max="2" width="18.7109375" bestFit="1" customWidth="1"/>
    <col min="3" max="3" width="12.7109375" bestFit="1" customWidth="1"/>
    <col min="4" max="4" width="13.42578125" bestFit="1" customWidth="1"/>
    <col min="5" max="5" width="12.5703125" bestFit="1" customWidth="1"/>
    <col min="6" max="7" width="21.85546875" bestFit="1" customWidth="1"/>
    <col min="8" max="8" width="14.85546875" bestFit="1" customWidth="1"/>
    <col min="9" max="9" width="12.5703125" bestFit="1" customWidth="1"/>
    <col min="10" max="10" width="12" bestFit="1" customWidth="1"/>
    <col min="11" max="12" width="12.5703125" bestFit="1" customWidth="1"/>
  </cols>
  <sheetData>
    <row r="1" spans="1:8" ht="17.25" x14ac:dyDescent="0.3">
      <c r="A1" s="48" t="s">
        <v>562</v>
      </c>
    </row>
    <row r="2" spans="1:8" x14ac:dyDescent="0.25">
      <c r="B2" s="3" t="s">
        <v>564</v>
      </c>
      <c r="F2" s="3" t="s">
        <v>564</v>
      </c>
    </row>
    <row r="3" spans="1:8" x14ac:dyDescent="0.25">
      <c r="B3" t="s">
        <v>524</v>
      </c>
      <c r="F3" t="s">
        <v>513</v>
      </c>
    </row>
    <row r="4" spans="1:8" x14ac:dyDescent="0.25">
      <c r="A4" s="38" t="s">
        <v>497</v>
      </c>
      <c r="B4" s="38" t="s">
        <v>558</v>
      </c>
      <c r="C4" s="38" t="s">
        <v>512</v>
      </c>
      <c r="D4" s="38" t="s">
        <v>519</v>
      </c>
      <c r="E4" t="s">
        <v>557</v>
      </c>
      <c r="F4" t="s">
        <v>519</v>
      </c>
      <c r="G4" s="38" t="s">
        <v>516</v>
      </c>
    </row>
    <row r="5" spans="1:8" x14ac:dyDescent="0.25">
      <c r="A5" s="37">
        <v>1707.6</v>
      </c>
      <c r="B5" s="44"/>
      <c r="C5" s="44">
        <v>102815003.2</v>
      </c>
      <c r="D5" s="37"/>
      <c r="E5" s="37"/>
      <c r="F5" s="37"/>
      <c r="G5" s="37"/>
    </row>
    <row r="6" spans="1:8" x14ac:dyDescent="0.25">
      <c r="A6" s="37">
        <v>1046.8699999999999</v>
      </c>
      <c r="B6" s="44">
        <v>102822000</v>
      </c>
      <c r="C6" s="37"/>
      <c r="D6" s="37"/>
      <c r="E6" s="37"/>
      <c r="F6" s="37"/>
      <c r="G6" s="37"/>
    </row>
    <row r="7" spans="1:8" x14ac:dyDescent="0.25">
      <c r="A7" s="37">
        <v>2671.95</v>
      </c>
      <c r="B7" s="44">
        <v>102819455.62</v>
      </c>
      <c r="C7" s="37"/>
      <c r="D7" s="37"/>
      <c r="E7" s="37"/>
      <c r="F7" s="37"/>
      <c r="G7" s="37"/>
    </row>
    <row r="8" spans="1:8" x14ac:dyDescent="0.25">
      <c r="A8" s="37">
        <v>3671.95</v>
      </c>
      <c r="B8" s="44">
        <v>102819455.62</v>
      </c>
      <c r="C8" s="37"/>
      <c r="D8" s="37"/>
      <c r="E8" s="37"/>
      <c r="F8" s="37"/>
      <c r="G8" s="37"/>
    </row>
    <row r="9" spans="1:8" x14ac:dyDescent="0.25">
      <c r="A9" s="37">
        <v>4671.95</v>
      </c>
      <c r="B9" s="44">
        <v>102819455.62</v>
      </c>
      <c r="C9" s="37"/>
      <c r="D9" s="37"/>
      <c r="E9" s="37"/>
      <c r="F9" s="37"/>
      <c r="G9" s="37"/>
    </row>
    <row r="10" spans="1:8" x14ac:dyDescent="0.25">
      <c r="A10" s="37">
        <v>5671.95</v>
      </c>
      <c r="B10" s="44">
        <v>102819455.62</v>
      </c>
      <c r="C10" s="37"/>
      <c r="D10" s="37"/>
      <c r="E10" s="37"/>
      <c r="F10" s="37"/>
      <c r="G10" s="37"/>
    </row>
    <row r="11" spans="1:8" x14ac:dyDescent="0.25">
      <c r="A11" s="37">
        <v>6003.43</v>
      </c>
      <c r="B11" s="44">
        <v>102819455.62</v>
      </c>
      <c r="C11" s="37"/>
      <c r="D11" s="37"/>
      <c r="E11" s="37"/>
      <c r="F11" s="37"/>
      <c r="G11" s="37"/>
    </row>
    <row r="12" spans="1:8" x14ac:dyDescent="0.25">
      <c r="A12" s="37">
        <v>1707.39281845092</v>
      </c>
      <c r="B12" s="37"/>
      <c r="C12" s="37"/>
      <c r="D12" s="37">
        <v>102800240.579456</v>
      </c>
      <c r="E12" s="37"/>
      <c r="F12" s="37"/>
      <c r="G12" s="37"/>
    </row>
    <row r="13" spans="1:8" x14ac:dyDescent="0.25">
      <c r="A13" s="37">
        <v>3282.1</v>
      </c>
      <c r="B13" s="37"/>
      <c r="C13" s="37"/>
      <c r="D13" s="37">
        <v>102798038.77099399</v>
      </c>
      <c r="E13" s="37"/>
      <c r="F13" s="37"/>
      <c r="G13" s="37"/>
    </row>
    <row r="14" spans="1:8" x14ac:dyDescent="0.25">
      <c r="A14">
        <v>4876.8999999999996</v>
      </c>
      <c r="D14">
        <v>102797170.06759401</v>
      </c>
      <c r="E14" s="37"/>
      <c r="F14" s="37"/>
      <c r="G14" s="37"/>
    </row>
    <row r="15" spans="1:8" x14ac:dyDescent="0.25">
      <c r="A15" s="37">
        <v>6461.8</v>
      </c>
      <c r="B15" s="37"/>
      <c r="C15" s="37"/>
      <c r="D15" s="37">
        <v>102797170.06760401</v>
      </c>
      <c r="E15" s="37"/>
      <c r="F15" s="37"/>
      <c r="G15" s="37"/>
      <c r="H15" s="37"/>
    </row>
    <row r="16" spans="1:8" x14ac:dyDescent="0.25">
      <c r="A16" s="37">
        <v>1698.9118487834901</v>
      </c>
      <c r="B16" s="37"/>
      <c r="C16" s="37"/>
      <c r="D16" s="37"/>
      <c r="E16" s="37">
        <v>102800240.579456</v>
      </c>
      <c r="F16" s="37"/>
      <c r="G16" s="37"/>
      <c r="H16" s="37"/>
    </row>
    <row r="17" spans="1:11" x14ac:dyDescent="0.25">
      <c r="A17" s="37">
        <v>3305.7</v>
      </c>
      <c r="B17" s="37"/>
      <c r="C17" s="37"/>
      <c r="D17" s="37"/>
      <c r="E17" s="37">
        <v>102799213.177793</v>
      </c>
      <c r="F17" s="37"/>
      <c r="G17" s="37"/>
      <c r="H17" s="37"/>
    </row>
    <row r="18" spans="1:11" x14ac:dyDescent="0.25">
      <c r="A18" s="37">
        <v>4889.6000000000004</v>
      </c>
      <c r="B18" s="37"/>
      <c r="C18" s="37"/>
      <c r="D18" s="37"/>
      <c r="E18" s="37">
        <v>102799213.17780299</v>
      </c>
      <c r="F18" s="37"/>
      <c r="G18" s="37"/>
      <c r="H18" s="37"/>
    </row>
    <row r="19" spans="1:11" x14ac:dyDescent="0.25">
      <c r="A19" s="37">
        <v>6682.6</v>
      </c>
      <c r="B19" s="37"/>
      <c r="C19" s="37"/>
      <c r="D19" s="37"/>
      <c r="E19" s="37">
        <v>102799213.17780299</v>
      </c>
      <c r="F19" s="37"/>
      <c r="G19" s="37"/>
    </row>
    <row r="20" spans="1:11" x14ac:dyDescent="0.25">
      <c r="A20" s="37">
        <v>454.8</v>
      </c>
      <c r="B20" s="37"/>
      <c r="C20" s="37"/>
      <c r="D20" s="37"/>
      <c r="E20" s="37"/>
      <c r="F20" s="37">
        <v>102824736.90000001</v>
      </c>
      <c r="G20" s="37"/>
    </row>
    <row r="21" spans="1:11" x14ac:dyDescent="0.25">
      <c r="A21" s="37">
        <v>1029.2</v>
      </c>
      <c r="B21" s="37"/>
      <c r="C21" s="37"/>
      <c r="D21" s="37"/>
      <c r="E21" s="37"/>
      <c r="F21" s="37">
        <v>102810648.3</v>
      </c>
      <c r="G21" s="37"/>
    </row>
    <row r="22" spans="1:11" x14ac:dyDescent="0.25">
      <c r="A22" s="37">
        <v>1621.3</v>
      </c>
      <c r="B22" s="37"/>
      <c r="C22" s="37"/>
      <c r="D22" s="37"/>
      <c r="E22" s="37"/>
      <c r="F22" s="37">
        <v>102806506.2</v>
      </c>
      <c r="G22" s="37"/>
    </row>
    <row r="23" spans="1:11" x14ac:dyDescent="0.25">
      <c r="A23" s="37">
        <v>2213.8000000000002</v>
      </c>
      <c r="B23" s="37"/>
      <c r="C23" s="37"/>
      <c r="D23" s="37"/>
      <c r="E23" s="37"/>
      <c r="F23" s="37">
        <v>102803017.2</v>
      </c>
      <c r="G23" s="37"/>
      <c r="H23" s="37"/>
      <c r="I23" s="37"/>
    </row>
    <row r="24" spans="1:11" x14ac:dyDescent="0.25">
      <c r="A24" s="37">
        <v>2801</v>
      </c>
      <c r="B24" s="37"/>
      <c r="C24" s="37"/>
      <c r="D24" s="37"/>
      <c r="E24" s="37"/>
      <c r="F24" s="37">
        <v>102800439.3</v>
      </c>
      <c r="G24" s="37"/>
      <c r="H24" s="37"/>
      <c r="I24" s="37"/>
    </row>
    <row r="25" spans="1:11" x14ac:dyDescent="0.25">
      <c r="A25" s="37">
        <v>3388.4</v>
      </c>
      <c r="B25" s="37"/>
      <c r="C25" s="37"/>
      <c r="D25" s="37"/>
      <c r="E25" s="37"/>
      <c r="F25" s="37">
        <v>102797548.3</v>
      </c>
      <c r="G25" s="37"/>
      <c r="H25" s="37"/>
      <c r="I25" s="37"/>
    </row>
    <row r="26" spans="1:11" x14ac:dyDescent="0.25">
      <c r="A26" s="37">
        <v>3976.2000000000003</v>
      </c>
      <c r="B26" s="37"/>
      <c r="C26" s="37"/>
      <c r="D26" s="37"/>
      <c r="E26" s="37"/>
      <c r="F26" s="37">
        <v>102796526.3</v>
      </c>
      <c r="G26" s="37"/>
      <c r="K26" s="37"/>
    </row>
    <row r="27" spans="1:11" x14ac:dyDescent="0.25">
      <c r="A27" s="37">
        <v>4564.2</v>
      </c>
      <c r="B27" s="37"/>
      <c r="C27" s="37"/>
      <c r="D27" s="37"/>
      <c r="E27" s="37"/>
      <c r="F27" s="37">
        <v>102796526.3</v>
      </c>
      <c r="G27" s="37"/>
    </row>
    <row r="28" spans="1:11" x14ac:dyDescent="0.25">
      <c r="A28" s="37">
        <v>5152.5</v>
      </c>
      <c r="B28" s="37"/>
      <c r="C28" s="37"/>
      <c r="D28" s="37"/>
      <c r="E28" s="37"/>
      <c r="F28" s="37">
        <v>102796526.3</v>
      </c>
      <c r="G28" s="37"/>
    </row>
    <row r="29" spans="1:11" x14ac:dyDescent="0.25">
      <c r="A29" s="37">
        <v>5741.4000000000005</v>
      </c>
      <c r="B29" s="37"/>
      <c r="C29" s="37"/>
      <c r="D29" s="37"/>
      <c r="E29" s="37"/>
      <c r="F29" s="37">
        <v>102796526.3</v>
      </c>
      <c r="G29" s="37"/>
    </row>
    <row r="30" spans="1:11" x14ac:dyDescent="0.25">
      <c r="A30" s="37">
        <v>6330.7</v>
      </c>
      <c r="B30" s="37"/>
      <c r="C30" s="37"/>
      <c r="D30" s="37"/>
      <c r="E30" s="37"/>
      <c r="F30" s="37">
        <v>102796526.3</v>
      </c>
      <c r="G30" s="37"/>
    </row>
    <row r="31" spans="1:11" x14ac:dyDescent="0.25">
      <c r="A31" s="37">
        <v>7000</v>
      </c>
      <c r="B31" s="37"/>
      <c r="C31" s="37"/>
      <c r="D31" s="37"/>
      <c r="E31" s="37"/>
      <c r="F31" s="37"/>
      <c r="G31" s="37">
        <v>102819000</v>
      </c>
    </row>
    <row r="33" spans="1:12" x14ac:dyDescent="0.25">
      <c r="A33" s="37"/>
      <c r="D33" s="37"/>
      <c r="F33" s="37"/>
      <c r="G33" s="37"/>
      <c r="H33" s="37"/>
      <c r="I33" s="37"/>
      <c r="L33" s="37"/>
    </row>
    <row r="35" spans="1:12" x14ac:dyDescent="0.25">
      <c r="B35" s="37"/>
    </row>
    <row r="36" spans="1:12" x14ac:dyDescent="0.25">
      <c r="B36" s="37"/>
    </row>
    <row r="37" spans="1:12" x14ac:dyDescent="0.25">
      <c r="B37" s="37"/>
    </row>
    <row r="38" spans="1:12" x14ac:dyDescent="0.25">
      <c r="B38" s="37"/>
    </row>
  </sheetData>
  <phoneticPr fontId="12" type="noConversion"/>
  <pageMargins left="0.7" right="0.7" top="0.75" bottom="0.75" header="0.3" footer="0.3"/>
  <pageSetup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E672F-1A05-4030-890C-7FBCC7937AE7}">
  <dimension ref="B1:H91"/>
  <sheetViews>
    <sheetView workbookViewId="0">
      <selection activeCell="H1" sqref="H1:H5"/>
    </sheetView>
  </sheetViews>
  <sheetFormatPr baseColWidth="10" defaultRowHeight="15" x14ac:dyDescent="0.25"/>
  <cols>
    <col min="3" max="4" width="12" bestFit="1" customWidth="1"/>
    <col min="5" max="5" width="14.85546875" bestFit="1" customWidth="1"/>
    <col min="8" max="8" width="11.85546875" bestFit="1" customWidth="1"/>
  </cols>
  <sheetData>
    <row r="1" spans="2:8" ht="20.25" x14ac:dyDescent="0.25">
      <c r="B1" s="65" t="s">
        <v>655</v>
      </c>
      <c r="H1" t="s">
        <v>710</v>
      </c>
    </row>
    <row r="2" spans="2:8" ht="20.25" x14ac:dyDescent="0.25">
      <c r="B2" s="65"/>
      <c r="H2" t="s">
        <v>711</v>
      </c>
    </row>
    <row r="3" spans="2:8" ht="20.25" x14ac:dyDescent="0.25">
      <c r="B3" s="65"/>
      <c r="H3" t="s">
        <v>712</v>
      </c>
    </row>
    <row r="4" spans="2:8" ht="20.25" x14ac:dyDescent="0.25">
      <c r="B4" s="65"/>
      <c r="H4" t="s">
        <v>713</v>
      </c>
    </row>
    <row r="5" spans="2:8" x14ac:dyDescent="0.25">
      <c r="C5" t="s">
        <v>633</v>
      </c>
      <c r="D5" t="s">
        <v>633</v>
      </c>
      <c r="F5" t="s">
        <v>632</v>
      </c>
      <c r="G5" t="s">
        <v>632</v>
      </c>
      <c r="H5" t="s">
        <v>714</v>
      </c>
    </row>
    <row r="6" spans="2:8" x14ac:dyDescent="0.25">
      <c r="B6" t="s">
        <v>497</v>
      </c>
      <c r="C6" t="s">
        <v>519</v>
      </c>
      <c r="D6" t="s">
        <v>557</v>
      </c>
      <c r="E6" t="s">
        <v>565</v>
      </c>
      <c r="F6" t="s">
        <v>519</v>
      </c>
      <c r="G6" t="s">
        <v>557</v>
      </c>
      <c r="H6" t="s">
        <v>516</v>
      </c>
    </row>
    <row r="7" spans="2:8" x14ac:dyDescent="0.25">
      <c r="B7">
        <v>1747.1207761764499</v>
      </c>
      <c r="C7">
        <v>112000864.295487</v>
      </c>
    </row>
    <row r="8" spans="2:8" x14ac:dyDescent="0.25">
      <c r="B8">
        <v>3346.5</v>
      </c>
      <c r="C8">
        <v>111998849.69552299</v>
      </c>
    </row>
    <row r="9" spans="2:8" x14ac:dyDescent="0.25">
      <c r="B9">
        <v>4950.8</v>
      </c>
      <c r="C9">
        <v>111998849.69554099</v>
      </c>
    </row>
    <row r="10" spans="2:8" x14ac:dyDescent="0.25">
      <c r="B10">
        <v>6556.5</v>
      </c>
      <c r="C10">
        <v>111998849.69554099</v>
      </c>
    </row>
    <row r="11" spans="2:8" x14ac:dyDescent="0.25">
      <c r="B11">
        <v>7106.4</v>
      </c>
      <c r="C11">
        <v>111998849.69554099</v>
      </c>
    </row>
    <row r="12" spans="2:8" x14ac:dyDescent="0.25">
      <c r="B12">
        <v>1747.1207761764499</v>
      </c>
      <c r="D12">
        <v>112000864.295487</v>
      </c>
    </row>
    <row r="13" spans="2:8" x14ac:dyDescent="0.25">
      <c r="B13">
        <v>3351.7</v>
      </c>
      <c r="D13">
        <v>111998849.69552501</v>
      </c>
    </row>
    <row r="14" spans="2:8" x14ac:dyDescent="0.25">
      <c r="B14">
        <v>4959.7</v>
      </c>
      <c r="D14">
        <v>111995939.69552299</v>
      </c>
    </row>
    <row r="15" spans="2:8" x14ac:dyDescent="0.25">
      <c r="B15">
        <v>6568</v>
      </c>
      <c r="D15">
        <v>111994969.69552401</v>
      </c>
    </row>
    <row r="16" spans="2:8" x14ac:dyDescent="0.25">
      <c r="B16">
        <v>7108.4</v>
      </c>
      <c r="D16">
        <v>111994969.69554099</v>
      </c>
    </row>
    <row r="17" spans="2:5" x14ac:dyDescent="0.25">
      <c r="B17">
        <v>1749.81199455261</v>
      </c>
      <c r="E17">
        <v>112000864.295487</v>
      </c>
    </row>
    <row r="18" spans="2:5" x14ac:dyDescent="0.25">
      <c r="B18">
        <v>1985.4</v>
      </c>
      <c r="E18">
        <v>111997275.69537</v>
      </c>
    </row>
    <row r="19" spans="2:5" x14ac:dyDescent="0.25">
      <c r="B19">
        <v>2087.1</v>
      </c>
      <c r="E19">
        <v>111996805.695375</v>
      </c>
    </row>
    <row r="20" spans="2:5" x14ac:dyDescent="0.25">
      <c r="B20">
        <v>2211.9</v>
      </c>
      <c r="E20">
        <v>111996805.695388</v>
      </c>
    </row>
    <row r="21" spans="2:5" x14ac:dyDescent="0.25">
      <c r="B21">
        <v>2328.1999999999998</v>
      </c>
      <c r="E21">
        <v>111996805.695383</v>
      </c>
    </row>
    <row r="22" spans="2:5" x14ac:dyDescent="0.25">
      <c r="B22">
        <v>2434.9</v>
      </c>
      <c r="C22" s="24"/>
      <c r="E22" s="24"/>
    </row>
    <row r="23" spans="2:5" x14ac:dyDescent="0.25">
      <c r="B23">
        <v>2613.5</v>
      </c>
      <c r="E23">
        <v>111996805.69538</v>
      </c>
    </row>
    <row r="24" spans="2:5" x14ac:dyDescent="0.25">
      <c r="B24">
        <v>2741.5</v>
      </c>
      <c r="E24">
        <v>111996805.695384</v>
      </c>
    </row>
    <row r="25" spans="2:5" x14ac:dyDescent="0.25">
      <c r="B25">
        <v>2849.3</v>
      </c>
      <c r="C25" s="24"/>
      <c r="E25" s="24"/>
    </row>
    <row r="26" spans="2:5" x14ac:dyDescent="0.25">
      <c r="B26">
        <v>3044.8</v>
      </c>
      <c r="E26">
        <v>111996805.69538499</v>
      </c>
    </row>
    <row r="27" spans="2:5" x14ac:dyDescent="0.25">
      <c r="B27">
        <v>3292</v>
      </c>
      <c r="E27">
        <v>111996805.695389</v>
      </c>
    </row>
    <row r="28" spans="2:5" x14ac:dyDescent="0.25">
      <c r="B28">
        <v>3398.5</v>
      </c>
      <c r="C28" s="24"/>
      <c r="E28" s="24"/>
    </row>
    <row r="29" spans="2:5" x14ac:dyDescent="0.25">
      <c r="B29">
        <v>3664.6</v>
      </c>
    </row>
    <row r="30" spans="2:5" x14ac:dyDescent="0.25">
      <c r="B30">
        <v>3931.8</v>
      </c>
      <c r="C30" s="24"/>
      <c r="E30" s="24"/>
    </row>
    <row r="31" spans="2:5" x14ac:dyDescent="0.25">
      <c r="B31">
        <v>4038</v>
      </c>
      <c r="C31" s="24"/>
      <c r="E31" s="24"/>
    </row>
    <row r="32" spans="2:5" x14ac:dyDescent="0.25">
      <c r="B32">
        <v>4304.5</v>
      </c>
      <c r="C32" s="24"/>
      <c r="E32" s="24"/>
    </row>
    <row r="33" spans="2:5" x14ac:dyDescent="0.25">
      <c r="B33">
        <v>4445.7</v>
      </c>
      <c r="E33">
        <v>111996805.69538499</v>
      </c>
    </row>
    <row r="34" spans="2:5" x14ac:dyDescent="0.25">
      <c r="B34">
        <v>4563.5</v>
      </c>
      <c r="E34">
        <v>111996805.69537</v>
      </c>
    </row>
    <row r="35" spans="2:5" x14ac:dyDescent="0.25">
      <c r="B35">
        <v>4678.6000000000004</v>
      </c>
      <c r="E35">
        <v>111996805.69536901</v>
      </c>
    </row>
    <row r="36" spans="2:5" x14ac:dyDescent="0.25">
      <c r="B36">
        <v>4798</v>
      </c>
      <c r="E36">
        <v>111996805.695375</v>
      </c>
    </row>
    <row r="37" spans="2:5" x14ac:dyDescent="0.25">
      <c r="B37">
        <v>4914</v>
      </c>
      <c r="E37">
        <v>111996805.69537</v>
      </c>
    </row>
    <row r="38" spans="2:5" x14ac:dyDescent="0.25">
      <c r="B38">
        <v>5190.1000000000004</v>
      </c>
      <c r="E38">
        <v>111996805.69537801</v>
      </c>
    </row>
    <row r="39" spans="2:5" x14ac:dyDescent="0.25">
      <c r="B39">
        <v>5295</v>
      </c>
      <c r="C39" s="24"/>
      <c r="E39" s="24"/>
    </row>
    <row r="40" spans="2:5" x14ac:dyDescent="0.25">
      <c r="B40">
        <v>5412.3</v>
      </c>
      <c r="E40">
        <v>111996805.695373</v>
      </c>
    </row>
    <row r="41" spans="2:5" x14ac:dyDescent="0.25">
      <c r="B41">
        <v>5529.8</v>
      </c>
      <c r="E41">
        <v>111996805.695372</v>
      </c>
    </row>
    <row r="42" spans="2:5" x14ac:dyDescent="0.25">
      <c r="B42">
        <v>5647.6</v>
      </c>
      <c r="E42">
        <v>111996805.695375</v>
      </c>
    </row>
    <row r="43" spans="2:5" x14ac:dyDescent="0.25">
      <c r="B43">
        <v>5765.1</v>
      </c>
      <c r="E43">
        <v>111996805.695373</v>
      </c>
    </row>
    <row r="44" spans="2:5" x14ac:dyDescent="0.25">
      <c r="B44">
        <v>5873.5</v>
      </c>
      <c r="C44" s="24"/>
      <c r="E44" s="24"/>
    </row>
    <row r="45" spans="2:5" x14ac:dyDescent="0.25">
      <c r="B45">
        <v>5980.6</v>
      </c>
      <c r="C45" s="24"/>
      <c r="E45" s="24"/>
    </row>
    <row r="46" spans="2:5" x14ac:dyDescent="0.25">
      <c r="B46">
        <v>6091.4</v>
      </c>
      <c r="C46" s="24"/>
      <c r="E46" s="24"/>
    </row>
    <row r="47" spans="2:5" x14ac:dyDescent="0.25">
      <c r="B47">
        <v>6355.1</v>
      </c>
    </row>
    <row r="48" spans="2:5" x14ac:dyDescent="0.25">
      <c r="B48">
        <v>6462</v>
      </c>
      <c r="E48">
        <v>111996805.695379</v>
      </c>
    </row>
    <row r="49" spans="2:8" x14ac:dyDescent="0.25">
      <c r="B49">
        <v>6589.8</v>
      </c>
      <c r="E49">
        <v>111996805.695388</v>
      </c>
    </row>
    <row r="50" spans="2:8" x14ac:dyDescent="0.25">
      <c r="B50">
        <v>6710.7</v>
      </c>
      <c r="E50">
        <v>111996805.695383</v>
      </c>
      <c r="H50" s="20"/>
    </row>
    <row r="51" spans="2:8" x14ac:dyDescent="0.25">
      <c r="B51">
        <v>6828.9</v>
      </c>
      <c r="E51">
        <v>111996805.69536901</v>
      </c>
      <c r="H51" s="20"/>
    </row>
    <row r="52" spans="2:8" x14ac:dyDescent="0.25">
      <c r="B52">
        <v>6955.2</v>
      </c>
      <c r="C52" s="24"/>
      <c r="H52" s="20"/>
    </row>
    <row r="53" spans="2:8" x14ac:dyDescent="0.25">
      <c r="B53">
        <v>7083.3</v>
      </c>
      <c r="H53" s="20"/>
    </row>
    <row r="54" spans="2:8" x14ac:dyDescent="0.25">
      <c r="B54">
        <v>1749.81199097633</v>
      </c>
      <c r="F54">
        <v>112000864.295487</v>
      </c>
      <c r="H54" s="20"/>
    </row>
    <row r="55" spans="2:8" x14ac:dyDescent="0.25">
      <c r="B55">
        <v>2345.1999999999998</v>
      </c>
      <c r="F55">
        <v>112000789.69554099</v>
      </c>
      <c r="H55" s="20"/>
    </row>
    <row r="56" spans="2:8" x14ac:dyDescent="0.25">
      <c r="B56">
        <v>2946.1</v>
      </c>
      <c r="F56">
        <v>112000789.69554099</v>
      </c>
      <c r="H56" s="20"/>
    </row>
    <row r="57" spans="2:8" x14ac:dyDescent="0.25">
      <c r="B57">
        <v>3548.6</v>
      </c>
      <c r="F57">
        <v>112000789.69554099</v>
      </c>
      <c r="H57" s="20"/>
    </row>
    <row r="58" spans="2:8" x14ac:dyDescent="0.25">
      <c r="B58">
        <v>4153</v>
      </c>
      <c r="F58">
        <v>112000789.69554099</v>
      </c>
      <c r="H58" s="20"/>
    </row>
    <row r="59" spans="2:8" x14ac:dyDescent="0.25">
      <c r="B59">
        <v>4758.7</v>
      </c>
      <c r="F59">
        <v>112000789.69554099</v>
      </c>
    </row>
    <row r="60" spans="2:8" x14ac:dyDescent="0.25">
      <c r="B60">
        <v>5365.4</v>
      </c>
      <c r="F60" s="24">
        <v>112000789.69554099</v>
      </c>
    </row>
    <row r="61" spans="2:8" x14ac:dyDescent="0.25">
      <c r="B61">
        <v>5973</v>
      </c>
      <c r="F61">
        <v>112000789.69554099</v>
      </c>
    </row>
    <row r="62" spans="2:8" x14ac:dyDescent="0.25">
      <c r="B62">
        <v>6581</v>
      </c>
      <c r="F62">
        <v>112000789.69554099</v>
      </c>
    </row>
    <row r="63" spans="2:8" x14ac:dyDescent="0.25">
      <c r="B63">
        <v>7107.9</v>
      </c>
      <c r="F63" s="24">
        <v>112000789.69554099</v>
      </c>
    </row>
    <row r="64" spans="2:8" x14ac:dyDescent="0.25">
      <c r="B64">
        <v>1749.81199097633</v>
      </c>
      <c r="G64">
        <v>112000864.295487</v>
      </c>
    </row>
    <row r="65" spans="2:8" x14ac:dyDescent="0.25">
      <c r="B65">
        <v>2357.8000000000002</v>
      </c>
      <c r="G65">
        <v>112000789.69554099</v>
      </c>
    </row>
    <row r="66" spans="2:8" x14ac:dyDescent="0.25">
      <c r="B66">
        <v>2966.3</v>
      </c>
      <c r="F66" s="24"/>
      <c r="G66">
        <v>112000789.69554099</v>
      </c>
    </row>
    <row r="67" spans="2:8" x14ac:dyDescent="0.25">
      <c r="B67">
        <v>3572.9</v>
      </c>
      <c r="F67" s="24"/>
      <c r="G67">
        <v>112000789.69554099</v>
      </c>
    </row>
    <row r="68" spans="2:8" x14ac:dyDescent="0.25">
      <c r="B68">
        <v>4180.7</v>
      </c>
      <c r="F68" s="24"/>
      <c r="G68">
        <v>112000789.69554099</v>
      </c>
    </row>
    <row r="69" spans="2:8" x14ac:dyDescent="0.25">
      <c r="B69">
        <v>4788.8</v>
      </c>
      <c r="F69" s="24"/>
      <c r="G69">
        <v>112000789.69554099</v>
      </c>
    </row>
    <row r="70" spans="2:8" x14ac:dyDescent="0.25">
      <c r="B70">
        <v>5396.7</v>
      </c>
      <c r="F70" s="24"/>
      <c r="G70">
        <v>112000789.69554099</v>
      </c>
    </row>
    <row r="71" spans="2:8" x14ac:dyDescent="0.25">
      <c r="B71">
        <v>6004.4</v>
      </c>
      <c r="G71">
        <v>112000789.69554099</v>
      </c>
    </row>
    <row r="72" spans="2:8" x14ac:dyDescent="0.25">
      <c r="B72">
        <v>6612.4</v>
      </c>
      <c r="G72">
        <v>112000789.69554099</v>
      </c>
    </row>
    <row r="73" spans="2:8" x14ac:dyDescent="0.25">
      <c r="B73">
        <v>7108.8</v>
      </c>
      <c r="G73">
        <v>112000789.69554099</v>
      </c>
    </row>
    <row r="74" spans="2:8" x14ac:dyDescent="0.25">
      <c r="B74">
        <v>7000</v>
      </c>
      <c r="H74">
        <v>112007000</v>
      </c>
    </row>
    <row r="75" spans="2:8" x14ac:dyDescent="0.25">
      <c r="B75">
        <v>13528.32</v>
      </c>
      <c r="H75">
        <v>112007000</v>
      </c>
    </row>
    <row r="76" spans="2:8" x14ac:dyDescent="0.25">
      <c r="B76">
        <v>16024.25</v>
      </c>
      <c r="H76">
        <v>112006000</v>
      </c>
    </row>
    <row r="77" spans="2:8" x14ac:dyDescent="0.25">
      <c r="B77">
        <v>33334.69</v>
      </c>
      <c r="F77" s="24"/>
      <c r="H77">
        <v>112000000</v>
      </c>
    </row>
    <row r="78" spans="2:8" x14ac:dyDescent="0.25">
      <c r="B78">
        <v>41456</v>
      </c>
      <c r="H78">
        <v>111999000</v>
      </c>
    </row>
    <row r="79" spans="2:8" x14ac:dyDescent="0.25">
      <c r="B79">
        <v>41878.5</v>
      </c>
      <c r="H79">
        <v>111998000</v>
      </c>
    </row>
    <row r="80" spans="2:8" x14ac:dyDescent="0.25">
      <c r="B80">
        <v>42332.99</v>
      </c>
      <c r="H80">
        <v>111998000</v>
      </c>
    </row>
    <row r="82" spans="6:6" x14ac:dyDescent="0.25">
      <c r="F82" s="24"/>
    </row>
    <row r="83" spans="6:6" x14ac:dyDescent="0.25">
      <c r="F83" s="24"/>
    </row>
    <row r="84" spans="6:6" x14ac:dyDescent="0.25">
      <c r="F84" s="24"/>
    </row>
    <row r="85" spans="6:6" x14ac:dyDescent="0.25">
      <c r="F85" s="24"/>
    </row>
    <row r="90" spans="6:6" x14ac:dyDescent="0.25">
      <c r="F90" s="24"/>
    </row>
    <row r="91" spans="6:6" x14ac:dyDescent="0.25">
      <c r="F91" s="24"/>
    </row>
  </sheetData>
  <phoneticPr fontId="12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6495C-46B4-4189-A00E-74B179F829DD}">
  <dimension ref="B1:J123"/>
  <sheetViews>
    <sheetView workbookViewId="0">
      <selection activeCell="J1" sqref="J1:J5"/>
    </sheetView>
  </sheetViews>
  <sheetFormatPr baseColWidth="10" defaultRowHeight="15" x14ac:dyDescent="0.25"/>
  <cols>
    <col min="6" max="7" width="14.85546875" bestFit="1" customWidth="1"/>
    <col min="8" max="8" width="12" bestFit="1" customWidth="1"/>
  </cols>
  <sheetData>
    <row r="1" spans="2:10" ht="20.25" x14ac:dyDescent="0.25">
      <c r="B1" s="65" t="s">
        <v>655</v>
      </c>
      <c r="J1" t="s">
        <v>710</v>
      </c>
    </row>
    <row r="2" spans="2:10" ht="20.25" x14ac:dyDescent="0.25">
      <c r="B2" s="65"/>
      <c r="J2" t="s">
        <v>711</v>
      </c>
    </row>
    <row r="3" spans="2:10" ht="20.25" x14ac:dyDescent="0.25">
      <c r="B3" s="65"/>
      <c r="J3" t="s">
        <v>712</v>
      </c>
    </row>
    <row r="4" spans="2:10" ht="20.25" x14ac:dyDescent="0.25">
      <c r="B4" s="65"/>
      <c r="J4" t="s">
        <v>713</v>
      </c>
    </row>
    <row r="5" spans="2:10" x14ac:dyDescent="0.25">
      <c r="D5" t="s">
        <v>633</v>
      </c>
      <c r="E5" t="s">
        <v>633</v>
      </c>
      <c r="H5" t="s">
        <v>632</v>
      </c>
      <c r="I5" t="s">
        <v>632</v>
      </c>
      <c r="J5" t="s">
        <v>714</v>
      </c>
    </row>
    <row r="6" spans="2:10" x14ac:dyDescent="0.25">
      <c r="B6" t="s">
        <v>497</v>
      </c>
      <c r="C6" t="s">
        <v>516</v>
      </c>
      <c r="D6" t="s">
        <v>519</v>
      </c>
      <c r="E6" t="s">
        <v>557</v>
      </c>
      <c r="F6" t="s">
        <v>597</v>
      </c>
      <c r="G6" t="s">
        <v>565</v>
      </c>
      <c r="H6" t="s">
        <v>519</v>
      </c>
      <c r="I6" t="s">
        <v>557</v>
      </c>
      <c r="J6" t="s">
        <v>516</v>
      </c>
    </row>
    <row r="7" spans="2:10" x14ac:dyDescent="0.25">
      <c r="B7">
        <v>5082</v>
      </c>
      <c r="C7">
        <v>109831546.8</v>
      </c>
    </row>
    <row r="8" spans="2:10" x14ac:dyDescent="0.25">
      <c r="B8">
        <v>1738.28449583053</v>
      </c>
      <c r="D8">
        <v>109837973.468872</v>
      </c>
    </row>
    <row r="9" spans="2:10" x14ac:dyDescent="0.25">
      <c r="B9">
        <v>3335.2</v>
      </c>
      <c r="D9">
        <v>109831752.218916</v>
      </c>
    </row>
    <row r="10" spans="2:10" x14ac:dyDescent="0.25">
      <c r="B10">
        <v>4936.5</v>
      </c>
      <c r="D10">
        <v>109826294.084277</v>
      </c>
    </row>
    <row r="11" spans="2:10" x14ac:dyDescent="0.25">
      <c r="B11">
        <v>6540</v>
      </c>
      <c r="D11">
        <v>109825270.540997</v>
      </c>
    </row>
    <row r="12" spans="2:10" x14ac:dyDescent="0.25">
      <c r="B12">
        <v>7103.7</v>
      </c>
      <c r="D12">
        <v>109825270.541008</v>
      </c>
    </row>
    <row r="13" spans="2:10" x14ac:dyDescent="0.25">
      <c r="B13">
        <v>1741.5825760364501</v>
      </c>
      <c r="E13">
        <v>109837973.468872</v>
      </c>
    </row>
    <row r="14" spans="2:10" x14ac:dyDescent="0.25">
      <c r="B14">
        <v>3340.4</v>
      </c>
      <c r="E14">
        <v>109831752.218916</v>
      </c>
    </row>
    <row r="15" spans="2:10" x14ac:dyDescent="0.25">
      <c r="B15">
        <v>4944</v>
      </c>
      <c r="E15">
        <v>109825861.790996</v>
      </c>
    </row>
    <row r="16" spans="2:10" x14ac:dyDescent="0.25">
      <c r="B16">
        <v>6549.3</v>
      </c>
      <c r="E16">
        <v>109825270.540996</v>
      </c>
    </row>
    <row r="17" spans="2:6" x14ac:dyDescent="0.25">
      <c r="B17">
        <v>7106.7</v>
      </c>
      <c r="E17">
        <v>109825270.541008</v>
      </c>
    </row>
    <row r="18" spans="2:6" x14ac:dyDescent="0.25">
      <c r="B18">
        <v>1741.58258771896</v>
      </c>
      <c r="F18">
        <v>109837973.468872</v>
      </c>
    </row>
    <row r="19" spans="2:6" x14ac:dyDescent="0.25">
      <c r="B19">
        <v>1997.7</v>
      </c>
      <c r="F19">
        <v>109834022.469358</v>
      </c>
    </row>
    <row r="20" spans="2:6" x14ac:dyDescent="0.25">
      <c r="B20">
        <v>2244.4</v>
      </c>
      <c r="C20" s="24"/>
    </row>
    <row r="21" spans="2:6" x14ac:dyDescent="0.25">
      <c r="B21">
        <v>2342</v>
      </c>
      <c r="C21" s="24"/>
    </row>
    <row r="22" spans="2:6" x14ac:dyDescent="0.25">
      <c r="B22">
        <v>2497.1</v>
      </c>
      <c r="F22">
        <v>109834022.469357</v>
      </c>
    </row>
    <row r="23" spans="2:6" x14ac:dyDescent="0.25">
      <c r="B23">
        <v>2620.8000000000002</v>
      </c>
      <c r="F23">
        <v>109834022.469347</v>
      </c>
    </row>
    <row r="24" spans="2:6" x14ac:dyDescent="0.25">
      <c r="B24">
        <v>2901.6</v>
      </c>
      <c r="F24">
        <v>109834022.469347</v>
      </c>
    </row>
    <row r="25" spans="2:6" x14ac:dyDescent="0.25">
      <c r="B25">
        <v>2994.2</v>
      </c>
      <c r="C25" s="24"/>
    </row>
    <row r="26" spans="2:6" x14ac:dyDescent="0.25">
      <c r="B26">
        <v>3132.4</v>
      </c>
      <c r="F26">
        <v>109833946.95703401</v>
      </c>
    </row>
    <row r="27" spans="2:6" x14ac:dyDescent="0.25">
      <c r="B27">
        <v>3271.5</v>
      </c>
      <c r="F27">
        <v>109833946.957029</v>
      </c>
    </row>
    <row r="28" spans="2:6" x14ac:dyDescent="0.25">
      <c r="B28">
        <v>3400.8</v>
      </c>
      <c r="F28">
        <v>109833946.957026</v>
      </c>
    </row>
    <row r="29" spans="2:6" x14ac:dyDescent="0.25">
      <c r="B29">
        <v>3683.5</v>
      </c>
      <c r="C29" s="24"/>
      <c r="F29">
        <v>109833781.957031</v>
      </c>
    </row>
    <row r="30" spans="2:6" x14ac:dyDescent="0.25">
      <c r="B30">
        <v>3774.9</v>
      </c>
      <c r="C30" s="24"/>
    </row>
    <row r="31" spans="2:6" x14ac:dyDescent="0.25">
      <c r="B31">
        <v>3881.3</v>
      </c>
      <c r="C31" s="24"/>
    </row>
    <row r="32" spans="2:6" x14ac:dyDescent="0.25">
      <c r="B32">
        <v>4017.4</v>
      </c>
      <c r="F32">
        <v>109833460.957019</v>
      </c>
    </row>
    <row r="33" spans="2:6" x14ac:dyDescent="0.25">
      <c r="B33">
        <v>4148.5</v>
      </c>
      <c r="F33">
        <v>109833460.957028</v>
      </c>
    </row>
    <row r="34" spans="2:6" x14ac:dyDescent="0.25">
      <c r="B34">
        <v>4276.3999999999996</v>
      </c>
      <c r="F34">
        <v>109831993.53139</v>
      </c>
    </row>
    <row r="35" spans="2:6" x14ac:dyDescent="0.25">
      <c r="B35">
        <v>4369.6000000000004</v>
      </c>
      <c r="C35" s="24"/>
    </row>
    <row r="36" spans="2:6" x14ac:dyDescent="0.25">
      <c r="B36">
        <v>4507.3999999999996</v>
      </c>
      <c r="F36">
        <v>109831993.53139301</v>
      </c>
    </row>
    <row r="37" spans="2:6" x14ac:dyDescent="0.25">
      <c r="B37">
        <v>4637.3</v>
      </c>
      <c r="F37">
        <v>109831993.531389</v>
      </c>
    </row>
    <row r="38" spans="2:6" x14ac:dyDescent="0.25">
      <c r="B38">
        <v>4764.3999999999996</v>
      </c>
      <c r="F38">
        <v>109831964.73138499</v>
      </c>
    </row>
    <row r="39" spans="2:6" x14ac:dyDescent="0.25">
      <c r="B39">
        <v>5001</v>
      </c>
      <c r="F39">
        <v>109831938.44891401</v>
      </c>
    </row>
    <row r="40" spans="2:6" x14ac:dyDescent="0.25">
      <c r="B40">
        <v>5092.3999999999996</v>
      </c>
      <c r="C40" s="24"/>
    </row>
    <row r="41" spans="2:6" x14ac:dyDescent="0.25">
      <c r="B41">
        <v>5231.7</v>
      </c>
      <c r="F41">
        <v>109831938.448919</v>
      </c>
    </row>
    <row r="42" spans="2:6" x14ac:dyDescent="0.25">
      <c r="B42">
        <v>5329.2</v>
      </c>
      <c r="C42" s="24"/>
    </row>
    <row r="43" spans="2:6" x14ac:dyDescent="0.25">
      <c r="B43">
        <v>5430.6</v>
      </c>
      <c r="C43" s="24"/>
    </row>
    <row r="44" spans="2:6" x14ac:dyDescent="0.25">
      <c r="B44">
        <v>5535.1</v>
      </c>
      <c r="C44" s="24"/>
    </row>
    <row r="45" spans="2:6" x14ac:dyDescent="0.25">
      <c r="B45">
        <v>5638.9</v>
      </c>
      <c r="C45" s="24"/>
    </row>
    <row r="46" spans="2:6" x14ac:dyDescent="0.25">
      <c r="B46">
        <v>5741.4</v>
      </c>
      <c r="C46" s="24"/>
    </row>
    <row r="47" spans="2:6" x14ac:dyDescent="0.25">
      <c r="B47">
        <v>5843.4</v>
      </c>
      <c r="C47" s="24"/>
    </row>
    <row r="48" spans="2:6" x14ac:dyDescent="0.25">
      <c r="B48">
        <v>6138.4</v>
      </c>
      <c r="C48" s="24"/>
    </row>
    <row r="49" spans="2:7" x14ac:dyDescent="0.25">
      <c r="B49">
        <v>6289.2</v>
      </c>
      <c r="F49">
        <v>109831909.648919</v>
      </c>
    </row>
    <row r="50" spans="2:7" x14ac:dyDescent="0.25">
      <c r="B50">
        <v>6382.7</v>
      </c>
      <c r="C50" s="24"/>
    </row>
    <row r="51" spans="2:7" x14ac:dyDescent="0.25">
      <c r="B51">
        <v>6509.4</v>
      </c>
      <c r="C51" s="24"/>
    </row>
    <row r="52" spans="2:7" x14ac:dyDescent="0.25">
      <c r="B52">
        <v>6654.6</v>
      </c>
      <c r="F52">
        <v>109831909.648911</v>
      </c>
    </row>
    <row r="53" spans="2:7" x14ac:dyDescent="0.25">
      <c r="B53">
        <v>6773</v>
      </c>
      <c r="C53" s="24"/>
    </row>
    <row r="54" spans="2:7" x14ac:dyDescent="0.25">
      <c r="B54">
        <v>6916.3</v>
      </c>
      <c r="F54">
        <v>109831909.64891399</v>
      </c>
    </row>
    <row r="55" spans="2:7" x14ac:dyDescent="0.25">
      <c r="B55">
        <v>7062.7</v>
      </c>
      <c r="F55">
        <v>109831066.5314</v>
      </c>
    </row>
    <row r="57" spans="2:7" x14ac:dyDescent="0.25">
      <c r="B57">
        <v>1741.58259034156</v>
      </c>
    </row>
    <row r="58" spans="2:7" x14ac:dyDescent="0.25">
      <c r="B58">
        <v>7062.7</v>
      </c>
    </row>
    <row r="59" spans="2:7" x14ac:dyDescent="0.25">
      <c r="B59">
        <v>1743.33024263381</v>
      </c>
      <c r="G59">
        <v>109837973.468872</v>
      </c>
    </row>
    <row r="60" spans="2:7" x14ac:dyDescent="0.25">
      <c r="B60">
        <v>1984.1</v>
      </c>
      <c r="G60">
        <v>109834022.469358</v>
      </c>
    </row>
    <row r="61" spans="2:7" x14ac:dyDescent="0.25">
      <c r="B61">
        <v>2117.6</v>
      </c>
      <c r="G61">
        <v>109833847.46935201</v>
      </c>
    </row>
    <row r="62" spans="2:7" x14ac:dyDescent="0.25">
      <c r="B62">
        <v>2227.9</v>
      </c>
      <c r="G62">
        <v>109833836.557026</v>
      </c>
    </row>
    <row r="63" spans="2:7" x14ac:dyDescent="0.25">
      <c r="B63">
        <v>2345.8000000000002</v>
      </c>
      <c r="G63">
        <v>109833836.557037</v>
      </c>
    </row>
    <row r="64" spans="2:7" x14ac:dyDescent="0.25">
      <c r="B64">
        <v>2462.8000000000002</v>
      </c>
      <c r="G64">
        <v>109833836.557027</v>
      </c>
    </row>
    <row r="65" spans="2:7" x14ac:dyDescent="0.25">
      <c r="B65">
        <v>2660.1</v>
      </c>
      <c r="G65">
        <v>109833836.557027</v>
      </c>
    </row>
    <row r="66" spans="2:7" x14ac:dyDescent="0.25">
      <c r="B66">
        <v>2765.7</v>
      </c>
      <c r="G66" s="24"/>
    </row>
    <row r="67" spans="2:7" x14ac:dyDescent="0.25">
      <c r="B67">
        <v>2898.8</v>
      </c>
      <c r="G67">
        <v>109833734.762233</v>
      </c>
    </row>
    <row r="68" spans="2:7" x14ac:dyDescent="0.25">
      <c r="B68">
        <v>3023.8</v>
      </c>
      <c r="G68">
        <v>109833734.762229</v>
      </c>
    </row>
    <row r="69" spans="2:7" x14ac:dyDescent="0.25">
      <c r="B69">
        <v>3144.6</v>
      </c>
      <c r="G69">
        <v>109833734.762226</v>
      </c>
    </row>
    <row r="70" spans="2:7" x14ac:dyDescent="0.25">
      <c r="B70">
        <v>3418.2</v>
      </c>
      <c r="G70">
        <v>109833569.76222999</v>
      </c>
    </row>
    <row r="71" spans="2:7" x14ac:dyDescent="0.25">
      <c r="B71">
        <v>3521.9</v>
      </c>
      <c r="G71" s="24"/>
    </row>
    <row r="72" spans="2:7" x14ac:dyDescent="0.25">
      <c r="B72">
        <v>3634.1</v>
      </c>
      <c r="G72" s="24"/>
    </row>
    <row r="73" spans="2:7" x14ac:dyDescent="0.25">
      <c r="B73">
        <v>3751.2</v>
      </c>
      <c r="G73">
        <v>109833248.762218</v>
      </c>
    </row>
    <row r="74" spans="2:7" x14ac:dyDescent="0.25">
      <c r="B74">
        <v>3873.9</v>
      </c>
      <c r="G74">
        <v>109833248.762228</v>
      </c>
    </row>
    <row r="75" spans="2:7" x14ac:dyDescent="0.25">
      <c r="B75">
        <v>3993.5</v>
      </c>
      <c r="G75">
        <v>109831791.836595</v>
      </c>
    </row>
    <row r="76" spans="2:7" x14ac:dyDescent="0.25">
      <c r="B76">
        <v>4101.5</v>
      </c>
      <c r="G76" s="24"/>
    </row>
    <row r="77" spans="2:7" x14ac:dyDescent="0.25">
      <c r="B77">
        <v>4220.7</v>
      </c>
      <c r="G77">
        <v>109831781.336597</v>
      </c>
    </row>
    <row r="78" spans="2:7" x14ac:dyDescent="0.25">
      <c r="B78">
        <v>4345.2</v>
      </c>
      <c r="G78">
        <v>109831781.336594</v>
      </c>
    </row>
    <row r="79" spans="2:7" x14ac:dyDescent="0.25">
      <c r="B79">
        <v>4462.7</v>
      </c>
      <c r="G79">
        <v>109831752.536589</v>
      </c>
    </row>
    <row r="80" spans="2:7" x14ac:dyDescent="0.25">
      <c r="B80">
        <v>4652.7</v>
      </c>
      <c r="G80">
        <v>109831752.536598</v>
      </c>
    </row>
    <row r="81" spans="2:7" x14ac:dyDescent="0.25">
      <c r="B81">
        <v>4761.5</v>
      </c>
      <c r="G81" s="24"/>
    </row>
    <row r="82" spans="2:7" x14ac:dyDescent="0.25">
      <c r="B82">
        <v>4881.7</v>
      </c>
      <c r="G82">
        <v>109831682.33659901</v>
      </c>
    </row>
    <row r="83" spans="2:7" x14ac:dyDescent="0.25">
      <c r="B83">
        <v>5017.3999999999996</v>
      </c>
      <c r="G83" s="24"/>
    </row>
    <row r="84" spans="2:7" x14ac:dyDescent="0.25">
      <c r="B84">
        <v>5122.8999999999996</v>
      </c>
      <c r="G84" s="24"/>
    </row>
    <row r="85" spans="2:7" x14ac:dyDescent="0.25">
      <c r="B85">
        <v>5235</v>
      </c>
      <c r="G85" s="24"/>
    </row>
    <row r="86" spans="2:7" x14ac:dyDescent="0.25">
      <c r="B86">
        <v>5343.4</v>
      </c>
      <c r="G86" s="24"/>
    </row>
    <row r="87" spans="2:7" x14ac:dyDescent="0.25">
      <c r="B87">
        <v>5449.6</v>
      </c>
      <c r="G87" s="24"/>
    </row>
    <row r="88" spans="2:7" x14ac:dyDescent="0.25">
      <c r="B88">
        <v>5555.7</v>
      </c>
      <c r="G88" s="24"/>
    </row>
    <row r="89" spans="2:7" x14ac:dyDescent="0.25">
      <c r="B89">
        <v>5811.5</v>
      </c>
      <c r="G89" s="24"/>
    </row>
    <row r="90" spans="2:7" x14ac:dyDescent="0.25">
      <c r="B90">
        <v>5921.3</v>
      </c>
      <c r="G90">
        <v>109831659.819075</v>
      </c>
    </row>
    <row r="91" spans="2:7" x14ac:dyDescent="0.25">
      <c r="B91">
        <v>6049.7</v>
      </c>
      <c r="G91">
        <v>109830927.619083</v>
      </c>
    </row>
    <row r="92" spans="2:7" x14ac:dyDescent="0.25">
      <c r="B92">
        <v>6151.4</v>
      </c>
      <c r="G92" s="24"/>
    </row>
    <row r="93" spans="2:7" x14ac:dyDescent="0.25">
      <c r="B93">
        <v>6276.3</v>
      </c>
      <c r="G93">
        <v>109830883.701554</v>
      </c>
    </row>
    <row r="94" spans="2:7" x14ac:dyDescent="0.25">
      <c r="B94">
        <v>6418.2</v>
      </c>
      <c r="G94" s="24"/>
    </row>
    <row r="95" spans="2:7" x14ac:dyDescent="0.25">
      <c r="B95">
        <v>6530.8</v>
      </c>
      <c r="G95" s="24"/>
    </row>
    <row r="96" spans="2:7" x14ac:dyDescent="0.25">
      <c r="B96">
        <v>6652.5</v>
      </c>
      <c r="G96">
        <v>109830883.70155001</v>
      </c>
    </row>
    <row r="97" spans="2:9" x14ac:dyDescent="0.25">
      <c r="B97">
        <v>6784</v>
      </c>
      <c r="G97">
        <v>109830861.501559</v>
      </c>
    </row>
    <row r="98" spans="2:9" x14ac:dyDescent="0.25">
      <c r="B98">
        <v>6897.9</v>
      </c>
      <c r="G98" s="24"/>
    </row>
    <row r="99" spans="2:9" x14ac:dyDescent="0.25">
      <c r="B99">
        <v>7022.1</v>
      </c>
      <c r="G99">
        <v>109830854.90155099</v>
      </c>
    </row>
    <row r="100" spans="2:9" x14ac:dyDescent="0.25">
      <c r="B100">
        <v>1743.33023881912</v>
      </c>
      <c r="H100">
        <v>109837973.468872</v>
      </c>
    </row>
    <row r="101" spans="2:9" x14ac:dyDescent="0.25">
      <c r="B101">
        <v>2338.1</v>
      </c>
      <c r="H101">
        <v>109837973.46892799</v>
      </c>
    </row>
    <row r="102" spans="2:9" x14ac:dyDescent="0.25">
      <c r="B102">
        <v>2938.5</v>
      </c>
      <c r="H102">
        <v>109829886.339518</v>
      </c>
    </row>
    <row r="103" spans="2:9" x14ac:dyDescent="0.25">
      <c r="B103">
        <v>3540.1</v>
      </c>
      <c r="H103">
        <v>109823005.65883601</v>
      </c>
    </row>
    <row r="104" spans="2:9" x14ac:dyDescent="0.25">
      <c r="B104">
        <v>4143</v>
      </c>
      <c r="H104">
        <v>109823005.658848</v>
      </c>
    </row>
    <row r="105" spans="2:9" x14ac:dyDescent="0.25">
      <c r="B105">
        <v>4748.2</v>
      </c>
      <c r="H105">
        <v>109823005.658848</v>
      </c>
    </row>
    <row r="106" spans="2:9" x14ac:dyDescent="0.25">
      <c r="B106">
        <v>5355</v>
      </c>
      <c r="H106">
        <v>109823005.658848</v>
      </c>
    </row>
    <row r="107" spans="2:9" x14ac:dyDescent="0.25">
      <c r="B107">
        <v>5963</v>
      </c>
      <c r="H107">
        <v>109823005.658848</v>
      </c>
    </row>
    <row r="108" spans="2:9" x14ac:dyDescent="0.25">
      <c r="B108">
        <v>6572.3</v>
      </c>
      <c r="H108">
        <v>109823005.658848</v>
      </c>
    </row>
    <row r="109" spans="2:9" x14ac:dyDescent="0.25">
      <c r="B109">
        <v>7109.3</v>
      </c>
      <c r="H109">
        <v>109823005.658848</v>
      </c>
    </row>
    <row r="110" spans="2:9" x14ac:dyDescent="0.25">
      <c r="B110">
        <v>1743.33023881912</v>
      </c>
      <c r="I110">
        <v>109837973.468872</v>
      </c>
    </row>
    <row r="111" spans="2:9" x14ac:dyDescent="0.25">
      <c r="B111">
        <v>2352.4</v>
      </c>
      <c r="I111">
        <v>109837973.46892799</v>
      </c>
    </row>
    <row r="112" spans="2:9" x14ac:dyDescent="0.25">
      <c r="B112">
        <v>2961.6</v>
      </c>
      <c r="I112">
        <v>109823302.033825</v>
      </c>
    </row>
    <row r="113" spans="2:10" x14ac:dyDescent="0.25">
      <c r="B113">
        <v>3568.8</v>
      </c>
      <c r="I113">
        <v>109823281.299136</v>
      </c>
    </row>
    <row r="114" spans="2:10" x14ac:dyDescent="0.25">
      <c r="B114">
        <v>4175.5</v>
      </c>
      <c r="I114">
        <v>109823281.299136</v>
      </c>
    </row>
    <row r="115" spans="2:10" x14ac:dyDescent="0.25">
      <c r="B115">
        <v>4782.8999999999996</v>
      </c>
      <c r="I115">
        <v>109823281.299136</v>
      </c>
    </row>
    <row r="116" spans="2:10" x14ac:dyDescent="0.25">
      <c r="B116">
        <v>5390.6</v>
      </c>
      <c r="I116">
        <v>109823281.299136</v>
      </c>
    </row>
    <row r="117" spans="2:10" x14ac:dyDescent="0.25">
      <c r="B117">
        <v>5999</v>
      </c>
      <c r="I117">
        <v>109823281.299136</v>
      </c>
    </row>
    <row r="118" spans="2:10" x14ac:dyDescent="0.25">
      <c r="B118">
        <v>6607.9</v>
      </c>
      <c r="I118">
        <v>109823281.299136</v>
      </c>
    </row>
    <row r="119" spans="2:10" x14ac:dyDescent="0.25">
      <c r="B119">
        <v>7109.3</v>
      </c>
      <c r="I119">
        <v>109823281.299136</v>
      </c>
    </row>
    <row r="120" spans="2:10" x14ac:dyDescent="0.25">
      <c r="B120">
        <v>1000</v>
      </c>
      <c r="J120">
        <v>109830000</v>
      </c>
    </row>
    <row r="121" spans="2:10" x14ac:dyDescent="0.25">
      <c r="B121">
        <v>10230.790000000001</v>
      </c>
      <c r="J121">
        <v>109830000</v>
      </c>
    </row>
    <row r="122" spans="2:10" x14ac:dyDescent="0.25">
      <c r="B122">
        <v>14339.35</v>
      </c>
      <c r="J122">
        <v>109821000</v>
      </c>
    </row>
    <row r="123" spans="2:10" x14ac:dyDescent="0.25">
      <c r="B123">
        <v>19743.36</v>
      </c>
      <c r="J123">
        <v>109818000</v>
      </c>
    </row>
  </sheetData>
  <phoneticPr fontId="12" type="noConversion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3EA26-3588-4FAF-AA8F-EC5AF0ACE0E4}">
  <dimension ref="B1:H137"/>
  <sheetViews>
    <sheetView workbookViewId="0">
      <selection activeCell="E1" sqref="E1:E5"/>
    </sheetView>
  </sheetViews>
  <sheetFormatPr baseColWidth="10" defaultRowHeight="15" x14ac:dyDescent="0.25"/>
  <cols>
    <col min="2" max="4" width="12" bestFit="1" customWidth="1"/>
    <col min="5" max="5" width="14.85546875" bestFit="1" customWidth="1"/>
    <col min="6" max="6" width="12" bestFit="1" customWidth="1"/>
    <col min="7" max="8" width="5.140625" bestFit="1" customWidth="1"/>
  </cols>
  <sheetData>
    <row r="1" spans="2:8" ht="20.25" x14ac:dyDescent="0.25">
      <c r="B1" s="65" t="s">
        <v>655</v>
      </c>
      <c r="E1" t="s">
        <v>710</v>
      </c>
    </row>
    <row r="2" spans="2:8" ht="20.25" x14ac:dyDescent="0.25">
      <c r="B2" s="65"/>
      <c r="E2" t="s">
        <v>711</v>
      </c>
    </row>
    <row r="3" spans="2:8" ht="20.25" x14ac:dyDescent="0.25">
      <c r="B3" s="65"/>
      <c r="E3" t="s">
        <v>712</v>
      </c>
    </row>
    <row r="4" spans="2:8" ht="20.25" x14ac:dyDescent="0.25">
      <c r="B4" s="65"/>
      <c r="E4" t="s">
        <v>713</v>
      </c>
    </row>
    <row r="5" spans="2:8" ht="20.25" x14ac:dyDescent="0.25">
      <c r="B5" s="65"/>
      <c r="E5" t="s">
        <v>714</v>
      </c>
      <c r="G5" t="s">
        <v>632</v>
      </c>
      <c r="H5" t="s">
        <v>632</v>
      </c>
    </row>
    <row r="6" spans="2:8" x14ac:dyDescent="0.25">
      <c r="B6" t="s">
        <v>559</v>
      </c>
      <c r="C6" t="s">
        <v>519</v>
      </c>
      <c r="D6" t="s">
        <v>557</v>
      </c>
      <c r="E6" t="s">
        <v>516</v>
      </c>
      <c r="F6" t="s">
        <v>565</v>
      </c>
      <c r="G6" t="s">
        <v>519</v>
      </c>
      <c r="H6" t="s">
        <v>557</v>
      </c>
    </row>
    <row r="7" spans="2:8" x14ac:dyDescent="0.25">
      <c r="B7">
        <v>1778.63382315635</v>
      </c>
      <c r="C7">
        <v>130936027.012731</v>
      </c>
    </row>
    <row r="8" spans="2:8" x14ac:dyDescent="0.25">
      <c r="B8">
        <v>3384.8</v>
      </c>
      <c r="C8">
        <v>130930840.070915</v>
      </c>
    </row>
    <row r="9" spans="2:8" x14ac:dyDescent="0.25">
      <c r="B9">
        <v>4994.2</v>
      </c>
      <c r="C9">
        <v>130922930.070915</v>
      </c>
    </row>
    <row r="10" spans="2:8" x14ac:dyDescent="0.25">
      <c r="B10">
        <v>6607.8</v>
      </c>
      <c r="C10">
        <v>130918975.649924</v>
      </c>
    </row>
    <row r="11" spans="2:8" x14ac:dyDescent="0.25">
      <c r="B11">
        <v>7112.4</v>
      </c>
      <c r="C11">
        <v>130907185.649922</v>
      </c>
    </row>
    <row r="12" spans="2:8" x14ac:dyDescent="0.25">
      <c r="B12">
        <v>1778.63382315635</v>
      </c>
      <c r="D12">
        <v>130936027.012731</v>
      </c>
    </row>
    <row r="13" spans="2:8" x14ac:dyDescent="0.25">
      <c r="B13">
        <v>3393.9</v>
      </c>
      <c r="D13">
        <v>130930840.070915</v>
      </c>
    </row>
    <row r="14" spans="2:8" x14ac:dyDescent="0.25">
      <c r="B14">
        <v>5008.3</v>
      </c>
      <c r="D14">
        <v>130925279.65523601</v>
      </c>
    </row>
    <row r="15" spans="2:8" x14ac:dyDescent="0.25">
      <c r="B15">
        <v>6621.6</v>
      </c>
      <c r="D15">
        <v>130920175.855235</v>
      </c>
    </row>
    <row r="16" spans="2:8" x14ac:dyDescent="0.25">
      <c r="B16">
        <v>7113.3</v>
      </c>
      <c r="D16">
        <v>130920175.85525601</v>
      </c>
    </row>
    <row r="17" spans="2:2" x14ac:dyDescent="0.25">
      <c r="B17">
        <v>1778.6338341236101</v>
      </c>
    </row>
    <row r="18" spans="2:2" x14ac:dyDescent="0.25">
      <c r="B18">
        <v>2055.8000000000002</v>
      </c>
    </row>
    <row r="19" spans="2:2" x14ac:dyDescent="0.25">
      <c r="B19">
        <v>2184</v>
      </c>
    </row>
    <row r="20" spans="2:2" x14ac:dyDescent="0.25">
      <c r="B20">
        <v>2314.3000000000002</v>
      </c>
    </row>
    <row r="21" spans="2:2" x14ac:dyDescent="0.25">
      <c r="B21">
        <v>2438.6999999999998</v>
      </c>
    </row>
    <row r="22" spans="2:2" x14ac:dyDescent="0.25">
      <c r="B22">
        <v>2576.3000000000002</v>
      </c>
    </row>
    <row r="23" spans="2:2" x14ac:dyDescent="0.25">
      <c r="B23">
        <v>2704.3</v>
      </c>
    </row>
    <row r="24" spans="2:2" x14ac:dyDescent="0.25">
      <c r="B24">
        <v>2833.7</v>
      </c>
    </row>
    <row r="25" spans="2:2" x14ac:dyDescent="0.25">
      <c r="B25">
        <v>2973.8</v>
      </c>
    </row>
    <row r="26" spans="2:2" x14ac:dyDescent="0.25">
      <c r="B26">
        <v>3100.2</v>
      </c>
    </row>
    <row r="27" spans="2:2" x14ac:dyDescent="0.25">
      <c r="B27">
        <v>3228.6</v>
      </c>
    </row>
    <row r="28" spans="2:2" x14ac:dyDescent="0.25">
      <c r="B28">
        <v>3371.6</v>
      </c>
    </row>
    <row r="29" spans="2:2" x14ac:dyDescent="0.25">
      <c r="B29">
        <v>3497.6</v>
      </c>
    </row>
    <row r="30" spans="2:2" x14ac:dyDescent="0.25">
      <c r="B30">
        <v>3632.2</v>
      </c>
    </row>
    <row r="31" spans="2:2" x14ac:dyDescent="0.25">
      <c r="B31">
        <v>3763.7</v>
      </c>
    </row>
    <row r="32" spans="2:2" x14ac:dyDescent="0.25">
      <c r="B32">
        <v>3891.8</v>
      </c>
    </row>
    <row r="33" spans="2:6" x14ac:dyDescent="0.25">
      <c r="B33">
        <v>4020.1</v>
      </c>
    </row>
    <row r="34" spans="2:6" x14ac:dyDescent="0.25">
      <c r="B34">
        <v>4149.1000000000004</v>
      </c>
    </row>
    <row r="35" spans="2:6" x14ac:dyDescent="0.25">
      <c r="B35">
        <v>4429.8</v>
      </c>
    </row>
    <row r="36" spans="2:6" x14ac:dyDescent="0.25">
      <c r="B36">
        <v>4557.8999999999996</v>
      </c>
    </row>
    <row r="37" spans="2:6" x14ac:dyDescent="0.25">
      <c r="B37">
        <v>4703.3999999999996</v>
      </c>
    </row>
    <row r="38" spans="2:6" x14ac:dyDescent="0.25">
      <c r="B38">
        <v>4831.1000000000004</v>
      </c>
    </row>
    <row r="39" spans="2:6" x14ac:dyDescent="0.25">
      <c r="B39">
        <v>4961.3</v>
      </c>
    </row>
    <row r="40" spans="2:6" x14ac:dyDescent="0.25">
      <c r="B40">
        <v>5091.3</v>
      </c>
    </row>
    <row r="41" spans="2:6" x14ac:dyDescent="0.25">
      <c r="B41">
        <v>5224.3999999999996</v>
      </c>
    </row>
    <row r="42" spans="2:6" x14ac:dyDescent="0.25">
      <c r="B42">
        <v>5351.9</v>
      </c>
    </row>
    <row r="43" spans="2:6" x14ac:dyDescent="0.25">
      <c r="B43">
        <v>5480.4</v>
      </c>
    </row>
    <row r="44" spans="2:6" x14ac:dyDescent="0.25">
      <c r="B44">
        <v>5606.9</v>
      </c>
    </row>
    <row r="45" spans="2:6" x14ac:dyDescent="0.25">
      <c r="B45">
        <v>5732.7</v>
      </c>
    </row>
    <row r="46" spans="2:6" x14ac:dyDescent="0.25">
      <c r="B46">
        <v>6014</v>
      </c>
    </row>
    <row r="47" spans="2:6" x14ac:dyDescent="0.25">
      <c r="B47">
        <v>1778.6338262557899</v>
      </c>
      <c r="F47">
        <v>130936027.012731</v>
      </c>
    </row>
    <row r="48" spans="2:6" x14ac:dyDescent="0.25">
      <c r="B48">
        <v>2038</v>
      </c>
      <c r="F48">
        <v>130925131.52804001</v>
      </c>
    </row>
    <row r="49" spans="2:6" x14ac:dyDescent="0.25">
      <c r="B49">
        <v>2162.6999999999998</v>
      </c>
      <c r="F49">
        <v>130923834.826774</v>
      </c>
    </row>
    <row r="50" spans="2:6" x14ac:dyDescent="0.25">
      <c r="B50">
        <v>2293.3000000000002</v>
      </c>
      <c r="F50">
        <v>130923300.14997301</v>
      </c>
    </row>
    <row r="51" spans="2:6" x14ac:dyDescent="0.25">
      <c r="B51">
        <v>2415.6</v>
      </c>
      <c r="F51">
        <v>130922924.749962</v>
      </c>
    </row>
    <row r="52" spans="2:6" x14ac:dyDescent="0.25">
      <c r="B52">
        <v>2591.6999999999998</v>
      </c>
      <c r="F52">
        <v>130922740.851897</v>
      </c>
    </row>
    <row r="53" spans="2:6" x14ac:dyDescent="0.25">
      <c r="B53">
        <v>2718.6</v>
      </c>
      <c r="F53">
        <v>130922735.251884</v>
      </c>
    </row>
    <row r="54" spans="2:6" x14ac:dyDescent="0.25">
      <c r="B54">
        <v>2842.3</v>
      </c>
      <c r="F54">
        <v>130922213.451886</v>
      </c>
    </row>
    <row r="55" spans="2:6" x14ac:dyDescent="0.25">
      <c r="B55">
        <v>3006.2</v>
      </c>
      <c r="F55">
        <v>130922195.947575</v>
      </c>
    </row>
    <row r="56" spans="2:6" x14ac:dyDescent="0.25">
      <c r="B56">
        <v>3117.8</v>
      </c>
      <c r="C56" s="24"/>
    </row>
    <row r="57" spans="2:6" x14ac:dyDescent="0.25">
      <c r="B57">
        <v>3242.4</v>
      </c>
      <c r="F57">
        <v>130922092.325647</v>
      </c>
    </row>
    <row r="58" spans="2:6" x14ac:dyDescent="0.25">
      <c r="B58">
        <v>3395.5</v>
      </c>
      <c r="F58">
        <v>130921956.661336</v>
      </c>
    </row>
    <row r="59" spans="2:6" x14ac:dyDescent="0.25">
      <c r="B59">
        <v>3506.9</v>
      </c>
      <c r="C59" s="24"/>
    </row>
    <row r="60" spans="2:6" x14ac:dyDescent="0.25">
      <c r="B60">
        <v>3646.5</v>
      </c>
      <c r="F60">
        <v>130921363.061332</v>
      </c>
    </row>
    <row r="61" spans="2:6" x14ac:dyDescent="0.25">
      <c r="B61">
        <v>3776.5</v>
      </c>
      <c r="F61">
        <v>130921355.664364</v>
      </c>
    </row>
    <row r="62" spans="2:6" x14ac:dyDescent="0.25">
      <c r="B62">
        <v>3887.4</v>
      </c>
      <c r="C62" s="24"/>
    </row>
    <row r="63" spans="2:6" x14ac:dyDescent="0.25">
      <c r="B63">
        <v>4002.2</v>
      </c>
      <c r="C63" s="24"/>
    </row>
    <row r="64" spans="2:6" x14ac:dyDescent="0.25">
      <c r="B64">
        <v>4127</v>
      </c>
      <c r="F64">
        <v>130921355.66435599</v>
      </c>
    </row>
    <row r="65" spans="2:6" x14ac:dyDescent="0.25">
      <c r="B65">
        <v>4258.2</v>
      </c>
      <c r="F65">
        <v>130914565.664371</v>
      </c>
    </row>
    <row r="66" spans="2:6" x14ac:dyDescent="0.25">
      <c r="B66">
        <v>4368.7</v>
      </c>
      <c r="C66" s="24"/>
    </row>
    <row r="67" spans="2:6" x14ac:dyDescent="0.25">
      <c r="B67">
        <v>4492.5</v>
      </c>
      <c r="F67">
        <v>130914565.664361</v>
      </c>
    </row>
    <row r="68" spans="2:6" x14ac:dyDescent="0.25">
      <c r="B68">
        <v>4606.5</v>
      </c>
      <c r="C68" s="24"/>
    </row>
    <row r="69" spans="2:6" x14ac:dyDescent="0.25">
      <c r="B69">
        <v>4734.1000000000004</v>
      </c>
      <c r="F69">
        <v>130914565.664369</v>
      </c>
    </row>
    <row r="70" spans="2:6" x14ac:dyDescent="0.25">
      <c r="B70">
        <v>4861.3999999999996</v>
      </c>
      <c r="F70">
        <v>130914532.66436</v>
      </c>
    </row>
    <row r="71" spans="2:6" x14ac:dyDescent="0.25">
      <c r="B71">
        <v>4988.3999999999996</v>
      </c>
      <c r="F71">
        <v>130914511.28628001</v>
      </c>
    </row>
    <row r="72" spans="2:6" x14ac:dyDescent="0.25">
      <c r="B72">
        <v>5102.3999999999996</v>
      </c>
      <c r="C72" s="24"/>
    </row>
    <row r="73" spans="2:6" x14ac:dyDescent="0.25">
      <c r="B73">
        <v>5230.2</v>
      </c>
      <c r="F73">
        <v>130914501.52931701</v>
      </c>
    </row>
    <row r="74" spans="2:6" x14ac:dyDescent="0.25">
      <c r="B74">
        <v>5342.9</v>
      </c>
      <c r="C74" s="24"/>
    </row>
    <row r="75" spans="2:6" x14ac:dyDescent="0.25">
      <c r="B75">
        <v>5465.6</v>
      </c>
      <c r="F75">
        <v>130914501.52931599</v>
      </c>
    </row>
    <row r="76" spans="2:6" x14ac:dyDescent="0.25">
      <c r="B76">
        <v>5746.5</v>
      </c>
      <c r="F76">
        <v>130914501.52933</v>
      </c>
    </row>
    <row r="77" spans="2:6" x14ac:dyDescent="0.25">
      <c r="B77">
        <v>6029.4</v>
      </c>
      <c r="C77" s="24"/>
    </row>
    <row r="78" spans="2:6" x14ac:dyDescent="0.25">
      <c r="B78">
        <v>6148.4</v>
      </c>
      <c r="F78">
        <v>130914397.907409</v>
      </c>
    </row>
    <row r="79" spans="2:6" x14ac:dyDescent="0.25">
      <c r="B79">
        <v>6287.9</v>
      </c>
      <c r="F79">
        <v>130913980.243093</v>
      </c>
    </row>
    <row r="80" spans="2:6" x14ac:dyDescent="0.25">
      <c r="B80">
        <v>6408.6</v>
      </c>
      <c r="F80">
        <v>130913980.243072</v>
      </c>
    </row>
    <row r="81" spans="2:6" x14ac:dyDescent="0.25">
      <c r="B81">
        <v>6551.2</v>
      </c>
      <c r="C81" s="24"/>
    </row>
    <row r="82" spans="2:6" x14ac:dyDescent="0.25">
      <c r="B82">
        <v>6683</v>
      </c>
      <c r="F82">
        <v>130913980.243083</v>
      </c>
    </row>
    <row r="83" spans="2:6" x14ac:dyDescent="0.25">
      <c r="B83">
        <v>6827</v>
      </c>
      <c r="C83" s="24"/>
    </row>
    <row r="84" spans="2:6" x14ac:dyDescent="0.25">
      <c r="B84">
        <v>6970.2</v>
      </c>
      <c r="C84" s="24"/>
    </row>
    <row r="85" spans="2:6" x14ac:dyDescent="0.25">
      <c r="B85">
        <v>7089.4</v>
      </c>
      <c r="C85" s="24"/>
    </row>
    <row r="86" spans="2:6" x14ac:dyDescent="0.25">
      <c r="B86">
        <v>1778.6338436603501</v>
      </c>
    </row>
    <row r="87" spans="2:6" x14ac:dyDescent="0.25">
      <c r="B87">
        <v>2086.8000000000002</v>
      </c>
    </row>
    <row r="88" spans="2:6" x14ac:dyDescent="0.25">
      <c r="B88">
        <v>2214.6</v>
      </c>
    </row>
    <row r="89" spans="2:6" x14ac:dyDescent="0.25">
      <c r="B89">
        <v>2351.9</v>
      </c>
    </row>
    <row r="90" spans="2:6" x14ac:dyDescent="0.25">
      <c r="B90">
        <v>2630.2</v>
      </c>
      <c r="C90" s="24"/>
    </row>
    <row r="91" spans="2:6" x14ac:dyDescent="0.25">
      <c r="B91">
        <v>2747.7</v>
      </c>
    </row>
    <row r="92" spans="2:6" x14ac:dyDescent="0.25">
      <c r="B92">
        <v>2995.2</v>
      </c>
      <c r="C92" s="24"/>
    </row>
    <row r="93" spans="2:6" x14ac:dyDescent="0.25">
      <c r="B93">
        <v>3273.3</v>
      </c>
      <c r="C93" s="24"/>
    </row>
    <row r="94" spans="2:6" x14ac:dyDescent="0.25">
      <c r="B94">
        <v>3389</v>
      </c>
    </row>
    <row r="95" spans="2:6" x14ac:dyDescent="0.25">
      <c r="B95">
        <v>3520.2</v>
      </c>
    </row>
    <row r="96" spans="2:6" x14ac:dyDescent="0.25">
      <c r="B96">
        <v>3792.7</v>
      </c>
      <c r="C96" s="24"/>
    </row>
    <row r="97" spans="2:7" x14ac:dyDescent="0.25">
      <c r="B97">
        <v>3926.8</v>
      </c>
    </row>
    <row r="98" spans="2:7" x14ac:dyDescent="0.25">
      <c r="B98">
        <v>4051.3</v>
      </c>
    </row>
    <row r="99" spans="2:7" x14ac:dyDescent="0.25">
      <c r="B99">
        <v>4323.1000000000004</v>
      </c>
      <c r="C99" s="24"/>
    </row>
    <row r="100" spans="2:7" x14ac:dyDescent="0.25">
      <c r="B100">
        <v>4446</v>
      </c>
      <c r="G100" s="24"/>
    </row>
    <row r="101" spans="2:7" x14ac:dyDescent="0.25">
      <c r="B101">
        <v>4636.6000000000004</v>
      </c>
    </row>
    <row r="102" spans="2:7" x14ac:dyDescent="0.25">
      <c r="B102">
        <v>4912.2</v>
      </c>
      <c r="C102" s="24"/>
    </row>
    <row r="103" spans="2:7" x14ac:dyDescent="0.25">
      <c r="B103">
        <v>5033</v>
      </c>
      <c r="G103" s="24"/>
    </row>
    <row r="104" spans="2:7" x14ac:dyDescent="0.25">
      <c r="B104">
        <v>5205.2</v>
      </c>
      <c r="C104" s="24"/>
    </row>
    <row r="105" spans="2:7" x14ac:dyDescent="0.25">
      <c r="B105">
        <v>5484.1</v>
      </c>
      <c r="C105" s="24"/>
    </row>
    <row r="106" spans="2:7" x14ac:dyDescent="0.25">
      <c r="B106">
        <v>5603.2</v>
      </c>
      <c r="G106" s="24"/>
    </row>
    <row r="107" spans="2:7" x14ac:dyDescent="0.25">
      <c r="B107">
        <v>5756.3</v>
      </c>
      <c r="C107" s="24"/>
      <c r="G107" s="24"/>
    </row>
    <row r="108" spans="2:7" x14ac:dyDescent="0.25">
      <c r="B108">
        <v>6029.9</v>
      </c>
      <c r="C108" s="24"/>
    </row>
    <row r="109" spans="2:7" x14ac:dyDescent="0.25">
      <c r="B109">
        <v>6149.4</v>
      </c>
    </row>
    <row r="110" spans="2:7" x14ac:dyDescent="0.25">
      <c r="B110">
        <v>6285.7</v>
      </c>
      <c r="C110" s="24"/>
      <c r="G110" s="24"/>
    </row>
    <row r="111" spans="2:7" x14ac:dyDescent="0.25">
      <c r="B111">
        <v>6560.1</v>
      </c>
      <c r="C111" s="24"/>
    </row>
    <row r="112" spans="2:7" x14ac:dyDescent="0.25">
      <c r="B112">
        <v>6668.2</v>
      </c>
      <c r="C112" s="24"/>
      <c r="G112" s="24"/>
    </row>
    <row r="113" spans="2:8" x14ac:dyDescent="0.25">
      <c r="B113">
        <v>6785.8</v>
      </c>
      <c r="C113" s="24"/>
    </row>
    <row r="114" spans="2:8" x14ac:dyDescent="0.25">
      <c r="B114">
        <v>7052.1</v>
      </c>
      <c r="C114" s="24"/>
    </row>
    <row r="115" spans="2:8" x14ac:dyDescent="0.25">
      <c r="B115">
        <v>1778.63382315635</v>
      </c>
      <c r="G115">
        <v>130936027.012731</v>
      </c>
    </row>
    <row r="116" spans="2:8" x14ac:dyDescent="0.25">
      <c r="B116">
        <v>2379.1999999999998</v>
      </c>
      <c r="G116">
        <v>130935690.07093599</v>
      </c>
    </row>
    <row r="117" spans="2:8" x14ac:dyDescent="0.25">
      <c r="B117">
        <v>2985.5</v>
      </c>
      <c r="G117">
        <v>130935690.07093599</v>
      </c>
    </row>
    <row r="118" spans="2:8" x14ac:dyDescent="0.25">
      <c r="B118">
        <v>3593.1</v>
      </c>
      <c r="G118">
        <v>130935690.07093599</v>
      </c>
    </row>
    <row r="119" spans="2:8" x14ac:dyDescent="0.25">
      <c r="B119">
        <v>4201.6000000000004</v>
      </c>
      <c r="G119">
        <v>130935690.07093599</v>
      </c>
    </row>
    <row r="120" spans="2:8" x14ac:dyDescent="0.25">
      <c r="B120">
        <v>4811.8999999999996</v>
      </c>
      <c r="G120">
        <v>130935690.07093599</v>
      </c>
    </row>
    <row r="121" spans="2:8" x14ac:dyDescent="0.25">
      <c r="B121">
        <v>5423.9</v>
      </c>
      <c r="G121">
        <v>130935690.07093599</v>
      </c>
    </row>
    <row r="122" spans="2:8" x14ac:dyDescent="0.25">
      <c r="B122">
        <v>6037.4</v>
      </c>
      <c r="G122">
        <v>130935690.07093599</v>
      </c>
    </row>
    <row r="123" spans="2:8" x14ac:dyDescent="0.25">
      <c r="B123">
        <v>6652</v>
      </c>
      <c r="G123">
        <v>130935690.07093599</v>
      </c>
    </row>
    <row r="124" spans="2:8" x14ac:dyDescent="0.25">
      <c r="B124">
        <v>7115.2</v>
      </c>
      <c r="G124">
        <v>130935690.07093599</v>
      </c>
    </row>
    <row r="125" spans="2:8" x14ac:dyDescent="0.25">
      <c r="B125">
        <v>1778.63382315635</v>
      </c>
      <c r="G125" s="24"/>
      <c r="H125">
        <v>130936027.012731</v>
      </c>
    </row>
    <row r="126" spans="2:8" x14ac:dyDescent="0.25">
      <c r="B126">
        <v>2394</v>
      </c>
      <c r="H126">
        <v>130930840.070915</v>
      </c>
    </row>
    <row r="127" spans="2:8" x14ac:dyDescent="0.25">
      <c r="B127">
        <v>3007.6</v>
      </c>
      <c r="G127" s="24"/>
      <c r="H127">
        <v>130930840.07093599</v>
      </c>
    </row>
    <row r="128" spans="2:8" x14ac:dyDescent="0.25">
      <c r="B128">
        <v>3619.7</v>
      </c>
      <c r="G128" s="24"/>
      <c r="H128">
        <v>130930840.07093599</v>
      </c>
    </row>
    <row r="129" spans="2:8" x14ac:dyDescent="0.25">
      <c r="B129">
        <v>4233.1000000000004</v>
      </c>
      <c r="G129" s="24"/>
      <c r="H129">
        <v>130930840.07093599</v>
      </c>
    </row>
    <row r="130" spans="2:8" x14ac:dyDescent="0.25">
      <c r="B130">
        <v>4847.6000000000004</v>
      </c>
      <c r="H130">
        <v>130930840.07093599</v>
      </c>
    </row>
    <row r="131" spans="2:8" x14ac:dyDescent="0.25">
      <c r="B131">
        <v>5462</v>
      </c>
      <c r="H131">
        <v>130930840.07093599</v>
      </c>
    </row>
    <row r="132" spans="2:8" x14ac:dyDescent="0.25">
      <c r="B132">
        <v>6076.8</v>
      </c>
      <c r="H132">
        <v>130930840.07093599</v>
      </c>
    </row>
    <row r="133" spans="2:8" x14ac:dyDescent="0.25">
      <c r="B133">
        <v>6692</v>
      </c>
      <c r="H133">
        <v>130930840.07093599</v>
      </c>
    </row>
    <row r="134" spans="2:8" x14ac:dyDescent="0.25">
      <c r="B134">
        <v>7116.4</v>
      </c>
      <c r="H134">
        <v>130930840.07093599</v>
      </c>
    </row>
    <row r="135" spans="2:8" x14ac:dyDescent="0.25">
      <c r="B135">
        <v>16600</v>
      </c>
      <c r="E135">
        <v>130925000</v>
      </c>
    </row>
    <row r="136" spans="2:8" x14ac:dyDescent="0.25">
      <c r="B136">
        <v>35000</v>
      </c>
      <c r="E136">
        <v>130909000</v>
      </c>
    </row>
    <row r="137" spans="2:8" x14ac:dyDescent="0.25">
      <c r="B137">
        <v>56587.05</v>
      </c>
      <c r="E137">
        <v>130907000</v>
      </c>
    </row>
  </sheetData>
  <phoneticPr fontId="1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010FB-A3D0-49D8-918D-18BE50002D3D}">
  <dimension ref="A1:V14"/>
  <sheetViews>
    <sheetView workbookViewId="0">
      <selection activeCell="H14" sqref="G14:H14"/>
    </sheetView>
  </sheetViews>
  <sheetFormatPr baseColWidth="10" defaultRowHeight="15" x14ac:dyDescent="0.25"/>
  <cols>
    <col min="1" max="1" width="22.28515625" bestFit="1" customWidth="1"/>
    <col min="2" max="2" width="10.28515625" bestFit="1" customWidth="1"/>
    <col min="3" max="3" width="3" bestFit="1" customWidth="1"/>
    <col min="4" max="4" width="4" bestFit="1" customWidth="1"/>
    <col min="5" max="5" width="6" bestFit="1" customWidth="1"/>
    <col min="6" max="11" width="13.5703125" bestFit="1" customWidth="1"/>
    <col min="12" max="12" width="5.5703125" bestFit="1" customWidth="1"/>
    <col min="13" max="14" width="6.7109375" bestFit="1" customWidth="1"/>
    <col min="15" max="15" width="6.5703125" bestFit="1" customWidth="1"/>
    <col min="16" max="16" width="9.85546875" bestFit="1" customWidth="1"/>
    <col min="17" max="17" width="6.5703125" bestFit="1" customWidth="1"/>
    <col min="18" max="18" width="13.5703125" bestFit="1" customWidth="1"/>
    <col min="19" max="19" width="6.85546875" bestFit="1" customWidth="1"/>
    <col min="20" max="20" width="10.28515625" bestFit="1" customWidth="1"/>
    <col min="21" max="21" width="4" bestFit="1" customWidth="1"/>
    <col min="22" max="22" width="6" bestFit="1" customWidth="1"/>
  </cols>
  <sheetData>
    <row r="1" spans="1:22" s="1" customFormat="1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4</v>
      </c>
      <c r="G1" s="1" t="s">
        <v>6</v>
      </c>
      <c r="H1" s="1" t="s">
        <v>18</v>
      </c>
      <c r="I1" s="1" t="s">
        <v>17</v>
      </c>
      <c r="J1" s="1" t="s">
        <v>95</v>
      </c>
      <c r="K1" s="1" t="s">
        <v>20</v>
      </c>
      <c r="L1" s="1" t="s">
        <v>5</v>
      </c>
      <c r="M1" s="1" t="s">
        <v>7</v>
      </c>
      <c r="N1" s="1" t="s">
        <v>19</v>
      </c>
      <c r="O1" s="1" t="s">
        <v>16</v>
      </c>
      <c r="P1" s="1" t="s">
        <v>94</v>
      </c>
      <c r="Q1" s="1" t="s">
        <v>21</v>
      </c>
      <c r="R1" s="1" t="s">
        <v>22</v>
      </c>
      <c r="S1" s="1" t="s">
        <v>10</v>
      </c>
      <c r="T1" s="1" t="s">
        <v>23</v>
      </c>
      <c r="U1" s="1" t="s">
        <v>24</v>
      </c>
      <c r="V1" s="1" t="s">
        <v>86</v>
      </c>
    </row>
    <row r="2" spans="1:22" x14ac:dyDescent="0.25">
      <c r="A2" t="s">
        <v>81</v>
      </c>
      <c r="B2" t="s">
        <v>26</v>
      </c>
      <c r="C2">
        <v>48</v>
      </c>
      <c r="D2">
        <v>73</v>
      </c>
      <c r="E2">
        <v>1E-3</v>
      </c>
      <c r="F2" s="7">
        <v>279311866.39999998</v>
      </c>
      <c r="G2" s="7">
        <v>283849653.5</v>
      </c>
      <c r="H2" s="7">
        <v>283945782.60000002</v>
      </c>
      <c r="I2" s="7">
        <v>283849653.5</v>
      </c>
      <c r="J2" s="7">
        <v>283854271.10000002</v>
      </c>
      <c r="K2" s="7">
        <v>283866677.60000002</v>
      </c>
      <c r="L2" s="6">
        <v>6.5457000000000001</v>
      </c>
      <c r="M2" s="6">
        <v>117.6614</v>
      </c>
      <c r="N2" s="6">
        <v>13.029199999999999</v>
      </c>
      <c r="O2" s="6">
        <v>129.19900000000001</v>
      </c>
      <c r="P2" s="6">
        <v>172.2603</v>
      </c>
      <c r="Q2" s="6">
        <v>131.08840000000001</v>
      </c>
      <c r="R2">
        <v>1.38E-2</v>
      </c>
      <c r="S2">
        <v>2951</v>
      </c>
      <c r="T2" s="3">
        <v>0</v>
      </c>
      <c r="U2">
        <v>58</v>
      </c>
    </row>
    <row r="3" spans="1:22" x14ac:dyDescent="0.25">
      <c r="A3" t="s">
        <v>82</v>
      </c>
      <c r="B3" t="s">
        <v>28</v>
      </c>
      <c r="C3">
        <v>48</v>
      </c>
      <c r="D3">
        <v>73</v>
      </c>
      <c r="E3">
        <v>1E-3</v>
      </c>
      <c r="F3" s="7">
        <v>251277744.5</v>
      </c>
      <c r="G3" s="7">
        <v>255447316.59999999</v>
      </c>
      <c r="H3" s="7">
        <v>255707986.90000001</v>
      </c>
      <c r="I3" s="7">
        <v>255447139.09999999</v>
      </c>
      <c r="J3" s="7">
        <v>255454586.80000001</v>
      </c>
      <c r="K3" s="7">
        <v>255458876.80000001</v>
      </c>
      <c r="L3" s="6">
        <v>6.4257999999999997</v>
      </c>
      <c r="M3" s="6">
        <v>90.824100000000001</v>
      </c>
      <c r="N3" s="6">
        <v>20.113099999999999</v>
      </c>
      <c r="O3" s="6">
        <v>119.9</v>
      </c>
      <c r="P3" s="6">
        <v>121.4465</v>
      </c>
      <c r="Q3" s="6">
        <v>47.0565</v>
      </c>
      <c r="R3">
        <v>-177.46539999999999</v>
      </c>
      <c r="S3">
        <v>2871</v>
      </c>
      <c r="T3" s="3">
        <v>0</v>
      </c>
      <c r="U3">
        <v>92</v>
      </c>
    </row>
    <row r="4" spans="1:22" x14ac:dyDescent="0.25">
      <c r="A4" t="s">
        <v>83</v>
      </c>
      <c r="B4" t="s">
        <v>30</v>
      </c>
      <c r="C4">
        <v>48</v>
      </c>
      <c r="D4">
        <v>73</v>
      </c>
      <c r="E4">
        <v>1E-3</v>
      </c>
      <c r="F4" s="7">
        <v>260823216.69999999</v>
      </c>
      <c r="G4" s="7">
        <v>261613254.30000001</v>
      </c>
      <c r="H4" s="7">
        <v>261617184.69999999</v>
      </c>
      <c r="I4" s="7">
        <v>261613254.30000001</v>
      </c>
      <c r="J4" s="7">
        <v>261613254.30000001</v>
      </c>
      <c r="K4" s="7">
        <v>261613254.30000001</v>
      </c>
      <c r="L4" s="6">
        <v>6.3833000000000002</v>
      </c>
      <c r="M4" s="6">
        <v>7.7648000000000001</v>
      </c>
      <c r="N4" s="6">
        <v>12.3789</v>
      </c>
      <c r="O4" s="6">
        <v>14.833299999999999</v>
      </c>
      <c r="P4" s="6">
        <v>21.657800000000002</v>
      </c>
      <c r="Q4" s="6">
        <v>21.6097</v>
      </c>
      <c r="R4">
        <v>0</v>
      </c>
      <c r="S4">
        <v>2923</v>
      </c>
      <c r="T4" s="3">
        <v>0</v>
      </c>
      <c r="U4">
        <v>59</v>
      </c>
    </row>
    <row r="5" spans="1:22" x14ac:dyDescent="0.25">
      <c r="A5" t="s">
        <v>84</v>
      </c>
      <c r="B5" t="s">
        <v>32</v>
      </c>
      <c r="C5">
        <v>48</v>
      </c>
      <c r="D5">
        <v>73</v>
      </c>
      <c r="E5">
        <v>1E-3</v>
      </c>
      <c r="F5" s="7">
        <v>239369032.80000001</v>
      </c>
      <c r="G5" s="7">
        <v>241109467.80000001</v>
      </c>
      <c r="H5" s="7">
        <v>241115904.5</v>
      </c>
      <c r="I5" s="7">
        <v>241106384.69999999</v>
      </c>
      <c r="J5" s="7">
        <v>241106384.69999999</v>
      </c>
      <c r="K5" s="7">
        <v>241106384.69999999</v>
      </c>
      <c r="L5" s="6">
        <v>6.3113999999999999</v>
      </c>
      <c r="M5" s="6">
        <v>8.2658000000000005</v>
      </c>
      <c r="N5" s="6">
        <v>12.3751</v>
      </c>
      <c r="O5" s="6">
        <v>18.7774</v>
      </c>
      <c r="P5" s="6">
        <v>27.3004</v>
      </c>
      <c r="Q5" s="6">
        <v>25.9437</v>
      </c>
      <c r="R5">
        <v>-3083.0868</v>
      </c>
      <c r="S5">
        <v>2887</v>
      </c>
      <c r="T5" s="3">
        <v>0</v>
      </c>
      <c r="U5">
        <v>43</v>
      </c>
    </row>
    <row r="6" spans="1:22" x14ac:dyDescent="0.25">
      <c r="A6" t="s">
        <v>85</v>
      </c>
      <c r="B6" t="s">
        <v>34</v>
      </c>
      <c r="C6">
        <v>48</v>
      </c>
      <c r="D6">
        <v>73</v>
      </c>
      <c r="E6">
        <v>1E-3</v>
      </c>
      <c r="F6" s="7">
        <v>356252252.39999998</v>
      </c>
      <c r="G6" s="7">
        <v>358084984.80000001</v>
      </c>
      <c r="H6" s="7">
        <v>358108071.19999999</v>
      </c>
      <c r="I6" s="7">
        <v>358052650.30000001</v>
      </c>
      <c r="J6" s="7">
        <v>358084984.80000001</v>
      </c>
      <c r="K6" s="7">
        <v>358057138.30000001</v>
      </c>
      <c r="L6" s="6">
        <v>6.4280999999999997</v>
      </c>
      <c r="M6" s="6">
        <v>23.383199999999999</v>
      </c>
      <c r="N6" s="6">
        <v>13.734</v>
      </c>
      <c r="O6" s="6">
        <v>23.915299999999998</v>
      </c>
      <c r="P6" s="6">
        <v>31.136700000000001</v>
      </c>
      <c r="Q6" s="6">
        <v>38.296900000000001</v>
      </c>
      <c r="R6">
        <v>-32334.510999999999</v>
      </c>
      <c r="S6">
        <v>2978</v>
      </c>
      <c r="T6" s="3">
        <v>0</v>
      </c>
      <c r="U6">
        <v>71</v>
      </c>
      <c r="V6">
        <v>2681</v>
      </c>
    </row>
    <row r="7" spans="1:22" x14ac:dyDescent="0.25">
      <c r="A7" t="s">
        <v>87</v>
      </c>
      <c r="B7" t="s">
        <v>36</v>
      </c>
      <c r="C7">
        <v>48</v>
      </c>
      <c r="D7">
        <v>73</v>
      </c>
      <c r="E7">
        <v>1E-3</v>
      </c>
      <c r="F7" s="7">
        <v>502820732.89999998</v>
      </c>
      <c r="G7" s="7">
        <v>504449598.5</v>
      </c>
      <c r="H7" s="7">
        <v>504462830</v>
      </c>
      <c r="I7" s="7">
        <v>504423891.89999998</v>
      </c>
      <c r="J7" s="7">
        <v>504437896.80000001</v>
      </c>
      <c r="K7" s="7">
        <v>504420446.39999998</v>
      </c>
      <c r="L7" s="6">
        <v>6.1444999999999999</v>
      </c>
      <c r="M7" s="6">
        <v>8.5607000000000006</v>
      </c>
      <c r="N7" s="6">
        <v>12.420299999999999</v>
      </c>
      <c r="O7" s="6">
        <v>17.6189</v>
      </c>
      <c r="P7" s="6">
        <v>177.40010000000001</v>
      </c>
      <c r="Q7" s="6">
        <v>95.656599999999997</v>
      </c>
      <c r="R7">
        <v>-25706.5805</v>
      </c>
      <c r="S7">
        <v>3117</v>
      </c>
      <c r="T7" s="3">
        <v>0</v>
      </c>
      <c r="U7">
        <v>64</v>
      </c>
      <c r="V7">
        <v>2806</v>
      </c>
    </row>
    <row r="8" spans="1:22" x14ac:dyDescent="0.25">
      <c r="A8" t="s">
        <v>88</v>
      </c>
      <c r="B8" t="s">
        <v>38</v>
      </c>
      <c r="C8">
        <v>48</v>
      </c>
      <c r="D8">
        <v>73</v>
      </c>
      <c r="E8">
        <v>1E-3</v>
      </c>
      <c r="F8" s="7">
        <v>517818965.10000002</v>
      </c>
      <c r="G8" s="7">
        <v>518931708.69999999</v>
      </c>
      <c r="H8" s="7">
        <v>518945233.10000002</v>
      </c>
      <c r="I8" s="7">
        <v>518917777.19999999</v>
      </c>
      <c r="J8" s="7">
        <v>518935430.89999998</v>
      </c>
      <c r="K8" s="7">
        <v>518917777.19999999</v>
      </c>
      <c r="L8" s="6">
        <v>6.1482000000000001</v>
      </c>
      <c r="M8" s="6">
        <v>44.569200000000002</v>
      </c>
      <c r="N8" s="6">
        <v>12.3666</v>
      </c>
      <c r="O8" s="6">
        <v>50.1843</v>
      </c>
      <c r="P8" s="6">
        <v>66.614000000000004</v>
      </c>
      <c r="Q8" s="6">
        <v>417.96940000000001</v>
      </c>
      <c r="R8">
        <v>-13931.492700000001</v>
      </c>
      <c r="S8">
        <v>3125</v>
      </c>
      <c r="T8" s="3">
        <v>0</v>
      </c>
      <c r="U8">
        <v>49</v>
      </c>
      <c r="V8">
        <v>2813</v>
      </c>
    </row>
    <row r="9" spans="1:22" x14ac:dyDescent="0.25">
      <c r="A9" t="s">
        <v>89</v>
      </c>
      <c r="B9" t="s">
        <v>40</v>
      </c>
      <c r="C9">
        <v>48</v>
      </c>
      <c r="D9">
        <v>73</v>
      </c>
      <c r="E9">
        <v>1E-3</v>
      </c>
      <c r="F9" s="7">
        <v>360947885.80000001</v>
      </c>
      <c r="G9" s="7">
        <v>362459761.10000002</v>
      </c>
      <c r="H9" s="7">
        <v>362842668</v>
      </c>
      <c r="I9" s="7">
        <v>362435212.30000001</v>
      </c>
      <c r="J9" s="7">
        <v>362434996.60000002</v>
      </c>
      <c r="K9" s="7">
        <v>362435514.19999999</v>
      </c>
      <c r="L9" s="6">
        <v>6.2953000000000001</v>
      </c>
      <c r="M9" s="6">
        <v>21.918800000000001</v>
      </c>
      <c r="N9" s="6">
        <v>13.9123</v>
      </c>
      <c r="O9" s="6">
        <v>34.661099999999998</v>
      </c>
      <c r="P9" s="6">
        <v>29.538799999999998</v>
      </c>
      <c r="Q9" s="6">
        <v>29.686900000000001</v>
      </c>
      <c r="R9">
        <v>-24548.806400000001</v>
      </c>
      <c r="S9">
        <v>2930</v>
      </c>
      <c r="T9" s="3">
        <v>0</v>
      </c>
      <c r="U9">
        <v>118</v>
      </c>
      <c r="V9">
        <v>2637</v>
      </c>
    </row>
    <row r="10" spans="1:22" x14ac:dyDescent="0.25">
      <c r="A10" t="s">
        <v>90</v>
      </c>
      <c r="B10" t="s">
        <v>42</v>
      </c>
      <c r="C10">
        <v>48</v>
      </c>
      <c r="D10">
        <v>73</v>
      </c>
      <c r="E10">
        <v>1E-3</v>
      </c>
      <c r="F10" s="7">
        <v>306605244.19999999</v>
      </c>
      <c r="G10" s="7">
        <v>308929532.30000001</v>
      </c>
      <c r="H10" s="7">
        <v>308925872.89999998</v>
      </c>
      <c r="I10" s="7">
        <v>308860947.89999998</v>
      </c>
      <c r="J10" s="7">
        <v>308882796</v>
      </c>
      <c r="K10" s="7">
        <v>308848503.69999999</v>
      </c>
      <c r="L10" s="6">
        <v>6.2530000000000001</v>
      </c>
      <c r="M10" s="6">
        <v>15.6652</v>
      </c>
      <c r="N10" s="6">
        <v>12.6485</v>
      </c>
      <c r="O10" s="6">
        <v>22.1404</v>
      </c>
      <c r="P10" s="6">
        <v>29.122699999999998</v>
      </c>
      <c r="Q10" s="6">
        <v>31.146599999999999</v>
      </c>
      <c r="R10">
        <v>-68584.310899999997</v>
      </c>
      <c r="S10">
        <v>2953</v>
      </c>
      <c r="T10" s="3">
        <v>0</v>
      </c>
      <c r="U10">
        <v>83</v>
      </c>
      <c r="V10">
        <v>2658</v>
      </c>
    </row>
    <row r="11" spans="1:22" x14ac:dyDescent="0.25">
      <c r="A11" t="s">
        <v>91</v>
      </c>
      <c r="B11" t="s">
        <v>43</v>
      </c>
      <c r="C11">
        <v>48</v>
      </c>
      <c r="D11">
        <v>73</v>
      </c>
      <c r="E11">
        <v>1E-3</v>
      </c>
      <c r="F11" s="7">
        <v>243013026.80000001</v>
      </c>
      <c r="G11" s="7">
        <v>246349486.5</v>
      </c>
      <c r="H11" s="7">
        <v>246384107.09999999</v>
      </c>
      <c r="I11" s="7">
        <v>246349486.5</v>
      </c>
      <c r="J11" s="7">
        <v>246349486.5</v>
      </c>
      <c r="K11" s="7">
        <v>246382782</v>
      </c>
      <c r="L11" s="6">
        <v>6.4432999999999998</v>
      </c>
      <c r="M11" s="6">
        <v>93.150700000000001</v>
      </c>
      <c r="N11" s="6">
        <v>14.393599999999999</v>
      </c>
      <c r="O11" s="6">
        <v>85.492000000000004</v>
      </c>
      <c r="P11" s="6">
        <v>72.503699999999995</v>
      </c>
      <c r="Q11" s="6">
        <v>57.342300000000002</v>
      </c>
      <c r="R11">
        <v>2.2000000000000001E-3</v>
      </c>
      <c r="S11">
        <v>2890</v>
      </c>
      <c r="T11" s="3">
        <v>0</v>
      </c>
      <c r="U11">
        <v>65</v>
      </c>
      <c r="V11">
        <v>2601</v>
      </c>
    </row>
    <row r="12" spans="1:22" x14ac:dyDescent="0.25">
      <c r="A12" t="s">
        <v>92</v>
      </c>
      <c r="B12" t="s">
        <v>9</v>
      </c>
      <c r="C12">
        <v>48</v>
      </c>
      <c r="D12">
        <v>610</v>
      </c>
      <c r="E12">
        <v>1E-3</v>
      </c>
      <c r="F12" s="7">
        <v>3167212.2</v>
      </c>
      <c r="G12" s="7">
        <v>3171170.8</v>
      </c>
      <c r="H12" s="7">
        <v>3184339.6</v>
      </c>
      <c r="I12" s="7">
        <v>3171809.2</v>
      </c>
      <c r="J12" s="7">
        <v>3170465.5</v>
      </c>
      <c r="K12" s="7">
        <v>3178255</v>
      </c>
      <c r="L12" s="6">
        <v>223.41849999999999</v>
      </c>
      <c r="M12" s="6">
        <v>901.23059999999998</v>
      </c>
      <c r="N12" s="6">
        <v>301.36770000000001</v>
      </c>
      <c r="O12" s="6">
        <v>1621.9460999999999</v>
      </c>
      <c r="P12" s="6">
        <v>680.24549999999999</v>
      </c>
      <c r="Q12" s="6">
        <v>3349.9877000000001</v>
      </c>
      <c r="R12">
        <v>638.36980000000005</v>
      </c>
      <c r="S12">
        <v>13147</v>
      </c>
      <c r="T12">
        <v>0</v>
      </c>
      <c r="U12">
        <v>72</v>
      </c>
      <c r="V12">
        <v>11833</v>
      </c>
    </row>
    <row r="14" spans="1:22" x14ac:dyDescent="0.25">
      <c r="G14" s="7">
        <v>3171170.8</v>
      </c>
      <c r="H14" s="6">
        <v>901.23059999999998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7857D-B08D-4284-A515-92BB8A0812E4}">
  <dimension ref="B1:O111"/>
  <sheetViews>
    <sheetView topLeftCell="A16" workbookViewId="0">
      <selection activeCell="J1" sqref="J1:J5"/>
    </sheetView>
  </sheetViews>
  <sheetFormatPr baseColWidth="10" defaultRowHeight="15" x14ac:dyDescent="0.25"/>
  <cols>
    <col min="3" max="5" width="12" bestFit="1" customWidth="1"/>
    <col min="6" max="6" width="14.85546875" bestFit="1" customWidth="1"/>
  </cols>
  <sheetData>
    <row r="1" spans="2:10" ht="20.25" x14ac:dyDescent="0.25">
      <c r="B1" s="65" t="s">
        <v>655</v>
      </c>
      <c r="J1" t="s">
        <v>710</v>
      </c>
    </row>
    <row r="2" spans="2:10" x14ac:dyDescent="0.25">
      <c r="J2" t="s">
        <v>711</v>
      </c>
    </row>
    <row r="3" spans="2:10" x14ac:dyDescent="0.25">
      <c r="J3" t="s">
        <v>712</v>
      </c>
    </row>
    <row r="4" spans="2:10" x14ac:dyDescent="0.25">
      <c r="J4" t="s">
        <v>713</v>
      </c>
    </row>
    <row r="5" spans="2:10" x14ac:dyDescent="0.25">
      <c r="H5" t="s">
        <v>632</v>
      </c>
      <c r="I5" t="s">
        <v>632</v>
      </c>
      <c r="J5" t="s">
        <v>714</v>
      </c>
    </row>
    <row r="6" spans="2:10" x14ac:dyDescent="0.25">
      <c r="B6" t="s">
        <v>497</v>
      </c>
      <c r="C6" t="s">
        <v>516</v>
      </c>
      <c r="D6" t="s">
        <v>519</v>
      </c>
      <c r="E6" t="s">
        <v>557</v>
      </c>
      <c r="F6" t="s">
        <v>597</v>
      </c>
      <c r="G6" t="s">
        <v>565</v>
      </c>
      <c r="H6" t="s">
        <v>519</v>
      </c>
      <c r="I6" t="s">
        <v>557</v>
      </c>
      <c r="J6" t="s">
        <v>516</v>
      </c>
    </row>
    <row r="7" spans="2:10" x14ac:dyDescent="0.25">
      <c r="B7" s="6">
        <v>6103.2</v>
      </c>
      <c r="C7">
        <v>112891000</v>
      </c>
    </row>
    <row r="8" spans="2:10" x14ac:dyDescent="0.25">
      <c r="B8" s="6">
        <v>6103.2</v>
      </c>
      <c r="C8">
        <v>112889000</v>
      </c>
    </row>
    <row r="9" spans="2:10" x14ac:dyDescent="0.25">
      <c r="B9" s="6">
        <v>6103.2</v>
      </c>
      <c r="C9">
        <v>112888708.2</v>
      </c>
    </row>
    <row r="10" spans="2:10" x14ac:dyDescent="0.25">
      <c r="B10" s="6">
        <v>1763.47126054763</v>
      </c>
      <c r="D10">
        <v>112903701.544045</v>
      </c>
    </row>
    <row r="11" spans="2:10" x14ac:dyDescent="0.25">
      <c r="B11">
        <v>3370.4</v>
      </c>
      <c r="D11">
        <v>112892641.477851</v>
      </c>
    </row>
    <row r="12" spans="2:10" x14ac:dyDescent="0.25">
      <c r="B12">
        <v>4982.8</v>
      </c>
      <c r="D12">
        <v>112886287.899011</v>
      </c>
    </row>
    <row r="13" spans="2:10" x14ac:dyDescent="0.25">
      <c r="B13">
        <v>6597.1</v>
      </c>
      <c r="D13">
        <v>112886259.53033</v>
      </c>
    </row>
    <row r="14" spans="2:10" x14ac:dyDescent="0.25">
      <c r="B14">
        <v>7113.6</v>
      </c>
      <c r="D14">
        <v>112886259.53034399</v>
      </c>
    </row>
    <row r="15" spans="2:10" x14ac:dyDescent="0.25">
      <c r="B15">
        <v>1763.47126054763</v>
      </c>
      <c r="E15">
        <v>112903701.544045</v>
      </c>
    </row>
    <row r="16" spans="2:10" x14ac:dyDescent="0.25">
      <c r="B16">
        <v>3379.8</v>
      </c>
      <c r="E16">
        <v>112899887.548089</v>
      </c>
    </row>
    <row r="17" spans="2:6" x14ac:dyDescent="0.25">
      <c r="B17">
        <v>4996.8</v>
      </c>
      <c r="E17">
        <v>112890187.54809099</v>
      </c>
    </row>
    <row r="18" spans="2:6" x14ac:dyDescent="0.25">
      <c r="B18">
        <v>6611.9</v>
      </c>
      <c r="E18">
        <v>112886777.548089</v>
      </c>
    </row>
    <row r="19" spans="2:6" x14ac:dyDescent="0.25">
      <c r="B19">
        <v>7115.1</v>
      </c>
      <c r="E19">
        <v>112886412.94809</v>
      </c>
    </row>
    <row r="20" spans="2:6" x14ac:dyDescent="0.25">
      <c r="B20">
        <v>1903.5697755813501</v>
      </c>
      <c r="F20">
        <v>112903701.544045</v>
      </c>
    </row>
    <row r="21" spans="2:6" x14ac:dyDescent="0.25">
      <c r="B21">
        <v>2014.8</v>
      </c>
      <c r="F21">
        <v>112900400.982403</v>
      </c>
    </row>
    <row r="22" spans="2:6" x14ac:dyDescent="0.25">
      <c r="B22">
        <v>2123.8000000000002</v>
      </c>
      <c r="F22">
        <v>112899930.982407</v>
      </c>
    </row>
    <row r="23" spans="2:6" x14ac:dyDescent="0.25">
      <c r="B23">
        <v>2248.9</v>
      </c>
      <c r="F23">
        <v>112899266.371289</v>
      </c>
    </row>
    <row r="24" spans="2:6" x14ac:dyDescent="0.25">
      <c r="B24">
        <v>2371.3000000000002</v>
      </c>
      <c r="F24">
        <v>112899260.77128699</v>
      </c>
    </row>
    <row r="25" spans="2:6" x14ac:dyDescent="0.25">
      <c r="B25">
        <v>2494.1999999999998</v>
      </c>
      <c r="F25">
        <v>112899260.77128699</v>
      </c>
    </row>
    <row r="26" spans="2:6" x14ac:dyDescent="0.25">
      <c r="B26">
        <v>2619.4</v>
      </c>
      <c r="F26">
        <v>112898384.57129399</v>
      </c>
    </row>
    <row r="27" spans="2:6" x14ac:dyDescent="0.25">
      <c r="B27">
        <v>2757.2</v>
      </c>
      <c r="F27">
        <v>112898351.49129</v>
      </c>
    </row>
    <row r="28" spans="2:6" x14ac:dyDescent="0.25">
      <c r="B28">
        <v>2881.6</v>
      </c>
      <c r="F28">
        <v>112898351.49128699</v>
      </c>
    </row>
    <row r="29" spans="2:6" x14ac:dyDescent="0.25">
      <c r="B29">
        <v>3009.9</v>
      </c>
      <c r="F29">
        <v>112897442.29129399</v>
      </c>
    </row>
    <row r="30" spans="2:6" x14ac:dyDescent="0.25">
      <c r="B30">
        <v>3262.5</v>
      </c>
      <c r="F30">
        <v>112897359.973731</v>
      </c>
    </row>
    <row r="31" spans="2:6" x14ac:dyDescent="0.25">
      <c r="B31">
        <v>3388.6</v>
      </c>
      <c r="F31">
        <v>112897359.973727</v>
      </c>
    </row>
    <row r="32" spans="2:6" x14ac:dyDescent="0.25">
      <c r="B32">
        <v>3516.3</v>
      </c>
      <c r="F32">
        <v>112896450.773734</v>
      </c>
    </row>
    <row r="33" spans="2:6" x14ac:dyDescent="0.25">
      <c r="B33">
        <v>3654.3</v>
      </c>
      <c r="F33">
        <v>112896368.456172</v>
      </c>
    </row>
    <row r="34" spans="2:6" x14ac:dyDescent="0.25">
      <c r="B34">
        <v>3778.2</v>
      </c>
      <c r="F34">
        <v>112896368.456167</v>
      </c>
    </row>
    <row r="35" spans="2:6" x14ac:dyDescent="0.25">
      <c r="B35">
        <v>3908.8</v>
      </c>
      <c r="F35">
        <v>112895459.256174</v>
      </c>
    </row>
    <row r="36" spans="2:6" x14ac:dyDescent="0.25">
      <c r="B36">
        <v>4118.7</v>
      </c>
      <c r="F36">
        <v>112895432.61617</v>
      </c>
    </row>
    <row r="37" spans="2:6" x14ac:dyDescent="0.25">
      <c r="B37">
        <v>4230.3</v>
      </c>
    </row>
    <row r="38" spans="2:6" x14ac:dyDescent="0.25">
      <c r="B38">
        <v>4343.7</v>
      </c>
    </row>
    <row r="39" spans="2:6" x14ac:dyDescent="0.25">
      <c r="B39">
        <v>4468.8999999999996</v>
      </c>
      <c r="F39">
        <v>112894328.68640301</v>
      </c>
    </row>
    <row r="40" spans="2:6" x14ac:dyDescent="0.25">
      <c r="B40">
        <v>4749.3999999999996</v>
      </c>
      <c r="F40">
        <v>112894328.686413</v>
      </c>
    </row>
    <row r="41" spans="2:6" x14ac:dyDescent="0.25">
      <c r="B41">
        <v>4936</v>
      </c>
      <c r="F41">
        <v>112895268.3</v>
      </c>
    </row>
    <row r="42" spans="2:6" x14ac:dyDescent="0.25">
      <c r="B42">
        <v>5002.3</v>
      </c>
      <c r="F42">
        <v>112895104.90000001</v>
      </c>
    </row>
    <row r="43" spans="2:6" x14ac:dyDescent="0.25">
      <c r="B43">
        <v>5126.7</v>
      </c>
      <c r="F43">
        <v>112895104.90000001</v>
      </c>
    </row>
    <row r="44" spans="2:6" x14ac:dyDescent="0.25">
      <c r="B44">
        <v>5254.7</v>
      </c>
      <c r="F44">
        <v>112895104.90000001</v>
      </c>
    </row>
    <row r="45" spans="2:6" x14ac:dyDescent="0.25">
      <c r="B45">
        <v>5382.6</v>
      </c>
      <c r="F45">
        <v>112895104.90000001</v>
      </c>
    </row>
    <row r="46" spans="2:6" x14ac:dyDescent="0.25">
      <c r="B46">
        <v>5494.3</v>
      </c>
      <c r="F46">
        <v>112895104.90000001</v>
      </c>
    </row>
    <row r="47" spans="2:6" x14ac:dyDescent="0.25">
      <c r="B47">
        <v>5697.3</v>
      </c>
      <c r="F47">
        <v>112895104.90000001</v>
      </c>
    </row>
    <row r="48" spans="2:6" x14ac:dyDescent="0.25">
      <c r="F48">
        <v>112895104.90000001</v>
      </c>
    </row>
    <row r="49" spans="2:7" x14ac:dyDescent="0.25">
      <c r="B49">
        <v>6485</v>
      </c>
      <c r="F49">
        <v>112895104.90000001</v>
      </c>
    </row>
    <row r="50" spans="2:7" x14ac:dyDescent="0.25">
      <c r="B50">
        <v>1763.47126340866</v>
      </c>
      <c r="G50">
        <v>112903701.544045</v>
      </c>
    </row>
    <row r="51" spans="2:7" x14ac:dyDescent="0.25">
      <c r="B51">
        <v>2008.9</v>
      </c>
      <c r="G51">
        <v>112900400.982403</v>
      </c>
    </row>
    <row r="52" spans="2:7" x14ac:dyDescent="0.25">
      <c r="B52">
        <v>2117.5</v>
      </c>
      <c r="G52">
        <v>112899930.982407</v>
      </c>
    </row>
    <row r="53" spans="2:7" x14ac:dyDescent="0.25">
      <c r="B53">
        <v>2241.1999999999998</v>
      </c>
      <c r="G53">
        <v>112899266.371289</v>
      </c>
    </row>
    <row r="54" spans="2:7" x14ac:dyDescent="0.25">
      <c r="B54">
        <v>2363.6</v>
      </c>
      <c r="G54">
        <v>112899262.85996699</v>
      </c>
    </row>
    <row r="55" spans="2:7" x14ac:dyDescent="0.25">
      <c r="B55">
        <v>2486.8000000000002</v>
      </c>
      <c r="G55">
        <v>112899262.85996699</v>
      </c>
    </row>
    <row r="56" spans="2:7" x14ac:dyDescent="0.25">
      <c r="B56">
        <v>2612.5</v>
      </c>
      <c r="G56">
        <v>112898353.65997399</v>
      </c>
    </row>
    <row r="57" spans="2:7" x14ac:dyDescent="0.25">
      <c r="B57">
        <v>2752.3</v>
      </c>
      <c r="G57">
        <v>112898349.97996999</v>
      </c>
    </row>
    <row r="58" spans="2:7" x14ac:dyDescent="0.25">
      <c r="B58">
        <v>2876.7</v>
      </c>
      <c r="G58">
        <v>112898320.57996701</v>
      </c>
    </row>
    <row r="59" spans="2:7" x14ac:dyDescent="0.25">
      <c r="B59">
        <v>3004.9</v>
      </c>
      <c r="G59">
        <v>112897411.37997399</v>
      </c>
    </row>
    <row r="60" spans="2:7" x14ac:dyDescent="0.25">
      <c r="B60">
        <v>3140.6</v>
      </c>
      <c r="G60">
        <v>112897280.300372</v>
      </c>
    </row>
    <row r="61" spans="2:7" x14ac:dyDescent="0.25">
      <c r="B61">
        <v>3265.7</v>
      </c>
      <c r="G61">
        <v>112897280.300367</v>
      </c>
    </row>
    <row r="62" spans="2:7" x14ac:dyDescent="0.25">
      <c r="B62">
        <v>3393.7</v>
      </c>
      <c r="G62">
        <v>112896371.100374</v>
      </c>
    </row>
    <row r="63" spans="2:7" x14ac:dyDescent="0.25">
      <c r="B63">
        <v>3523.9</v>
      </c>
      <c r="G63">
        <v>112896344.700371</v>
      </c>
    </row>
    <row r="64" spans="2:7" x14ac:dyDescent="0.25">
      <c r="B64">
        <v>3648.4</v>
      </c>
      <c r="G64">
        <v>112896261.45168699</v>
      </c>
    </row>
    <row r="65" spans="2:15" x14ac:dyDescent="0.25">
      <c r="B65">
        <v>3776.7</v>
      </c>
      <c r="G65">
        <v>112895408.651694</v>
      </c>
    </row>
    <row r="66" spans="2:15" x14ac:dyDescent="0.25">
      <c r="B66">
        <v>3912.7</v>
      </c>
      <c r="G66">
        <v>112895408.65169001</v>
      </c>
    </row>
    <row r="67" spans="2:15" x14ac:dyDescent="0.25">
      <c r="B67">
        <v>4024.6</v>
      </c>
      <c r="G67" s="24"/>
    </row>
    <row r="68" spans="2:15" x14ac:dyDescent="0.25">
      <c r="B68">
        <v>4137.8999999999996</v>
      </c>
      <c r="G68" s="24"/>
    </row>
    <row r="69" spans="2:15" x14ac:dyDescent="0.25">
      <c r="B69">
        <v>4263.8</v>
      </c>
      <c r="G69">
        <v>112895408.651682</v>
      </c>
    </row>
    <row r="70" spans="2:15" x14ac:dyDescent="0.25">
      <c r="B70">
        <v>4544.1000000000004</v>
      </c>
      <c r="G70">
        <v>112895408.651692</v>
      </c>
    </row>
    <row r="71" spans="2:15" x14ac:dyDescent="0.25">
      <c r="B71">
        <v>4667.8999999999996</v>
      </c>
      <c r="G71">
        <v>112895408.651682</v>
      </c>
    </row>
    <row r="72" spans="2:15" x14ac:dyDescent="0.25">
      <c r="B72">
        <v>4802.6000000000004</v>
      </c>
      <c r="G72">
        <v>112895408.651686</v>
      </c>
    </row>
    <row r="73" spans="2:15" x14ac:dyDescent="0.25">
      <c r="B73">
        <v>4927.3999999999996</v>
      </c>
      <c r="G73">
        <v>112895408.651685</v>
      </c>
    </row>
    <row r="74" spans="2:15" x14ac:dyDescent="0.25">
      <c r="B74">
        <v>5055.3</v>
      </c>
      <c r="G74" s="24">
        <v>112895245.251688</v>
      </c>
      <c r="O74" s="24"/>
    </row>
    <row r="75" spans="2:15" x14ac:dyDescent="0.25">
      <c r="B75">
        <v>5182.2</v>
      </c>
      <c r="G75" s="24">
        <v>112895245.251681</v>
      </c>
      <c r="O75" s="24"/>
    </row>
    <row r="76" spans="2:15" x14ac:dyDescent="0.25">
      <c r="B76">
        <v>5294.2</v>
      </c>
      <c r="G76" s="24"/>
    </row>
    <row r="77" spans="2:15" x14ac:dyDescent="0.25">
      <c r="B77">
        <v>5406.7</v>
      </c>
      <c r="G77" s="24"/>
    </row>
    <row r="78" spans="2:15" x14ac:dyDescent="0.25">
      <c r="B78">
        <v>5522.2</v>
      </c>
      <c r="G78" s="24"/>
    </row>
    <row r="79" spans="2:15" x14ac:dyDescent="0.25">
      <c r="B79">
        <v>5643.4</v>
      </c>
      <c r="G79" s="24"/>
    </row>
    <row r="80" spans="2:15" x14ac:dyDescent="0.25">
      <c r="B80">
        <v>5914.2</v>
      </c>
      <c r="G80" s="24"/>
    </row>
    <row r="81" spans="2:15" x14ac:dyDescent="0.25">
      <c r="B81">
        <v>6028.4</v>
      </c>
      <c r="G81">
        <v>112895245.251683</v>
      </c>
    </row>
    <row r="82" spans="2:15" x14ac:dyDescent="0.25">
      <c r="B82">
        <v>6160.6</v>
      </c>
      <c r="G82">
        <v>112895059.451684</v>
      </c>
    </row>
    <row r="83" spans="2:15" x14ac:dyDescent="0.25">
      <c r="B83">
        <v>6285.9</v>
      </c>
      <c r="G83" s="24">
        <v>112895020.772083</v>
      </c>
      <c r="O83" s="24"/>
    </row>
    <row r="84" spans="2:15" x14ac:dyDescent="0.25">
      <c r="B84">
        <v>6412.6</v>
      </c>
      <c r="G84" s="24">
        <v>112895020.772083</v>
      </c>
      <c r="O84" s="24"/>
    </row>
    <row r="85" spans="2:15" x14ac:dyDescent="0.25">
      <c r="B85">
        <v>6544.7</v>
      </c>
      <c r="G85" s="24">
        <v>112895020.77209</v>
      </c>
      <c r="O85" s="24"/>
    </row>
    <row r="86" spans="2:15" x14ac:dyDescent="0.25">
      <c r="B86">
        <v>6682.8</v>
      </c>
      <c r="G86" s="24">
        <v>112895020.77208699</v>
      </c>
      <c r="O86" s="24"/>
    </row>
    <row r="87" spans="2:15" x14ac:dyDescent="0.25">
      <c r="B87">
        <v>6797.3</v>
      </c>
      <c r="G87" s="24"/>
    </row>
    <row r="88" spans="2:15" x14ac:dyDescent="0.25">
      <c r="B88">
        <v>6946.6</v>
      </c>
      <c r="G88" s="24"/>
    </row>
    <row r="89" spans="2:15" x14ac:dyDescent="0.25">
      <c r="B89">
        <v>7088.3</v>
      </c>
      <c r="G89">
        <v>112895020.77208699</v>
      </c>
    </row>
    <row r="90" spans="2:15" x14ac:dyDescent="0.25">
      <c r="B90">
        <v>1763.47126054763</v>
      </c>
      <c r="H90">
        <v>112903701.544045</v>
      </c>
    </row>
    <row r="91" spans="2:15" x14ac:dyDescent="0.25">
      <c r="B91">
        <v>2367.4</v>
      </c>
      <c r="H91">
        <v>112901827.54809</v>
      </c>
    </row>
    <row r="92" spans="2:15" x14ac:dyDescent="0.25">
      <c r="B92">
        <v>2977.6</v>
      </c>
      <c r="H92">
        <v>112896827.548087</v>
      </c>
    </row>
    <row r="93" spans="2:15" x14ac:dyDescent="0.25">
      <c r="B93">
        <v>3592.2</v>
      </c>
      <c r="H93">
        <v>112888197.54809</v>
      </c>
    </row>
    <row r="94" spans="2:15" x14ac:dyDescent="0.25">
      <c r="B94">
        <v>4206</v>
      </c>
      <c r="H94">
        <v>112887070.828088</v>
      </c>
    </row>
    <row r="95" spans="2:15" x14ac:dyDescent="0.25">
      <c r="B95">
        <v>4821.8</v>
      </c>
      <c r="H95">
        <v>112886871.65033001</v>
      </c>
    </row>
    <row r="96" spans="2:15" x14ac:dyDescent="0.25">
      <c r="B96">
        <v>5437.5</v>
      </c>
      <c r="H96">
        <v>112886871.650344</v>
      </c>
    </row>
    <row r="97" spans="2:10" x14ac:dyDescent="0.25">
      <c r="B97">
        <v>6053.5</v>
      </c>
      <c r="H97">
        <v>112886871.650344</v>
      </c>
    </row>
    <row r="98" spans="2:10" x14ac:dyDescent="0.25">
      <c r="B98">
        <v>6670</v>
      </c>
      <c r="H98">
        <v>112886871.650344</v>
      </c>
    </row>
    <row r="99" spans="2:10" x14ac:dyDescent="0.25">
      <c r="B99">
        <v>7117.1</v>
      </c>
      <c r="H99">
        <v>112886871.650344</v>
      </c>
    </row>
    <row r="100" spans="2:10" x14ac:dyDescent="0.25">
      <c r="B100">
        <v>1763.47126054763</v>
      </c>
      <c r="I100">
        <v>112903701.544045</v>
      </c>
    </row>
    <row r="101" spans="2:10" x14ac:dyDescent="0.25">
      <c r="B101">
        <v>2380.3000000000002</v>
      </c>
      <c r="I101">
        <v>112900857.548089</v>
      </c>
    </row>
    <row r="102" spans="2:10" x14ac:dyDescent="0.25">
      <c r="B102">
        <v>2996.8</v>
      </c>
      <c r="I102">
        <v>112900857.548104</v>
      </c>
    </row>
    <row r="103" spans="2:10" x14ac:dyDescent="0.25">
      <c r="B103">
        <v>3611.7</v>
      </c>
      <c r="I103">
        <v>112900857.548104</v>
      </c>
    </row>
    <row r="104" spans="2:10" x14ac:dyDescent="0.25">
      <c r="B104">
        <v>4226.6000000000004</v>
      </c>
      <c r="I104">
        <v>112900857.548104</v>
      </c>
    </row>
    <row r="105" spans="2:10" x14ac:dyDescent="0.25">
      <c r="B105">
        <v>4842.2</v>
      </c>
      <c r="I105">
        <v>112900857.548104</v>
      </c>
    </row>
    <row r="106" spans="2:10" x14ac:dyDescent="0.25">
      <c r="B106">
        <v>5459</v>
      </c>
      <c r="I106">
        <v>112900857.548104</v>
      </c>
    </row>
    <row r="107" spans="2:10" x14ac:dyDescent="0.25">
      <c r="B107">
        <v>6075.8</v>
      </c>
      <c r="I107">
        <v>112900857.548104</v>
      </c>
    </row>
    <row r="108" spans="2:10" x14ac:dyDescent="0.25">
      <c r="B108">
        <v>6692.9</v>
      </c>
      <c r="I108">
        <v>112900857.548104</v>
      </c>
    </row>
    <row r="109" spans="2:10" x14ac:dyDescent="0.25">
      <c r="B109">
        <v>7116.6</v>
      </c>
      <c r="I109">
        <v>112900857.548104</v>
      </c>
    </row>
    <row r="110" spans="2:10" x14ac:dyDescent="0.25">
      <c r="B110">
        <v>100</v>
      </c>
      <c r="J110">
        <v>112884000</v>
      </c>
    </row>
    <row r="111" spans="2:10" x14ac:dyDescent="0.25">
      <c r="B111">
        <v>41194.14</v>
      </c>
      <c r="J111">
        <v>112879000</v>
      </c>
    </row>
  </sheetData>
  <phoneticPr fontId="12" type="noConversion"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BF640-7409-45F0-90B3-315F269B5287}">
  <dimension ref="A1:M171"/>
  <sheetViews>
    <sheetView workbookViewId="0">
      <selection activeCell="C2" sqref="C2:C6"/>
    </sheetView>
  </sheetViews>
  <sheetFormatPr baseColWidth="10" defaultRowHeight="15" x14ac:dyDescent="0.25"/>
  <cols>
    <col min="1" max="1" width="3.28515625" bestFit="1" customWidth="1"/>
    <col min="2" max="2" width="12" bestFit="1" customWidth="1"/>
    <col min="3" max="3" width="20.28515625" bestFit="1" customWidth="1"/>
    <col min="4" max="8" width="12" bestFit="1" customWidth="1"/>
    <col min="13" max="13" width="12.7109375" bestFit="1" customWidth="1"/>
  </cols>
  <sheetData>
    <row r="1" spans="1:8" ht="20.25" x14ac:dyDescent="0.25">
      <c r="A1" s="5"/>
      <c r="B1" s="65" t="s">
        <v>655</v>
      </c>
    </row>
    <row r="2" spans="1:8" x14ac:dyDescent="0.25">
      <c r="A2" s="5"/>
      <c r="C2" t="s">
        <v>710</v>
      </c>
    </row>
    <row r="3" spans="1:8" x14ac:dyDescent="0.25">
      <c r="A3" s="5"/>
      <c r="C3" t="s">
        <v>711</v>
      </c>
    </row>
    <row r="4" spans="1:8" x14ac:dyDescent="0.25">
      <c r="A4" s="5"/>
      <c r="C4" t="s">
        <v>712</v>
      </c>
    </row>
    <row r="5" spans="1:8" x14ac:dyDescent="0.25">
      <c r="A5" s="5"/>
      <c r="C5" t="s">
        <v>713</v>
      </c>
    </row>
    <row r="6" spans="1:8" x14ac:dyDescent="0.25">
      <c r="A6" s="5"/>
      <c r="C6" t="s">
        <v>714</v>
      </c>
    </row>
    <row r="7" spans="1:8" x14ac:dyDescent="0.25">
      <c r="A7" s="5"/>
      <c r="B7" t="s">
        <v>559</v>
      </c>
      <c r="C7" t="s">
        <v>516</v>
      </c>
      <c r="D7" t="s">
        <v>519</v>
      </c>
      <c r="E7" t="s">
        <v>557</v>
      </c>
      <c r="F7" t="s">
        <v>565</v>
      </c>
      <c r="G7" t="s">
        <v>519</v>
      </c>
      <c r="H7" t="s">
        <v>557</v>
      </c>
    </row>
    <row r="8" spans="1:8" x14ac:dyDescent="0.25">
      <c r="A8" s="5"/>
      <c r="B8">
        <v>26000</v>
      </c>
      <c r="C8">
        <v>126790000</v>
      </c>
    </row>
    <row r="9" spans="1:8" x14ac:dyDescent="0.25">
      <c r="A9" s="5"/>
      <c r="B9">
        <v>29256</v>
      </c>
      <c r="C9">
        <v>126786000</v>
      </c>
    </row>
    <row r="10" spans="1:8" x14ac:dyDescent="0.25">
      <c r="A10" s="5"/>
      <c r="B10">
        <v>65000</v>
      </c>
      <c r="C10">
        <v>126785000</v>
      </c>
    </row>
    <row r="11" spans="1:8" x14ac:dyDescent="0.25">
      <c r="A11" s="5"/>
      <c r="B11">
        <v>1777.86120057106</v>
      </c>
      <c r="D11">
        <v>126813715.084444</v>
      </c>
    </row>
    <row r="12" spans="1:8" x14ac:dyDescent="0.25">
      <c r="A12" s="5"/>
      <c r="B12">
        <v>3387.6</v>
      </c>
      <c r="D12">
        <v>126803528.04810899</v>
      </c>
    </row>
    <row r="13" spans="1:8" x14ac:dyDescent="0.25">
      <c r="A13" s="5"/>
      <c r="B13">
        <v>5003</v>
      </c>
      <c r="D13">
        <v>126798528.048108</v>
      </c>
    </row>
    <row r="14" spans="1:8" x14ac:dyDescent="0.25">
      <c r="B14">
        <v>6619.6</v>
      </c>
      <c r="D14">
        <v>126798528.04812799</v>
      </c>
    </row>
    <row r="15" spans="1:8" x14ac:dyDescent="0.25">
      <c r="B15">
        <v>7117.1</v>
      </c>
      <c r="D15">
        <v>126798528.04812799</v>
      </c>
    </row>
    <row r="16" spans="1:8" x14ac:dyDescent="0.25">
      <c r="B16">
        <v>1777.86120057106</v>
      </c>
      <c r="E16">
        <v>126813715.084444</v>
      </c>
    </row>
    <row r="17" spans="1:8" x14ac:dyDescent="0.25">
      <c r="B17">
        <v>3398</v>
      </c>
      <c r="E17">
        <v>126806378.048107</v>
      </c>
    </row>
    <row r="18" spans="1:8" x14ac:dyDescent="0.25">
      <c r="B18">
        <v>5015.8999999999996</v>
      </c>
      <c r="E18">
        <v>126803528.048107</v>
      </c>
    </row>
    <row r="19" spans="1:8" x14ac:dyDescent="0.25">
      <c r="B19">
        <v>6632.7</v>
      </c>
      <c r="E19">
        <v>126798528.048108</v>
      </c>
    </row>
    <row r="20" spans="1:8" x14ac:dyDescent="0.25">
      <c r="B20">
        <v>7118.4</v>
      </c>
      <c r="E20">
        <v>126798528.04812799</v>
      </c>
    </row>
    <row r="21" spans="1:8" x14ac:dyDescent="0.25">
      <c r="B21">
        <v>1777.8612020015701</v>
      </c>
      <c r="F21">
        <v>126813715.084444</v>
      </c>
    </row>
    <row r="22" spans="1:8" x14ac:dyDescent="0.25">
      <c r="A22" t="s">
        <v>566</v>
      </c>
      <c r="B22">
        <v>2051.6</v>
      </c>
      <c r="F22">
        <v>126805538.086053</v>
      </c>
    </row>
    <row r="23" spans="1:8" x14ac:dyDescent="0.25">
      <c r="A23" t="s">
        <v>567</v>
      </c>
      <c r="B23">
        <v>2177.9</v>
      </c>
      <c r="F23">
        <v>126805382.886052</v>
      </c>
    </row>
    <row r="24" spans="1:8" x14ac:dyDescent="0.25">
      <c r="A24" t="s">
        <v>568</v>
      </c>
      <c r="B24">
        <v>2302.1</v>
      </c>
      <c r="F24">
        <v>126803555.719247</v>
      </c>
    </row>
    <row r="25" spans="1:8" x14ac:dyDescent="0.25">
      <c r="A25" t="s">
        <v>569</v>
      </c>
      <c r="B25">
        <v>2436.8000000000002</v>
      </c>
      <c r="F25">
        <v>126803555.71924999</v>
      </c>
    </row>
    <row r="26" spans="1:8" x14ac:dyDescent="0.25">
      <c r="A26" t="s">
        <v>571</v>
      </c>
      <c r="B26">
        <v>2565.5</v>
      </c>
      <c r="F26">
        <v>126803537.738922</v>
      </c>
    </row>
    <row r="27" spans="1:8" x14ac:dyDescent="0.25">
      <c r="A27" t="s">
        <v>572</v>
      </c>
      <c r="B27">
        <v>2706.3</v>
      </c>
      <c r="F27">
        <v>126801467.93933301</v>
      </c>
    </row>
    <row r="28" spans="1:8" x14ac:dyDescent="0.25">
      <c r="A28" t="s">
        <v>3</v>
      </c>
      <c r="B28">
        <v>2822.5</v>
      </c>
      <c r="H28" s="24"/>
    </row>
    <row r="29" spans="1:8" x14ac:dyDescent="0.25">
      <c r="A29" t="s">
        <v>573</v>
      </c>
      <c r="B29">
        <v>2957.2</v>
      </c>
      <c r="F29">
        <v>126799003.75941201</v>
      </c>
    </row>
    <row r="30" spans="1:8" x14ac:dyDescent="0.25">
      <c r="A30" t="s">
        <v>574</v>
      </c>
      <c r="B30">
        <v>3097.3</v>
      </c>
      <c r="F30">
        <v>126799003.759404</v>
      </c>
    </row>
    <row r="31" spans="1:8" x14ac:dyDescent="0.25">
      <c r="A31" t="s">
        <v>575</v>
      </c>
      <c r="B31">
        <v>3244.2</v>
      </c>
      <c r="F31">
        <v>126798695.392608</v>
      </c>
    </row>
    <row r="32" spans="1:8" x14ac:dyDescent="0.25">
      <c r="A32" t="s">
        <v>576</v>
      </c>
      <c r="B32">
        <v>3385.4</v>
      </c>
      <c r="F32">
        <v>126798695.392607</v>
      </c>
    </row>
    <row r="33" spans="1:8" x14ac:dyDescent="0.25">
      <c r="A33" t="s">
        <v>577</v>
      </c>
      <c r="B33">
        <v>3514.3</v>
      </c>
      <c r="F33">
        <v>126798695.39259499</v>
      </c>
    </row>
    <row r="34" spans="1:8" x14ac:dyDescent="0.25">
      <c r="A34" t="s">
        <v>578</v>
      </c>
      <c r="B34">
        <v>3644.5</v>
      </c>
      <c r="F34">
        <v>126798695.392598</v>
      </c>
    </row>
    <row r="35" spans="1:8" x14ac:dyDescent="0.25">
      <c r="A35" t="s">
        <v>579</v>
      </c>
      <c r="B35">
        <v>3878.7</v>
      </c>
      <c r="F35">
        <v>126798505.39260601</v>
      </c>
    </row>
    <row r="36" spans="1:8" x14ac:dyDescent="0.25">
      <c r="A36" t="s">
        <v>580</v>
      </c>
      <c r="B36">
        <v>4007.2</v>
      </c>
      <c r="F36">
        <v>126798505.392599</v>
      </c>
    </row>
    <row r="37" spans="1:8" x14ac:dyDescent="0.25">
      <c r="A37" t="s">
        <v>581</v>
      </c>
      <c r="B37">
        <v>4137.8</v>
      </c>
      <c r="F37">
        <v>126798505.392608</v>
      </c>
    </row>
    <row r="38" spans="1:8" x14ac:dyDescent="0.25">
      <c r="A38" t="s">
        <v>582</v>
      </c>
      <c r="B38">
        <v>4267.3999999999996</v>
      </c>
      <c r="F38">
        <v>126798505.39259499</v>
      </c>
    </row>
    <row r="39" spans="1:8" x14ac:dyDescent="0.25">
      <c r="A39" t="s">
        <v>570</v>
      </c>
      <c r="B39">
        <v>4398</v>
      </c>
      <c r="F39">
        <v>126798505.392599</v>
      </c>
    </row>
    <row r="40" spans="1:8" x14ac:dyDescent="0.25">
      <c r="A40" t="s">
        <v>583</v>
      </c>
      <c r="B40">
        <v>4569.2</v>
      </c>
      <c r="F40">
        <v>126798505.39260501</v>
      </c>
    </row>
    <row r="41" spans="1:8" x14ac:dyDescent="0.25">
      <c r="A41" t="s">
        <v>2</v>
      </c>
      <c r="B41">
        <v>4703.3999999999996</v>
      </c>
      <c r="F41">
        <v>126797320.773158</v>
      </c>
    </row>
    <row r="42" spans="1:8" x14ac:dyDescent="0.25">
      <c r="A42" t="s">
        <v>584</v>
      </c>
      <c r="B42">
        <v>4834.2</v>
      </c>
      <c r="F42">
        <v>126797320.77317201</v>
      </c>
    </row>
    <row r="43" spans="1:8" x14ac:dyDescent="0.25">
      <c r="A43" t="s">
        <v>585</v>
      </c>
      <c r="B43">
        <v>4964.5</v>
      </c>
      <c r="F43">
        <v>126797320.773158</v>
      </c>
    </row>
    <row r="44" spans="1:8" x14ac:dyDescent="0.25">
      <c r="A44" t="s">
        <v>590</v>
      </c>
      <c r="B44">
        <v>5095.3</v>
      </c>
      <c r="F44">
        <v>126796386.77316099</v>
      </c>
    </row>
    <row r="45" spans="1:8" x14ac:dyDescent="0.25">
      <c r="A45" t="s">
        <v>591</v>
      </c>
      <c r="B45">
        <v>5226.1000000000004</v>
      </c>
      <c r="F45">
        <v>126796207.966846</v>
      </c>
    </row>
    <row r="46" spans="1:8" x14ac:dyDescent="0.25">
      <c r="A46" t="s">
        <v>592</v>
      </c>
      <c r="B46">
        <v>5344.5</v>
      </c>
      <c r="H46" s="24"/>
    </row>
    <row r="47" spans="1:8" x14ac:dyDescent="0.25">
      <c r="A47" t="s">
        <v>593</v>
      </c>
      <c r="B47">
        <v>5472.1</v>
      </c>
      <c r="H47" s="24"/>
    </row>
    <row r="48" spans="1:8" x14ac:dyDescent="0.25">
      <c r="A48" t="s">
        <v>594</v>
      </c>
      <c r="B48">
        <v>5603.9</v>
      </c>
      <c r="F48">
        <v>126796207.966849</v>
      </c>
    </row>
    <row r="49" spans="1:13" x14ac:dyDescent="0.25">
      <c r="A49" t="s">
        <v>595</v>
      </c>
      <c r="B49">
        <v>5734.4</v>
      </c>
      <c r="F49">
        <v>126796207.966847</v>
      </c>
    </row>
    <row r="50" spans="1:13" x14ac:dyDescent="0.25">
      <c r="A50" t="s">
        <v>596</v>
      </c>
      <c r="B50">
        <v>5853.7</v>
      </c>
      <c r="H50" s="24"/>
    </row>
    <row r="51" spans="1:13" x14ac:dyDescent="0.25">
      <c r="B51">
        <v>6152.2</v>
      </c>
      <c r="F51">
        <v>126796207.96684401</v>
      </c>
    </row>
    <row r="52" spans="1:13" x14ac:dyDescent="0.25">
      <c r="B52">
        <v>6282.9</v>
      </c>
      <c r="F52">
        <v>126796137.76684301</v>
      </c>
    </row>
    <row r="53" spans="1:13" x14ac:dyDescent="0.25">
      <c r="B53">
        <v>6414.7</v>
      </c>
      <c r="F53">
        <v>126795933.37315901</v>
      </c>
    </row>
    <row r="54" spans="1:13" x14ac:dyDescent="0.25">
      <c r="B54">
        <v>6558.5</v>
      </c>
      <c r="F54">
        <v>126795933.373162</v>
      </c>
    </row>
    <row r="55" spans="1:13" x14ac:dyDescent="0.25">
      <c r="B55">
        <v>6681.8</v>
      </c>
      <c r="H55" s="24"/>
    </row>
    <row r="56" spans="1:13" x14ac:dyDescent="0.25">
      <c r="B56">
        <v>6818.6</v>
      </c>
      <c r="F56">
        <v>126795933.373164</v>
      </c>
    </row>
    <row r="57" spans="1:13" x14ac:dyDescent="0.25">
      <c r="B57">
        <v>6969.6</v>
      </c>
      <c r="F57">
        <v>126795933.373162</v>
      </c>
      <c r="M57" s="67"/>
    </row>
    <row r="58" spans="1:13" x14ac:dyDescent="0.25">
      <c r="B58">
        <v>7093.3</v>
      </c>
      <c r="H58" s="24"/>
    </row>
    <row r="59" spans="1:13" x14ac:dyDescent="0.25">
      <c r="B59">
        <v>3011.8</v>
      </c>
    </row>
    <row r="60" spans="1:13" x14ac:dyDescent="0.25">
      <c r="B60">
        <v>4374</v>
      </c>
    </row>
    <row r="61" spans="1:13" x14ac:dyDescent="0.25">
      <c r="B61">
        <v>4506.6000000000004</v>
      </c>
    </row>
    <row r="62" spans="1:13" x14ac:dyDescent="0.25">
      <c r="B62">
        <v>5099</v>
      </c>
    </row>
    <row r="63" spans="1:13" x14ac:dyDescent="0.25">
      <c r="B63">
        <v>5364</v>
      </c>
    </row>
    <row r="64" spans="1:13" x14ac:dyDescent="0.25">
      <c r="B64">
        <v>6330</v>
      </c>
    </row>
    <row r="65" spans="2:8" x14ac:dyDescent="0.25">
      <c r="B65">
        <v>1777.86120057106</v>
      </c>
      <c r="G65">
        <v>126813715.084444</v>
      </c>
    </row>
    <row r="66" spans="2:8" x14ac:dyDescent="0.25">
      <c r="B66">
        <v>2382.3000000000002</v>
      </c>
      <c r="G66">
        <v>126808318.048108</v>
      </c>
    </row>
    <row r="67" spans="2:8" x14ac:dyDescent="0.25">
      <c r="B67">
        <v>2992.9</v>
      </c>
      <c r="G67">
        <v>126808318.04812799</v>
      </c>
    </row>
    <row r="68" spans="2:8" x14ac:dyDescent="0.25">
      <c r="B68">
        <v>3605.1</v>
      </c>
      <c r="G68">
        <v>126808318.04812799</v>
      </c>
    </row>
    <row r="69" spans="2:8" x14ac:dyDescent="0.25">
      <c r="B69">
        <v>4219.3999999999996</v>
      </c>
      <c r="G69">
        <v>126808318.04812799</v>
      </c>
    </row>
    <row r="70" spans="2:8" x14ac:dyDescent="0.25">
      <c r="B70">
        <v>4835.3</v>
      </c>
      <c r="G70">
        <v>126808318.04812799</v>
      </c>
    </row>
    <row r="71" spans="2:8" x14ac:dyDescent="0.25">
      <c r="B71">
        <v>5452.6</v>
      </c>
      <c r="G71">
        <v>126808318.04812799</v>
      </c>
    </row>
    <row r="72" spans="2:8" x14ac:dyDescent="0.25">
      <c r="B72">
        <v>6071.9</v>
      </c>
      <c r="G72">
        <v>126808318.04812799</v>
      </c>
    </row>
    <row r="73" spans="2:8" x14ac:dyDescent="0.25">
      <c r="B73">
        <v>6692.5</v>
      </c>
      <c r="G73">
        <v>126808318.04812799</v>
      </c>
    </row>
    <row r="74" spans="2:8" x14ac:dyDescent="0.25">
      <c r="B74">
        <v>7120.7</v>
      </c>
      <c r="G74">
        <v>126808318.04812799</v>
      </c>
    </row>
    <row r="75" spans="2:8" x14ac:dyDescent="0.25">
      <c r="B75">
        <v>1777.86120057106</v>
      </c>
      <c r="H75">
        <v>126813715.084444</v>
      </c>
    </row>
    <row r="76" spans="2:8" x14ac:dyDescent="0.25">
      <c r="B76">
        <v>2397.8000000000002</v>
      </c>
      <c r="H76">
        <v>126813168.04812799</v>
      </c>
    </row>
    <row r="77" spans="2:8" x14ac:dyDescent="0.25">
      <c r="B77">
        <v>3018</v>
      </c>
      <c r="H77">
        <v>126813168.04812799</v>
      </c>
    </row>
    <row r="78" spans="2:8" x14ac:dyDescent="0.25">
      <c r="B78">
        <v>3636.5</v>
      </c>
      <c r="H78">
        <v>126813168.04812799</v>
      </c>
    </row>
    <row r="79" spans="2:8" x14ac:dyDescent="0.25">
      <c r="B79">
        <v>4255</v>
      </c>
      <c r="H79">
        <v>126813168.04812799</v>
      </c>
    </row>
    <row r="80" spans="2:8" x14ac:dyDescent="0.25">
      <c r="B80">
        <v>4873.8</v>
      </c>
      <c r="H80">
        <v>126813168.04812799</v>
      </c>
    </row>
    <row r="81" spans="1:8" x14ac:dyDescent="0.25">
      <c r="B81">
        <v>5493</v>
      </c>
      <c r="H81">
        <v>126813168.04812799</v>
      </c>
    </row>
    <row r="82" spans="1:8" x14ac:dyDescent="0.25">
      <c r="B82">
        <v>6113</v>
      </c>
      <c r="H82">
        <v>126813168.04812799</v>
      </c>
    </row>
    <row r="83" spans="1:8" x14ac:dyDescent="0.25">
      <c r="B83">
        <v>6733.5</v>
      </c>
      <c r="H83">
        <v>126813168.04812799</v>
      </c>
    </row>
    <row r="84" spans="1:8" x14ac:dyDescent="0.25">
      <c r="B84">
        <v>7120.3</v>
      </c>
      <c r="H84">
        <v>126813168.04812799</v>
      </c>
    </row>
    <row r="95" spans="1:8" x14ac:dyDescent="0.25">
      <c r="A95" s="5"/>
    </row>
    <row r="96" spans="1:8" x14ac:dyDescent="0.25">
      <c r="A96" s="5"/>
    </row>
    <row r="97" spans="1:2" x14ac:dyDescent="0.25">
      <c r="A97" s="5"/>
    </row>
    <row r="98" spans="1:2" x14ac:dyDescent="0.25">
      <c r="A98" s="5"/>
    </row>
    <row r="99" spans="1:2" x14ac:dyDescent="0.25">
      <c r="A99" s="5"/>
    </row>
    <row r="100" spans="1:2" x14ac:dyDescent="0.25">
      <c r="A100" s="5"/>
    </row>
    <row r="101" spans="1:2" x14ac:dyDescent="0.25">
      <c r="A101" s="5"/>
    </row>
    <row r="102" spans="1:2" x14ac:dyDescent="0.25">
      <c r="A102" s="5"/>
    </row>
    <row r="103" spans="1:2" x14ac:dyDescent="0.25">
      <c r="A103" s="5"/>
      <c r="B103" s="5"/>
    </row>
    <row r="104" spans="1:2" x14ac:dyDescent="0.25">
      <c r="A104" s="5"/>
      <c r="B104" s="5"/>
    </row>
    <row r="105" spans="1:2" x14ac:dyDescent="0.25">
      <c r="A105" s="5"/>
      <c r="B105" s="5"/>
    </row>
    <row r="106" spans="1:2" x14ac:dyDescent="0.25">
      <c r="A106" s="5"/>
      <c r="B106" s="5"/>
    </row>
    <row r="107" spans="1:2" x14ac:dyDescent="0.25">
      <c r="A107" s="5"/>
      <c r="B107" s="5"/>
    </row>
    <row r="108" spans="1:2" x14ac:dyDescent="0.25">
      <c r="A108" s="5"/>
      <c r="B108" s="5"/>
    </row>
    <row r="109" spans="1:2" x14ac:dyDescent="0.25">
      <c r="A109" s="5"/>
      <c r="B109" s="5"/>
    </row>
    <row r="110" spans="1:2" x14ac:dyDescent="0.25">
      <c r="A110" s="5"/>
      <c r="B110" s="5"/>
    </row>
    <row r="111" spans="1:2" x14ac:dyDescent="0.25">
      <c r="A111" s="5"/>
      <c r="B111" s="5"/>
    </row>
    <row r="112" spans="1:2" x14ac:dyDescent="0.25">
      <c r="A112" s="5"/>
      <c r="B112" s="5"/>
    </row>
    <row r="113" spans="1:2" x14ac:dyDescent="0.25">
      <c r="A113" s="5"/>
      <c r="B113" s="5"/>
    </row>
    <row r="114" spans="1:2" x14ac:dyDescent="0.25">
      <c r="A114" s="5"/>
      <c r="B114" s="5"/>
    </row>
    <row r="115" spans="1:2" x14ac:dyDescent="0.25">
      <c r="A115" s="5"/>
      <c r="B115" s="5"/>
    </row>
    <row r="116" spans="1:2" x14ac:dyDescent="0.25">
      <c r="A116" s="5"/>
      <c r="B116" s="5"/>
    </row>
    <row r="117" spans="1:2" x14ac:dyDescent="0.25">
      <c r="A117" s="5"/>
      <c r="B117" s="5"/>
    </row>
    <row r="118" spans="1:2" x14ac:dyDescent="0.25">
      <c r="A118" s="5"/>
      <c r="B118" s="5"/>
    </row>
    <row r="119" spans="1:2" x14ac:dyDescent="0.25">
      <c r="A119" s="5"/>
      <c r="B119" s="5"/>
    </row>
    <row r="120" spans="1:2" x14ac:dyDescent="0.25">
      <c r="A120" s="5"/>
      <c r="B120" s="5"/>
    </row>
    <row r="121" spans="1:2" x14ac:dyDescent="0.25">
      <c r="A121" s="5"/>
      <c r="B121" s="5"/>
    </row>
    <row r="122" spans="1:2" x14ac:dyDescent="0.25">
      <c r="A122" s="5"/>
      <c r="B122" s="5"/>
    </row>
    <row r="123" spans="1:2" x14ac:dyDescent="0.25">
      <c r="A123" s="5"/>
      <c r="B123" s="5"/>
    </row>
    <row r="124" spans="1:2" x14ac:dyDescent="0.25">
      <c r="A124" s="5"/>
      <c r="B124" s="5"/>
    </row>
    <row r="125" spans="1:2" x14ac:dyDescent="0.25">
      <c r="A125" s="5"/>
      <c r="B125" s="5"/>
    </row>
    <row r="126" spans="1:2" x14ac:dyDescent="0.25">
      <c r="A126" s="5"/>
      <c r="B126" s="5"/>
    </row>
    <row r="127" spans="1:2" x14ac:dyDescent="0.25">
      <c r="A127" s="5"/>
      <c r="B127" s="5"/>
    </row>
    <row r="128" spans="1:2" x14ac:dyDescent="0.25">
      <c r="A128" s="5"/>
      <c r="B128" s="5"/>
    </row>
    <row r="129" spans="1:2" x14ac:dyDescent="0.25">
      <c r="A129" s="5"/>
      <c r="B129" s="5"/>
    </row>
    <row r="130" spans="1:2" x14ac:dyDescent="0.25">
      <c r="A130" s="5"/>
      <c r="B130" s="5"/>
    </row>
    <row r="131" spans="1:2" x14ac:dyDescent="0.25">
      <c r="A131" s="5"/>
      <c r="B131" s="5"/>
    </row>
    <row r="132" spans="1:2" x14ac:dyDescent="0.25">
      <c r="A132" s="5"/>
      <c r="B132" s="5"/>
    </row>
    <row r="133" spans="1:2" x14ac:dyDescent="0.25">
      <c r="A133" s="5"/>
      <c r="B133" s="5"/>
    </row>
    <row r="134" spans="1:2" x14ac:dyDescent="0.25">
      <c r="A134" s="5"/>
      <c r="B134" s="5"/>
    </row>
    <row r="135" spans="1:2" x14ac:dyDescent="0.25">
      <c r="A135" s="5"/>
      <c r="B135" s="5"/>
    </row>
    <row r="136" spans="1:2" x14ac:dyDescent="0.25">
      <c r="A136" s="5"/>
      <c r="B136" s="5"/>
    </row>
    <row r="137" spans="1:2" x14ac:dyDescent="0.25">
      <c r="A137" s="5"/>
      <c r="B137" s="5"/>
    </row>
    <row r="138" spans="1:2" x14ac:dyDescent="0.25">
      <c r="A138" s="5"/>
      <c r="B138" s="5"/>
    </row>
    <row r="139" spans="1:2" x14ac:dyDescent="0.25">
      <c r="A139" s="5"/>
      <c r="B139" s="5"/>
    </row>
    <row r="140" spans="1:2" x14ac:dyDescent="0.25">
      <c r="A140" s="5"/>
      <c r="B140" s="5"/>
    </row>
    <row r="141" spans="1:2" x14ac:dyDescent="0.25">
      <c r="A141" s="5"/>
      <c r="B141" s="5"/>
    </row>
    <row r="142" spans="1:2" x14ac:dyDescent="0.25">
      <c r="A142" s="5"/>
      <c r="B142" s="5"/>
    </row>
    <row r="143" spans="1:2" x14ac:dyDescent="0.25">
      <c r="A143" s="5"/>
      <c r="B143" s="5"/>
    </row>
    <row r="144" spans="1:2" x14ac:dyDescent="0.25">
      <c r="A144" s="5"/>
      <c r="B144" s="5"/>
    </row>
    <row r="145" spans="1:2" x14ac:dyDescent="0.25">
      <c r="A145" s="5"/>
      <c r="B145" s="5"/>
    </row>
    <row r="146" spans="1:2" x14ac:dyDescent="0.25">
      <c r="A146" s="5"/>
      <c r="B146" s="5"/>
    </row>
    <row r="147" spans="1:2" x14ac:dyDescent="0.25">
      <c r="A147" s="5"/>
      <c r="B147" s="5"/>
    </row>
    <row r="148" spans="1:2" x14ac:dyDescent="0.25">
      <c r="A148" s="5"/>
      <c r="B148" s="5"/>
    </row>
    <row r="149" spans="1:2" x14ac:dyDescent="0.25">
      <c r="A149" s="5"/>
      <c r="B149" s="5"/>
    </row>
    <row r="150" spans="1:2" x14ac:dyDescent="0.25">
      <c r="A150" s="5"/>
      <c r="B150" s="5"/>
    </row>
    <row r="151" spans="1:2" x14ac:dyDescent="0.25">
      <c r="A151" s="5"/>
      <c r="B151" s="5"/>
    </row>
    <row r="152" spans="1:2" x14ac:dyDescent="0.25">
      <c r="A152" s="5"/>
      <c r="B152" s="5"/>
    </row>
    <row r="153" spans="1:2" x14ac:dyDescent="0.25">
      <c r="A153" s="5"/>
      <c r="B153" s="5"/>
    </row>
    <row r="154" spans="1:2" x14ac:dyDescent="0.25">
      <c r="A154" s="5"/>
      <c r="B154" s="5"/>
    </row>
    <row r="155" spans="1:2" x14ac:dyDescent="0.25">
      <c r="A155" s="5"/>
      <c r="B155" s="5"/>
    </row>
    <row r="156" spans="1:2" x14ac:dyDescent="0.25">
      <c r="A156" s="5"/>
      <c r="B156" s="5"/>
    </row>
    <row r="157" spans="1:2" x14ac:dyDescent="0.25">
      <c r="A157" s="5"/>
      <c r="B157" s="5"/>
    </row>
    <row r="158" spans="1:2" x14ac:dyDescent="0.25">
      <c r="A158" s="5"/>
      <c r="B158" s="5"/>
    </row>
    <row r="159" spans="1:2" x14ac:dyDescent="0.25">
      <c r="A159" s="5"/>
      <c r="B159" s="5"/>
    </row>
    <row r="160" spans="1:2" x14ac:dyDescent="0.25">
      <c r="A160" s="5"/>
      <c r="B160" s="5"/>
    </row>
    <row r="161" spans="1:2" x14ac:dyDescent="0.25">
      <c r="A161" s="5"/>
      <c r="B161" s="5"/>
    </row>
    <row r="162" spans="1:2" x14ac:dyDescent="0.25">
      <c r="A162" s="5"/>
      <c r="B162" s="5"/>
    </row>
    <row r="163" spans="1:2" x14ac:dyDescent="0.25">
      <c r="A163" s="5"/>
      <c r="B163" s="5"/>
    </row>
    <row r="164" spans="1:2" x14ac:dyDescent="0.25">
      <c r="A164" s="5"/>
      <c r="B164" s="5"/>
    </row>
    <row r="165" spans="1:2" x14ac:dyDescent="0.25">
      <c r="A165" s="5"/>
      <c r="B165" s="5"/>
    </row>
    <row r="166" spans="1:2" x14ac:dyDescent="0.25">
      <c r="A166" s="5"/>
      <c r="B166" s="5"/>
    </row>
    <row r="167" spans="1:2" x14ac:dyDescent="0.25">
      <c r="A167" s="5"/>
      <c r="B167" s="5"/>
    </row>
    <row r="168" spans="1:2" x14ac:dyDescent="0.25">
      <c r="A168" s="5"/>
      <c r="B168" s="5"/>
    </row>
    <row r="169" spans="1:2" x14ac:dyDescent="0.25">
      <c r="A169" s="5"/>
      <c r="B169" s="5"/>
    </row>
    <row r="170" spans="1:2" x14ac:dyDescent="0.25">
      <c r="A170" s="5"/>
      <c r="B170" s="5"/>
    </row>
    <row r="171" spans="1:2" x14ac:dyDescent="0.25">
      <c r="A171" s="5"/>
      <c r="B171" s="5"/>
    </row>
  </sheetData>
  <phoneticPr fontId="12" type="noConversion"/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A5D2E-4CD7-43CF-8146-F6700C5DC7B6}">
  <dimension ref="B1:I112"/>
  <sheetViews>
    <sheetView workbookViewId="0">
      <selection activeCell="H38" sqref="H38"/>
    </sheetView>
  </sheetViews>
  <sheetFormatPr baseColWidth="10" defaultRowHeight="15" x14ac:dyDescent="0.25"/>
  <cols>
    <col min="5" max="5" width="11.42578125" customWidth="1"/>
    <col min="6" max="6" width="12" bestFit="1" customWidth="1"/>
    <col min="7" max="7" width="14.85546875" bestFit="1" customWidth="1"/>
    <col min="8" max="8" width="12" bestFit="1" customWidth="1"/>
  </cols>
  <sheetData>
    <row r="1" spans="2:8" ht="20.25" x14ac:dyDescent="0.25">
      <c r="B1" s="65" t="s">
        <v>655</v>
      </c>
    </row>
    <row r="2" spans="2:8" ht="20.25" x14ac:dyDescent="0.25">
      <c r="B2" s="65"/>
      <c r="E2" t="s">
        <v>710</v>
      </c>
    </row>
    <row r="3" spans="2:8" ht="20.25" x14ac:dyDescent="0.25">
      <c r="B3" s="65"/>
      <c r="E3" t="s">
        <v>711</v>
      </c>
    </row>
    <row r="4" spans="2:8" ht="20.25" x14ac:dyDescent="0.25">
      <c r="B4" s="65"/>
      <c r="E4" t="s">
        <v>712</v>
      </c>
    </row>
    <row r="5" spans="2:8" ht="20.25" x14ac:dyDescent="0.25">
      <c r="B5" s="65"/>
      <c r="E5" t="s">
        <v>713</v>
      </c>
    </row>
    <row r="6" spans="2:8" x14ac:dyDescent="0.25">
      <c r="E6" t="s">
        <v>714</v>
      </c>
      <c r="G6">
        <v>500</v>
      </c>
      <c r="H6">
        <v>500</v>
      </c>
    </row>
    <row r="7" spans="2:8" x14ac:dyDescent="0.25">
      <c r="B7" t="s">
        <v>559</v>
      </c>
      <c r="C7" t="s">
        <v>519</v>
      </c>
      <c r="D7" t="s">
        <v>557</v>
      </c>
      <c r="E7" t="s">
        <v>516</v>
      </c>
      <c r="F7" t="s">
        <v>565</v>
      </c>
      <c r="G7" t="s">
        <v>519</v>
      </c>
      <c r="H7" t="s">
        <v>557</v>
      </c>
    </row>
    <row r="8" spans="2:8" x14ac:dyDescent="0.25">
      <c r="B8">
        <v>1793.9587738513901</v>
      </c>
      <c r="C8">
        <v>128021854.99607199</v>
      </c>
    </row>
    <row r="9" spans="2:8" x14ac:dyDescent="0.25">
      <c r="B9">
        <v>2163.9</v>
      </c>
      <c r="C9">
        <v>127994551.61181401</v>
      </c>
    </row>
    <row r="10" spans="2:8" x14ac:dyDescent="0.25">
      <c r="B10">
        <v>3888.9</v>
      </c>
      <c r="C10">
        <v>127977772.36181401</v>
      </c>
    </row>
    <row r="11" spans="2:8" x14ac:dyDescent="0.25">
      <c r="B11">
        <v>5516.4</v>
      </c>
      <c r="C11">
        <v>127961902.528337</v>
      </c>
    </row>
    <row r="12" spans="2:8" x14ac:dyDescent="0.25">
      <c r="B12">
        <v>7128.8</v>
      </c>
      <c r="C12">
        <v>127961268.108777</v>
      </c>
    </row>
    <row r="13" spans="2:8" x14ac:dyDescent="0.25">
      <c r="B13">
        <v>1793.9587738513901</v>
      </c>
      <c r="D13">
        <v>128021854.99607199</v>
      </c>
    </row>
    <row r="14" spans="2:8" x14ac:dyDescent="0.25">
      <c r="B14">
        <v>2141</v>
      </c>
      <c r="D14">
        <v>127994712.11181401</v>
      </c>
    </row>
    <row r="15" spans="2:8" x14ac:dyDescent="0.25">
      <c r="B15">
        <v>3903.8</v>
      </c>
      <c r="D15">
        <v>127977998.711814</v>
      </c>
    </row>
    <row r="16" spans="2:8" x14ac:dyDescent="0.25">
      <c r="B16">
        <v>5606.1</v>
      </c>
      <c r="D16">
        <v>127962003.25877699</v>
      </c>
    </row>
    <row r="17" spans="2:8" x14ac:dyDescent="0.25">
      <c r="B17">
        <v>7127.7</v>
      </c>
      <c r="D17">
        <v>127961242.028337</v>
      </c>
    </row>
    <row r="18" spans="2:8" x14ac:dyDescent="0.25">
      <c r="B18">
        <v>1793.9587757587401</v>
      </c>
      <c r="F18">
        <v>128021854.99607199</v>
      </c>
    </row>
    <row r="19" spans="2:8" x14ac:dyDescent="0.25">
      <c r="B19">
        <v>2227.8000000000002</v>
      </c>
      <c r="F19">
        <v>127972037.017627</v>
      </c>
    </row>
    <row r="20" spans="2:8" x14ac:dyDescent="0.25">
      <c r="B20">
        <v>2467.1999999999998</v>
      </c>
      <c r="F20">
        <v>127971800.417605</v>
      </c>
    </row>
    <row r="21" spans="2:8" x14ac:dyDescent="0.25">
      <c r="B21">
        <v>2616.1999999999998</v>
      </c>
      <c r="F21">
        <v>127971800.41760001</v>
      </c>
    </row>
    <row r="22" spans="2:8" x14ac:dyDescent="0.25">
      <c r="B22">
        <v>2747.4</v>
      </c>
      <c r="F22">
        <v>127971800.41759101</v>
      </c>
    </row>
    <row r="23" spans="2:8" x14ac:dyDescent="0.25">
      <c r="B23">
        <v>2898.9</v>
      </c>
      <c r="F23">
        <v>127971679.03479899</v>
      </c>
    </row>
    <row r="24" spans="2:8" x14ac:dyDescent="0.25">
      <c r="B24">
        <v>3020.6</v>
      </c>
      <c r="H24" s="24"/>
    </row>
    <row r="25" spans="2:8" x14ac:dyDescent="0.25">
      <c r="B25">
        <v>3160.9</v>
      </c>
      <c r="F25">
        <v>127971633.43480401</v>
      </c>
    </row>
    <row r="26" spans="2:8" x14ac:dyDescent="0.25">
      <c r="B26">
        <v>3346.8</v>
      </c>
      <c r="F26">
        <v>127971633.434802</v>
      </c>
    </row>
    <row r="27" spans="2:8" x14ac:dyDescent="0.25">
      <c r="B27">
        <v>3470.2</v>
      </c>
      <c r="H27" s="24"/>
    </row>
    <row r="28" spans="2:8" x14ac:dyDescent="0.25">
      <c r="B28">
        <v>3640.5</v>
      </c>
      <c r="F28">
        <v>127971621.434808</v>
      </c>
    </row>
    <row r="29" spans="2:8" x14ac:dyDescent="0.25">
      <c r="B29">
        <v>3858.4</v>
      </c>
      <c r="F29">
        <v>127971621.43479601</v>
      </c>
    </row>
    <row r="30" spans="2:8" x14ac:dyDescent="0.25">
      <c r="B30">
        <v>3995.9</v>
      </c>
      <c r="F30">
        <v>127971621.434802</v>
      </c>
    </row>
    <row r="31" spans="2:8" x14ac:dyDescent="0.25">
      <c r="B31">
        <v>4164.6000000000004</v>
      </c>
      <c r="F31">
        <v>127971170.214885</v>
      </c>
    </row>
    <row r="32" spans="2:8" x14ac:dyDescent="0.25">
      <c r="B32">
        <v>4287.7</v>
      </c>
      <c r="H32" s="24"/>
    </row>
    <row r="33" spans="2:8" x14ac:dyDescent="0.25">
      <c r="B33">
        <v>4429.5</v>
      </c>
      <c r="F33">
        <v>127971155.014883</v>
      </c>
    </row>
    <row r="34" spans="2:8" x14ac:dyDescent="0.25">
      <c r="B34">
        <v>4579.3999999999996</v>
      </c>
      <c r="F34">
        <v>127968160.11488301</v>
      </c>
    </row>
    <row r="35" spans="2:8" x14ac:dyDescent="0.25">
      <c r="B35">
        <v>4720.8999999999996</v>
      </c>
      <c r="F35">
        <v>127967099.364877</v>
      </c>
    </row>
    <row r="36" spans="2:8" x14ac:dyDescent="0.25">
      <c r="B36">
        <v>4863.1000000000004</v>
      </c>
      <c r="F36">
        <v>127965975.641525</v>
      </c>
    </row>
    <row r="37" spans="2:8" x14ac:dyDescent="0.25">
      <c r="B37">
        <v>4990</v>
      </c>
      <c r="H37" s="24"/>
    </row>
    <row r="38" spans="2:8" x14ac:dyDescent="0.25">
      <c r="B38">
        <v>5158.3</v>
      </c>
      <c r="F38">
        <v>127965812.241533</v>
      </c>
    </row>
    <row r="39" spans="2:8" x14ac:dyDescent="0.25">
      <c r="B39">
        <v>5450.7</v>
      </c>
      <c r="F39">
        <v>127965736.04152299</v>
      </c>
    </row>
    <row r="40" spans="2:8" x14ac:dyDescent="0.25">
      <c r="B40">
        <v>5587.2</v>
      </c>
      <c r="F40">
        <v>127965736.041521</v>
      </c>
    </row>
    <row r="41" spans="2:8" x14ac:dyDescent="0.25">
      <c r="B41">
        <v>5736</v>
      </c>
      <c r="F41">
        <v>127965431.24152499</v>
      </c>
    </row>
    <row r="42" spans="2:8" x14ac:dyDescent="0.25">
      <c r="B42">
        <v>5862.9</v>
      </c>
      <c r="H42" s="24"/>
    </row>
    <row r="43" spans="2:8" x14ac:dyDescent="0.25">
      <c r="B43">
        <v>6002.9</v>
      </c>
      <c r="F43">
        <v>127965431.241523</v>
      </c>
    </row>
    <row r="44" spans="2:8" x14ac:dyDescent="0.25">
      <c r="B44">
        <v>6141.8</v>
      </c>
      <c r="F44">
        <v>127965431.241531</v>
      </c>
    </row>
    <row r="45" spans="2:8" x14ac:dyDescent="0.25">
      <c r="B45">
        <v>6279.5</v>
      </c>
      <c r="F45">
        <v>127965431.24152599</v>
      </c>
    </row>
    <row r="46" spans="2:8" x14ac:dyDescent="0.25">
      <c r="B46">
        <v>6417.8</v>
      </c>
      <c r="F46">
        <v>127965431.24153</v>
      </c>
    </row>
    <row r="47" spans="2:8" x14ac:dyDescent="0.25">
      <c r="B47">
        <v>6558.1</v>
      </c>
      <c r="F47">
        <v>127965431.241524</v>
      </c>
    </row>
    <row r="48" spans="2:8" x14ac:dyDescent="0.25">
      <c r="B48">
        <v>6870.9</v>
      </c>
      <c r="H48" s="24"/>
    </row>
    <row r="49" spans="2:8" x14ac:dyDescent="0.25">
      <c r="B49">
        <v>6985.4</v>
      </c>
      <c r="H49" s="24"/>
    </row>
    <row r="50" spans="2:8" x14ac:dyDescent="0.25">
      <c r="B50">
        <v>1793.9587738513901</v>
      </c>
      <c r="G50">
        <v>128021854.99607199</v>
      </c>
    </row>
    <row r="51" spans="2:8" x14ac:dyDescent="0.25">
      <c r="B51">
        <v>2636.1</v>
      </c>
      <c r="C51" s="24"/>
      <c r="G51">
        <v>127994551.61181401</v>
      </c>
    </row>
    <row r="52" spans="2:8" x14ac:dyDescent="0.25">
      <c r="B52">
        <v>4092.3</v>
      </c>
      <c r="C52" s="24"/>
      <c r="G52">
        <v>127977772.36181401</v>
      </c>
    </row>
    <row r="53" spans="2:8" x14ac:dyDescent="0.25">
      <c r="B53">
        <v>4872.5</v>
      </c>
      <c r="G53">
        <v>127977772.361835</v>
      </c>
    </row>
    <row r="54" spans="2:8" x14ac:dyDescent="0.25">
      <c r="B54">
        <v>5833.2</v>
      </c>
      <c r="G54">
        <v>127977772.361835</v>
      </c>
    </row>
    <row r="55" spans="2:8" x14ac:dyDescent="0.25">
      <c r="B55">
        <v>6670.6</v>
      </c>
      <c r="G55">
        <v>127977772.361835</v>
      </c>
    </row>
    <row r="56" spans="2:8" x14ac:dyDescent="0.25">
      <c r="B56">
        <v>7166.1</v>
      </c>
      <c r="G56">
        <v>127977772.361835</v>
      </c>
    </row>
    <row r="57" spans="2:8" x14ac:dyDescent="0.25">
      <c r="B57">
        <v>1793.9587738513901</v>
      </c>
      <c r="C57" s="24"/>
      <c r="H57">
        <v>128021854.99607199</v>
      </c>
    </row>
    <row r="58" spans="2:8" x14ac:dyDescent="0.25">
      <c r="B58">
        <v>2807.4</v>
      </c>
      <c r="C58" s="24"/>
      <c r="H58">
        <v>127994712.11181401</v>
      </c>
    </row>
    <row r="59" spans="2:8" x14ac:dyDescent="0.25">
      <c r="B59">
        <v>3903.3</v>
      </c>
      <c r="C59" s="24"/>
      <c r="H59">
        <v>127983197.660478</v>
      </c>
    </row>
    <row r="60" spans="2:8" x14ac:dyDescent="0.25">
      <c r="B60">
        <v>4857.7</v>
      </c>
      <c r="C60" s="24"/>
      <c r="H60">
        <v>127983197.66049901</v>
      </c>
    </row>
    <row r="61" spans="2:8" x14ac:dyDescent="0.25">
      <c r="B61">
        <v>5592.8</v>
      </c>
      <c r="H61">
        <v>127983197.66049901</v>
      </c>
    </row>
    <row r="62" spans="2:8" x14ac:dyDescent="0.25">
      <c r="B62">
        <v>6635.9</v>
      </c>
      <c r="H62">
        <v>127983197.66049901</v>
      </c>
    </row>
    <row r="63" spans="2:8" x14ac:dyDescent="0.25">
      <c r="B63">
        <v>7517.5</v>
      </c>
      <c r="C63" s="24"/>
      <c r="H63">
        <v>127983197.66049901</v>
      </c>
    </row>
    <row r="64" spans="2:8" x14ac:dyDescent="0.25">
      <c r="B64">
        <v>100</v>
      </c>
      <c r="E64" s="24">
        <v>127945000</v>
      </c>
    </row>
    <row r="68" spans="3:3" x14ac:dyDescent="0.25">
      <c r="C68" s="24"/>
    </row>
    <row r="70" spans="3:3" x14ac:dyDescent="0.25">
      <c r="C70" s="24"/>
    </row>
    <row r="73" spans="3:3" x14ac:dyDescent="0.25">
      <c r="C73" s="24"/>
    </row>
    <row r="79" spans="3:3" x14ac:dyDescent="0.25">
      <c r="C79" s="24"/>
    </row>
    <row r="80" spans="3:3" x14ac:dyDescent="0.25">
      <c r="C80" s="24"/>
    </row>
    <row r="81" spans="3:3" x14ac:dyDescent="0.25">
      <c r="C81" s="24"/>
    </row>
    <row r="112" spans="9:9" x14ac:dyDescent="0.25">
      <c r="I112" s="24"/>
    </row>
  </sheetData>
  <phoneticPr fontId="12" type="noConversion"/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543B7-4BF6-4EFB-AF62-20B61F8AD145}">
  <dimension ref="B1:H148"/>
  <sheetViews>
    <sheetView workbookViewId="0">
      <selection activeCell="F2" sqref="F2:F6"/>
    </sheetView>
  </sheetViews>
  <sheetFormatPr baseColWidth="10" defaultRowHeight="15" x14ac:dyDescent="0.25"/>
  <cols>
    <col min="4" max="4" width="12" bestFit="1" customWidth="1"/>
    <col min="6" max="6" width="41.28515625" customWidth="1"/>
  </cols>
  <sheetData>
    <row r="1" spans="2:6" ht="20.25" x14ac:dyDescent="0.25">
      <c r="B1" s="65" t="s">
        <v>655</v>
      </c>
    </row>
    <row r="2" spans="2:6" ht="20.25" x14ac:dyDescent="0.25">
      <c r="B2" s="65"/>
      <c r="F2" t="s">
        <v>710</v>
      </c>
    </row>
    <row r="3" spans="2:6" ht="20.25" x14ac:dyDescent="0.25">
      <c r="B3" s="65"/>
      <c r="F3" t="s">
        <v>711</v>
      </c>
    </row>
    <row r="4" spans="2:6" ht="20.25" x14ac:dyDescent="0.25">
      <c r="B4" s="65"/>
      <c r="F4" t="s">
        <v>712</v>
      </c>
    </row>
    <row r="5" spans="2:6" ht="20.25" x14ac:dyDescent="0.25">
      <c r="B5" s="65"/>
      <c r="F5" t="s">
        <v>713</v>
      </c>
    </row>
    <row r="6" spans="2:6" x14ac:dyDescent="0.25">
      <c r="F6" t="s">
        <v>714</v>
      </c>
    </row>
    <row r="7" spans="2:6" x14ac:dyDescent="0.25">
      <c r="B7" t="s">
        <v>559</v>
      </c>
      <c r="C7" t="s">
        <v>519</v>
      </c>
      <c r="D7" t="s">
        <v>557</v>
      </c>
      <c r="E7" t="s">
        <v>565</v>
      </c>
      <c r="F7" t="s">
        <v>516</v>
      </c>
    </row>
    <row r="8" spans="2:6" x14ac:dyDescent="0.25">
      <c r="B8">
        <v>1799.36052370071</v>
      </c>
      <c r="C8">
        <v>127415440.892968</v>
      </c>
    </row>
    <row r="9" spans="2:6" x14ac:dyDescent="0.25">
      <c r="B9">
        <v>3417.7</v>
      </c>
      <c r="C9">
        <v>127404676.23483001</v>
      </c>
    </row>
    <row r="10" spans="2:6" x14ac:dyDescent="0.25">
      <c r="B10">
        <v>5040.8999999999996</v>
      </c>
      <c r="C10">
        <v>127402225.23483001</v>
      </c>
    </row>
    <row r="11" spans="2:6" x14ac:dyDescent="0.25">
      <c r="B11">
        <v>6667.1</v>
      </c>
      <c r="C11">
        <v>127401780.886639</v>
      </c>
    </row>
    <row r="12" spans="2:6" x14ac:dyDescent="0.25">
      <c r="B12">
        <v>7126</v>
      </c>
      <c r="C12">
        <v>127401750.49757101</v>
      </c>
    </row>
    <row r="13" spans="2:6" x14ac:dyDescent="0.25">
      <c r="B13">
        <v>1799.36052370071</v>
      </c>
      <c r="D13">
        <v>127415440.892968</v>
      </c>
    </row>
    <row r="14" spans="2:6" x14ac:dyDescent="0.25">
      <c r="B14">
        <v>3639.7</v>
      </c>
      <c r="D14">
        <v>127404526.23483001</v>
      </c>
    </row>
    <row r="15" spans="2:6" x14ac:dyDescent="0.25">
      <c r="B15">
        <v>5277.5</v>
      </c>
      <c r="D15">
        <v>127402792.030587</v>
      </c>
    </row>
    <row r="16" spans="2:6" x14ac:dyDescent="0.25">
      <c r="B16">
        <v>6905.3</v>
      </c>
      <c r="D16">
        <v>127402561.581788</v>
      </c>
    </row>
    <row r="17" spans="2:5" x14ac:dyDescent="0.25">
      <c r="B17">
        <v>7126.5</v>
      </c>
      <c r="D17">
        <v>127402561.581811</v>
      </c>
    </row>
    <row r="18" spans="2:5" x14ac:dyDescent="0.25">
      <c r="B18">
        <v>1799.3605253696401</v>
      </c>
      <c r="E18">
        <v>127415440.892968</v>
      </c>
    </row>
    <row r="19" spans="2:5" x14ac:dyDescent="0.25">
      <c r="B19">
        <v>2075</v>
      </c>
      <c r="E19">
        <v>127411465.381643</v>
      </c>
    </row>
    <row r="20" spans="2:5" x14ac:dyDescent="0.25">
      <c r="B20">
        <v>2201.8000000000002</v>
      </c>
      <c r="E20">
        <v>127411248.21741299</v>
      </c>
    </row>
    <row r="21" spans="2:5" x14ac:dyDescent="0.25">
      <c r="B21">
        <v>2336.9</v>
      </c>
      <c r="E21">
        <v>127411038.181646</v>
      </c>
    </row>
    <row r="22" spans="2:5" x14ac:dyDescent="0.25">
      <c r="B22">
        <v>2479.1</v>
      </c>
      <c r="E22">
        <v>127410856.18165299</v>
      </c>
    </row>
    <row r="23" spans="2:5" x14ac:dyDescent="0.25">
      <c r="B23">
        <v>2599.9</v>
      </c>
    </row>
    <row r="24" spans="2:5" x14ac:dyDescent="0.25">
      <c r="B24">
        <v>2751.4</v>
      </c>
      <c r="E24">
        <v>127410856.18165401</v>
      </c>
    </row>
    <row r="25" spans="2:5" x14ac:dyDescent="0.25">
      <c r="B25">
        <v>2944.1</v>
      </c>
      <c r="E25">
        <v>127410856.181647</v>
      </c>
    </row>
    <row r="26" spans="2:5" x14ac:dyDescent="0.25">
      <c r="B26">
        <v>3078.6</v>
      </c>
      <c r="E26">
        <v>127410856.181638</v>
      </c>
    </row>
    <row r="27" spans="2:5" x14ac:dyDescent="0.25">
      <c r="B27">
        <v>3350.5</v>
      </c>
    </row>
    <row r="28" spans="2:5" x14ac:dyDescent="0.25">
      <c r="B28">
        <v>3471.7</v>
      </c>
    </row>
    <row r="29" spans="2:5" x14ac:dyDescent="0.25">
      <c r="B29">
        <v>3612.9</v>
      </c>
      <c r="E29">
        <v>127410856.181651</v>
      </c>
    </row>
    <row r="30" spans="2:5" x14ac:dyDescent="0.25">
      <c r="B30">
        <v>3793.9</v>
      </c>
      <c r="E30">
        <v>127410856.181647</v>
      </c>
    </row>
    <row r="31" spans="2:5" x14ac:dyDescent="0.25">
      <c r="B31">
        <v>3915.2</v>
      </c>
    </row>
    <row r="32" spans="2:5" x14ac:dyDescent="0.25">
      <c r="B32">
        <v>4050.7</v>
      </c>
      <c r="E32">
        <v>127410856.181648</v>
      </c>
    </row>
    <row r="33" spans="2:5" x14ac:dyDescent="0.25">
      <c r="B33">
        <v>4187.8</v>
      </c>
      <c r="E33">
        <v>127410856.181639</v>
      </c>
    </row>
    <row r="34" spans="2:5" x14ac:dyDescent="0.25">
      <c r="B34">
        <v>4326</v>
      </c>
      <c r="E34">
        <v>127410856.181646</v>
      </c>
    </row>
    <row r="35" spans="2:5" x14ac:dyDescent="0.25">
      <c r="B35">
        <v>4447.7</v>
      </c>
    </row>
    <row r="36" spans="2:5" x14ac:dyDescent="0.25">
      <c r="B36">
        <v>4582.8999999999996</v>
      </c>
      <c r="E36">
        <v>127410186.181642</v>
      </c>
    </row>
    <row r="37" spans="2:5" x14ac:dyDescent="0.25">
      <c r="B37">
        <v>4718.8</v>
      </c>
      <c r="E37">
        <v>127410186.18164299</v>
      </c>
    </row>
    <row r="38" spans="2:5" x14ac:dyDescent="0.25">
      <c r="B38">
        <v>5002</v>
      </c>
      <c r="E38">
        <v>127410186.18164299</v>
      </c>
    </row>
    <row r="39" spans="2:5" x14ac:dyDescent="0.25">
      <c r="B39">
        <v>5283.7</v>
      </c>
      <c r="E39">
        <v>127410186.18163501</v>
      </c>
    </row>
    <row r="40" spans="2:5" x14ac:dyDescent="0.25">
      <c r="B40">
        <v>5422.1</v>
      </c>
      <c r="E40">
        <v>127410120.54771399</v>
      </c>
    </row>
    <row r="41" spans="2:5" x14ac:dyDescent="0.25">
      <c r="B41">
        <v>5543.9</v>
      </c>
    </row>
    <row r="42" spans="2:5" x14ac:dyDescent="0.25">
      <c r="B42">
        <v>5682</v>
      </c>
      <c r="E42">
        <v>127410108.34772199</v>
      </c>
    </row>
    <row r="43" spans="2:5" x14ac:dyDescent="0.25">
      <c r="B43">
        <v>5821.2</v>
      </c>
      <c r="E43">
        <v>127410044.347727</v>
      </c>
    </row>
    <row r="44" spans="2:5" x14ac:dyDescent="0.25">
      <c r="B44">
        <v>6104.4</v>
      </c>
      <c r="E44">
        <v>127410044.347721</v>
      </c>
    </row>
    <row r="45" spans="2:5" x14ac:dyDescent="0.25">
      <c r="B45">
        <v>6232.8</v>
      </c>
    </row>
    <row r="46" spans="2:5" x14ac:dyDescent="0.25">
      <c r="B46">
        <v>6354.9</v>
      </c>
    </row>
    <row r="47" spans="2:5" x14ac:dyDescent="0.25">
      <c r="B47">
        <v>6479.8</v>
      </c>
    </row>
    <row r="48" spans="2:5" x14ac:dyDescent="0.25">
      <c r="B48">
        <v>6605.8</v>
      </c>
    </row>
    <row r="49" spans="2:8" x14ac:dyDescent="0.25">
      <c r="B49">
        <v>6916.5</v>
      </c>
    </row>
    <row r="50" spans="2:8" x14ac:dyDescent="0.25">
      <c r="B50">
        <v>7027.5</v>
      </c>
    </row>
    <row r="51" spans="2:8" x14ac:dyDescent="0.25">
      <c r="B51">
        <v>1799.36052370071</v>
      </c>
      <c r="G51">
        <v>127415440.892968</v>
      </c>
    </row>
    <row r="52" spans="2:8" x14ac:dyDescent="0.25">
      <c r="B52">
        <v>2434.9</v>
      </c>
      <c r="G52">
        <v>127412336.23483001</v>
      </c>
    </row>
    <row r="53" spans="2:8" x14ac:dyDescent="0.25">
      <c r="B53">
        <v>3286.7</v>
      </c>
      <c r="G53">
        <v>127411825.234828</v>
      </c>
    </row>
    <row r="54" spans="2:8" x14ac:dyDescent="0.25">
      <c r="B54">
        <v>4287.8999999999996</v>
      </c>
      <c r="G54">
        <v>127411825.234851</v>
      </c>
    </row>
    <row r="55" spans="2:8" x14ac:dyDescent="0.25">
      <c r="B55">
        <v>5331.1</v>
      </c>
      <c r="G55">
        <v>127411825.234851</v>
      </c>
    </row>
    <row r="56" spans="2:8" x14ac:dyDescent="0.25">
      <c r="B56">
        <v>6149.7</v>
      </c>
      <c r="G56">
        <v>127411825.234851</v>
      </c>
    </row>
    <row r="57" spans="2:8" x14ac:dyDescent="0.25">
      <c r="B57">
        <v>7048.6</v>
      </c>
      <c r="G57">
        <v>127411825.234851</v>
      </c>
    </row>
    <row r="58" spans="2:8" x14ac:dyDescent="0.25">
      <c r="B58">
        <v>1799.36052370071</v>
      </c>
      <c r="H58">
        <v>127415440.892968</v>
      </c>
    </row>
    <row r="59" spans="2:8" x14ac:dyDescent="0.25">
      <c r="B59">
        <v>2715</v>
      </c>
      <c r="H59">
        <v>127412336.23483001</v>
      </c>
    </row>
    <row r="60" spans="2:8" x14ac:dyDescent="0.25">
      <c r="B60">
        <v>3410.9</v>
      </c>
      <c r="H60">
        <v>127411825.23483001</v>
      </c>
    </row>
    <row r="61" spans="2:8" x14ac:dyDescent="0.25">
      <c r="B61">
        <v>4216.2</v>
      </c>
      <c r="H61">
        <v>127411825.234851</v>
      </c>
    </row>
    <row r="62" spans="2:8" x14ac:dyDescent="0.25">
      <c r="B62">
        <v>4992.8</v>
      </c>
      <c r="H62">
        <v>127411825.234851</v>
      </c>
    </row>
    <row r="63" spans="2:8" x14ac:dyDescent="0.25">
      <c r="B63">
        <v>5868.3</v>
      </c>
      <c r="H63">
        <v>127411825.234851</v>
      </c>
    </row>
    <row r="64" spans="2:8" x14ac:dyDescent="0.25">
      <c r="B64">
        <v>6721.8</v>
      </c>
      <c r="H64">
        <v>127411825.234851</v>
      </c>
    </row>
    <row r="65" spans="2:8" x14ac:dyDescent="0.25">
      <c r="B65">
        <v>7204.1</v>
      </c>
      <c r="H65">
        <v>127411825.234851</v>
      </c>
    </row>
    <row r="87" spans="7:7" x14ac:dyDescent="0.25">
      <c r="G87" s="24"/>
    </row>
    <row r="91" spans="7:7" x14ac:dyDescent="0.25">
      <c r="G91" s="24"/>
    </row>
    <row r="92" spans="7:7" x14ac:dyDescent="0.25">
      <c r="G92" s="24"/>
    </row>
    <row r="95" spans="7:7" x14ac:dyDescent="0.25">
      <c r="G95" s="24"/>
    </row>
    <row r="99" spans="7:7" x14ac:dyDescent="0.25">
      <c r="G99" s="24"/>
    </row>
    <row r="105" spans="7:7" x14ac:dyDescent="0.25">
      <c r="G105" s="24"/>
    </row>
    <row r="109" spans="7:7" x14ac:dyDescent="0.25">
      <c r="G109" s="24"/>
    </row>
    <row r="110" spans="7:7" x14ac:dyDescent="0.25">
      <c r="G110" s="24"/>
    </row>
    <row r="111" spans="7:7" x14ac:dyDescent="0.25">
      <c r="G111" s="24"/>
    </row>
    <row r="112" spans="7:7" x14ac:dyDescent="0.25">
      <c r="G112" s="24"/>
    </row>
    <row r="113" spans="3:7" x14ac:dyDescent="0.25">
      <c r="G113" s="24"/>
    </row>
    <row r="114" spans="3:7" x14ac:dyDescent="0.25">
      <c r="G114" s="24"/>
    </row>
    <row r="120" spans="3:7" x14ac:dyDescent="0.25">
      <c r="C120" s="24"/>
    </row>
    <row r="122" spans="3:7" x14ac:dyDescent="0.25">
      <c r="C122" s="24"/>
    </row>
    <row r="124" spans="3:7" x14ac:dyDescent="0.25">
      <c r="C124" s="24"/>
    </row>
    <row r="128" spans="3:7" x14ac:dyDescent="0.25">
      <c r="C128" s="24"/>
    </row>
    <row r="131" spans="3:3" x14ac:dyDescent="0.25">
      <c r="C131" s="24"/>
    </row>
    <row r="134" spans="3:3" x14ac:dyDescent="0.25">
      <c r="C134" s="24"/>
    </row>
    <row r="139" spans="3:3" x14ac:dyDescent="0.25">
      <c r="C139" s="24"/>
    </row>
    <row r="142" spans="3:3" x14ac:dyDescent="0.25">
      <c r="C142" s="24"/>
    </row>
    <row r="143" spans="3:3" x14ac:dyDescent="0.25">
      <c r="C143" s="24"/>
    </row>
    <row r="144" spans="3:3" x14ac:dyDescent="0.25">
      <c r="C144" s="24"/>
    </row>
    <row r="147" spans="3:3" x14ac:dyDescent="0.25">
      <c r="C147" s="24"/>
    </row>
    <row r="148" spans="3:3" x14ac:dyDescent="0.25">
      <c r="C148" s="24"/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48EF9-888E-4E58-A53E-D084E67736C7}">
  <dimension ref="A1:G244"/>
  <sheetViews>
    <sheetView topLeftCell="A7" zoomScale="115" zoomScaleNormal="115" workbookViewId="0">
      <selection activeCell="G3" sqref="G3:G7"/>
    </sheetView>
  </sheetViews>
  <sheetFormatPr baseColWidth="10" defaultRowHeight="15" x14ac:dyDescent="0.25"/>
  <cols>
    <col min="2" max="2" width="20.5703125" bestFit="1" customWidth="1"/>
    <col min="7" max="7" width="67.5703125" bestFit="1" customWidth="1"/>
  </cols>
  <sheetData>
    <row r="1" spans="1:7" ht="20.25" x14ac:dyDescent="0.25">
      <c r="A1" s="5" t="s">
        <v>560</v>
      </c>
      <c r="B1" s="65" t="s">
        <v>655</v>
      </c>
      <c r="C1" t="s">
        <v>560</v>
      </c>
    </row>
    <row r="2" spans="1:7" x14ac:dyDescent="0.25">
      <c r="A2" s="5" t="s">
        <v>560</v>
      </c>
      <c r="C2" t="s">
        <v>560</v>
      </c>
    </row>
    <row r="3" spans="1:7" x14ac:dyDescent="0.25">
      <c r="A3" s="5"/>
      <c r="G3" t="s">
        <v>710</v>
      </c>
    </row>
    <row r="4" spans="1:7" x14ac:dyDescent="0.25">
      <c r="A4" s="5"/>
      <c r="G4" t="s">
        <v>711</v>
      </c>
    </row>
    <row r="5" spans="1:7" x14ac:dyDescent="0.25">
      <c r="A5" s="5"/>
      <c r="G5" t="s">
        <v>712</v>
      </c>
    </row>
    <row r="6" spans="1:7" x14ac:dyDescent="0.25">
      <c r="A6" s="5"/>
      <c r="G6" t="s">
        <v>713</v>
      </c>
    </row>
    <row r="7" spans="1:7" x14ac:dyDescent="0.25">
      <c r="A7" s="5" t="s">
        <v>560</v>
      </c>
      <c r="B7" t="s">
        <v>560</v>
      </c>
      <c r="C7" t="s">
        <v>560</v>
      </c>
      <c r="G7" t="s">
        <v>714</v>
      </c>
    </row>
    <row r="8" spans="1:7" x14ac:dyDescent="0.25">
      <c r="A8" s="5" t="s">
        <v>560</v>
      </c>
      <c r="B8" t="s">
        <v>560</v>
      </c>
      <c r="C8" t="s">
        <v>559</v>
      </c>
      <c r="D8" t="s">
        <v>519</v>
      </c>
      <c r="E8" t="s">
        <v>557</v>
      </c>
      <c r="F8" t="s">
        <v>565</v>
      </c>
      <c r="G8" t="s">
        <v>516</v>
      </c>
    </row>
    <row r="9" spans="1:7" x14ac:dyDescent="0.25">
      <c r="A9" s="5" t="s">
        <v>560</v>
      </c>
      <c r="B9" t="s">
        <v>560</v>
      </c>
      <c r="C9">
        <v>1793.01084160804</v>
      </c>
      <c r="D9">
        <v>130698780.45409299</v>
      </c>
    </row>
    <row r="10" spans="1:7" x14ac:dyDescent="0.25">
      <c r="A10" s="5" t="s">
        <v>560</v>
      </c>
      <c r="B10" t="s">
        <v>560</v>
      </c>
      <c r="C10">
        <v>3404.7</v>
      </c>
      <c r="D10">
        <v>130692773.586732</v>
      </c>
    </row>
    <row r="11" spans="1:7" x14ac:dyDescent="0.25">
      <c r="A11" s="5" t="s">
        <v>560</v>
      </c>
      <c r="B11" t="s">
        <v>560</v>
      </c>
      <c r="C11">
        <v>5022.8</v>
      </c>
      <c r="D11">
        <v>130692024.73793299</v>
      </c>
    </row>
    <row r="12" spans="1:7" x14ac:dyDescent="0.25">
      <c r="A12" s="5" t="s">
        <v>560</v>
      </c>
      <c r="B12" t="s">
        <v>560</v>
      </c>
      <c r="C12">
        <v>6642.6</v>
      </c>
      <c r="D12">
        <v>130692016.49755201</v>
      </c>
    </row>
    <row r="13" spans="1:7" x14ac:dyDescent="0.25">
      <c r="A13" s="5" t="s">
        <v>560</v>
      </c>
      <c r="B13" t="s">
        <v>560</v>
      </c>
      <c r="C13">
        <v>7120.4</v>
      </c>
      <c r="D13">
        <v>130692016.49755201</v>
      </c>
    </row>
    <row r="14" spans="1:7" x14ac:dyDescent="0.25">
      <c r="A14" s="5" t="s">
        <v>560</v>
      </c>
      <c r="C14">
        <v>1793.01084160804</v>
      </c>
      <c r="E14">
        <v>130698780.45409299</v>
      </c>
    </row>
    <row r="15" spans="1:7" x14ac:dyDescent="0.25">
      <c r="A15" s="5" t="s">
        <v>560</v>
      </c>
      <c r="C15">
        <v>3481.2</v>
      </c>
      <c r="E15">
        <v>130691644.53896999</v>
      </c>
    </row>
    <row r="16" spans="1:7" x14ac:dyDescent="0.25">
      <c r="A16" s="5" t="s">
        <v>560</v>
      </c>
      <c r="C16">
        <v>5110.6000000000004</v>
      </c>
      <c r="E16">
        <v>130691133.53897201</v>
      </c>
    </row>
    <row r="17" spans="1:6" x14ac:dyDescent="0.25">
      <c r="A17" s="5" t="s">
        <v>560</v>
      </c>
      <c r="C17">
        <v>6736.2</v>
      </c>
      <c r="E17">
        <v>130691133.538992</v>
      </c>
    </row>
    <row r="18" spans="1:6" x14ac:dyDescent="0.25">
      <c r="A18" s="5" t="s">
        <v>560</v>
      </c>
      <c r="C18">
        <v>7123.8</v>
      </c>
      <c r="E18">
        <v>130691133.538992</v>
      </c>
    </row>
    <row r="19" spans="1:6" x14ac:dyDescent="0.25">
      <c r="A19" s="5" t="s">
        <v>560</v>
      </c>
      <c r="B19" t="s">
        <v>560</v>
      </c>
      <c r="C19">
        <v>1793.01084518432</v>
      </c>
      <c r="F19">
        <v>130698780.45409299</v>
      </c>
    </row>
    <row r="20" spans="1:6" x14ac:dyDescent="0.25">
      <c r="A20" s="5" t="s">
        <v>560</v>
      </c>
      <c r="B20" t="s">
        <v>560</v>
      </c>
      <c r="C20">
        <v>2063.1</v>
      </c>
      <c r="F20">
        <v>130696752.89737301</v>
      </c>
    </row>
    <row r="21" spans="1:6" x14ac:dyDescent="0.25">
      <c r="A21" s="5" t="s">
        <v>560</v>
      </c>
      <c r="B21" t="s">
        <v>560</v>
      </c>
      <c r="C21">
        <v>2245.1</v>
      </c>
      <c r="F21">
        <v>130695883.41739</v>
      </c>
    </row>
    <row r="22" spans="1:6" x14ac:dyDescent="0.25">
      <c r="A22" s="5" t="s">
        <v>560</v>
      </c>
      <c r="B22" t="s">
        <v>560</v>
      </c>
      <c r="C22">
        <v>2384.6</v>
      </c>
      <c r="F22">
        <v>130695883.417377</v>
      </c>
    </row>
    <row r="23" spans="1:6" x14ac:dyDescent="0.25">
      <c r="A23" s="5" t="s">
        <v>560</v>
      </c>
      <c r="B23" t="s">
        <v>560</v>
      </c>
      <c r="C23">
        <v>2518</v>
      </c>
      <c r="F23">
        <v>130695883.417386</v>
      </c>
    </row>
    <row r="24" spans="1:6" x14ac:dyDescent="0.25">
      <c r="A24" s="5" t="s">
        <v>560</v>
      </c>
      <c r="B24" t="s">
        <v>560</v>
      </c>
      <c r="C24">
        <v>2663.5</v>
      </c>
      <c r="F24">
        <v>130695390.190698</v>
      </c>
    </row>
    <row r="25" spans="1:6" x14ac:dyDescent="0.25">
      <c r="A25" s="5" t="s">
        <v>560</v>
      </c>
      <c r="B25" t="s">
        <v>560</v>
      </c>
      <c r="C25">
        <v>2800.5</v>
      </c>
      <c r="F25">
        <v>130695101.54706199</v>
      </c>
    </row>
    <row r="26" spans="1:6" x14ac:dyDescent="0.25">
      <c r="A26" s="5" t="s">
        <v>560</v>
      </c>
      <c r="B26" t="s">
        <v>560</v>
      </c>
      <c r="C26">
        <v>3085.7</v>
      </c>
      <c r="F26">
        <v>130694457.91191</v>
      </c>
    </row>
    <row r="27" spans="1:6" x14ac:dyDescent="0.25">
      <c r="A27" s="5" t="s">
        <v>560</v>
      </c>
      <c r="B27" t="s">
        <v>560</v>
      </c>
      <c r="C27">
        <v>3224.6</v>
      </c>
      <c r="F27">
        <v>130694194.11189701</v>
      </c>
    </row>
    <row r="28" spans="1:6" x14ac:dyDescent="0.25">
      <c r="A28" s="5" t="s">
        <v>560</v>
      </c>
      <c r="B28" t="s">
        <v>560</v>
      </c>
      <c r="C28">
        <v>3407.8</v>
      </c>
      <c r="F28">
        <v>130693861.312387</v>
      </c>
    </row>
    <row r="29" spans="1:6" x14ac:dyDescent="0.25">
      <c r="A29" s="5" t="s">
        <v>560</v>
      </c>
      <c r="B29" t="s">
        <v>560</v>
      </c>
      <c r="C29">
        <v>3530.4</v>
      </c>
      <c r="E29" s="24"/>
    </row>
    <row r="30" spans="1:6" x14ac:dyDescent="0.25">
      <c r="A30" s="5" t="s">
        <v>560</v>
      </c>
      <c r="B30" t="s">
        <v>560</v>
      </c>
      <c r="C30">
        <v>3793.7</v>
      </c>
      <c r="F30">
        <v>130693861.312389</v>
      </c>
    </row>
    <row r="31" spans="1:6" x14ac:dyDescent="0.25">
      <c r="A31" s="5" t="s">
        <v>560</v>
      </c>
      <c r="B31" t="s">
        <v>560</v>
      </c>
      <c r="C31">
        <v>3937.7</v>
      </c>
      <c r="F31">
        <v>130693810.253659</v>
      </c>
    </row>
    <row r="32" spans="1:6" x14ac:dyDescent="0.25">
      <c r="A32" s="5" t="s">
        <v>560</v>
      </c>
      <c r="B32" t="s">
        <v>560</v>
      </c>
      <c r="C32">
        <v>4063.9</v>
      </c>
      <c r="E32" s="24"/>
    </row>
    <row r="33" spans="1:6" x14ac:dyDescent="0.25">
      <c r="A33" s="5" t="s">
        <v>560</v>
      </c>
      <c r="B33" t="s">
        <v>560</v>
      </c>
      <c r="C33">
        <v>4204.8</v>
      </c>
      <c r="F33">
        <v>130693810.25366201</v>
      </c>
    </row>
    <row r="34" spans="1:6" x14ac:dyDescent="0.25">
      <c r="A34" s="5" t="s">
        <v>560</v>
      </c>
      <c r="B34" t="s">
        <v>560</v>
      </c>
      <c r="C34">
        <v>4346.6000000000004</v>
      </c>
      <c r="F34">
        <v>130693810.253663</v>
      </c>
    </row>
    <row r="35" spans="1:6" x14ac:dyDescent="0.25">
      <c r="A35" s="5" t="s">
        <v>560</v>
      </c>
      <c r="B35" t="s">
        <v>560</v>
      </c>
      <c r="C35">
        <v>4470.7</v>
      </c>
      <c r="E35" s="24"/>
    </row>
    <row r="36" spans="1:6" x14ac:dyDescent="0.25">
      <c r="A36" s="5" t="s">
        <v>560</v>
      </c>
      <c r="B36" t="s">
        <v>560</v>
      </c>
      <c r="C36">
        <v>4609.1000000000004</v>
      </c>
      <c r="F36">
        <v>130693810.253659</v>
      </c>
    </row>
    <row r="37" spans="1:6" x14ac:dyDescent="0.25">
      <c r="A37" s="5" t="s">
        <v>560</v>
      </c>
      <c r="B37" t="s">
        <v>560</v>
      </c>
      <c r="C37">
        <v>4750.8999999999996</v>
      </c>
      <c r="F37">
        <v>130693810.253664</v>
      </c>
    </row>
    <row r="38" spans="1:6" x14ac:dyDescent="0.25">
      <c r="A38" s="5" t="s">
        <v>560</v>
      </c>
      <c r="B38" t="s">
        <v>560</v>
      </c>
      <c r="C38">
        <v>4892.8999999999996</v>
      </c>
      <c r="F38">
        <v>130693810.253656</v>
      </c>
    </row>
    <row r="39" spans="1:6" x14ac:dyDescent="0.25">
      <c r="A39" s="5" t="s">
        <v>560</v>
      </c>
      <c r="B39" t="s">
        <v>560</v>
      </c>
      <c r="C39">
        <v>5028.8</v>
      </c>
      <c r="F39">
        <v>130693810.253657</v>
      </c>
    </row>
    <row r="40" spans="1:6" x14ac:dyDescent="0.25">
      <c r="A40" s="5" t="s">
        <v>560</v>
      </c>
      <c r="B40" t="s">
        <v>560</v>
      </c>
      <c r="C40">
        <v>5166.3999999999996</v>
      </c>
      <c r="F40">
        <v>130693810.25365201</v>
      </c>
    </row>
    <row r="41" spans="1:6" x14ac:dyDescent="0.25">
      <c r="A41" s="5" t="s">
        <v>560</v>
      </c>
      <c r="B41" t="s">
        <v>560</v>
      </c>
      <c r="C41">
        <v>5292.4</v>
      </c>
      <c r="E41" s="24"/>
    </row>
    <row r="42" spans="1:6" x14ac:dyDescent="0.25">
      <c r="A42" s="5" t="s">
        <v>560</v>
      </c>
      <c r="B42" t="s">
        <v>560</v>
      </c>
      <c r="C42">
        <v>5420.4</v>
      </c>
      <c r="E42" s="24"/>
    </row>
    <row r="43" spans="1:6" x14ac:dyDescent="0.25">
      <c r="A43" s="5" t="s">
        <v>560</v>
      </c>
      <c r="B43" t="s">
        <v>560</v>
      </c>
      <c r="C43">
        <v>5559</v>
      </c>
      <c r="E43" s="24"/>
    </row>
    <row r="44" spans="1:6" x14ac:dyDescent="0.25">
      <c r="A44" s="5" t="s">
        <v>560</v>
      </c>
      <c r="B44" t="s">
        <v>560</v>
      </c>
      <c r="C44">
        <v>5847.5</v>
      </c>
      <c r="F44">
        <v>130693124.773186</v>
      </c>
    </row>
    <row r="45" spans="1:6" x14ac:dyDescent="0.25">
      <c r="A45" s="5" t="s">
        <v>560</v>
      </c>
      <c r="B45" t="s">
        <v>560</v>
      </c>
      <c r="C45">
        <v>5972.6</v>
      </c>
      <c r="E45" s="24"/>
    </row>
    <row r="46" spans="1:6" x14ac:dyDescent="0.25">
      <c r="A46" s="5" t="s">
        <v>560</v>
      </c>
      <c r="B46" t="s">
        <v>560</v>
      </c>
      <c r="C46">
        <v>6098.6</v>
      </c>
      <c r="E46" s="24"/>
    </row>
    <row r="47" spans="1:6" x14ac:dyDescent="0.25">
      <c r="A47" s="5" t="s">
        <v>560</v>
      </c>
      <c r="B47" t="s">
        <v>560</v>
      </c>
      <c r="C47">
        <v>6236.8</v>
      </c>
      <c r="F47">
        <v>130693124.77318899</v>
      </c>
    </row>
    <row r="48" spans="1:6" x14ac:dyDescent="0.25">
      <c r="A48" s="5" t="s">
        <v>560</v>
      </c>
      <c r="B48" t="s">
        <v>560</v>
      </c>
      <c r="C48">
        <v>6363.9</v>
      </c>
      <c r="E48" s="24"/>
    </row>
    <row r="49" spans="1:5" x14ac:dyDescent="0.25">
      <c r="A49" s="5" t="s">
        <v>560</v>
      </c>
      <c r="B49" t="s">
        <v>560</v>
      </c>
      <c r="C49">
        <v>6494.7</v>
      </c>
      <c r="E49" s="24"/>
    </row>
    <row r="50" spans="1:5" x14ac:dyDescent="0.25">
      <c r="A50" s="5" t="s">
        <v>560</v>
      </c>
      <c r="B50" t="s">
        <v>560</v>
      </c>
      <c r="C50">
        <v>6803.5</v>
      </c>
      <c r="E50" s="24"/>
    </row>
    <row r="51" spans="1:5" x14ac:dyDescent="0.25">
      <c r="A51" s="5" t="s">
        <v>560</v>
      </c>
      <c r="B51" t="s">
        <v>560</v>
      </c>
      <c r="C51">
        <v>6919.4</v>
      </c>
      <c r="E51" s="24"/>
    </row>
    <row r="52" spans="1:5" x14ac:dyDescent="0.25">
      <c r="A52" s="5" t="s">
        <v>560</v>
      </c>
      <c r="B52" t="s">
        <v>560</v>
      </c>
      <c r="C52">
        <v>7046.8</v>
      </c>
      <c r="E52" s="24"/>
    </row>
    <row r="53" spans="1:5" x14ac:dyDescent="0.25">
      <c r="A53" s="5" t="s">
        <v>560</v>
      </c>
      <c r="B53" t="s">
        <v>560</v>
      </c>
    </row>
    <row r="54" spans="1:5" x14ac:dyDescent="0.25">
      <c r="A54" s="5" t="s">
        <v>560</v>
      </c>
      <c r="B54" t="s">
        <v>560</v>
      </c>
    </row>
    <row r="55" spans="1:5" x14ac:dyDescent="0.25">
      <c r="A55" s="5" t="s">
        <v>560</v>
      </c>
      <c r="B55" t="s">
        <v>560</v>
      </c>
    </row>
    <row r="56" spans="1:5" x14ac:dyDescent="0.25">
      <c r="A56" s="5" t="s">
        <v>560</v>
      </c>
      <c r="B56" t="s">
        <v>560</v>
      </c>
    </row>
    <row r="57" spans="1:5" x14ac:dyDescent="0.25">
      <c r="A57" s="5" t="s">
        <v>560</v>
      </c>
      <c r="B57" t="s">
        <v>560</v>
      </c>
    </row>
    <row r="58" spans="1:5" x14ac:dyDescent="0.25">
      <c r="A58" s="5" t="s">
        <v>560</v>
      </c>
      <c r="B58" t="s">
        <v>560</v>
      </c>
    </row>
    <row r="59" spans="1:5" x14ac:dyDescent="0.25">
      <c r="A59" s="5" t="s">
        <v>560</v>
      </c>
      <c r="B59" t="s">
        <v>560</v>
      </c>
    </row>
    <row r="60" spans="1:5" x14ac:dyDescent="0.25">
      <c r="A60" s="5" t="s">
        <v>560</v>
      </c>
      <c r="B60" t="s">
        <v>560</v>
      </c>
    </row>
    <row r="61" spans="1:5" x14ac:dyDescent="0.25">
      <c r="A61" s="5" t="s">
        <v>560</v>
      </c>
      <c r="B61" t="s">
        <v>560</v>
      </c>
    </row>
    <row r="62" spans="1:5" x14ac:dyDescent="0.25">
      <c r="A62" s="5" t="s">
        <v>560</v>
      </c>
      <c r="B62" t="s">
        <v>560</v>
      </c>
    </row>
    <row r="63" spans="1:5" x14ac:dyDescent="0.25">
      <c r="A63" s="5" t="s">
        <v>560</v>
      </c>
      <c r="B63" t="s">
        <v>560</v>
      </c>
    </row>
    <row r="64" spans="1:5" x14ac:dyDescent="0.25">
      <c r="A64" s="5" t="s">
        <v>560</v>
      </c>
      <c r="B64" t="s">
        <v>560</v>
      </c>
    </row>
    <row r="65" spans="1:3" x14ac:dyDescent="0.25">
      <c r="A65" s="5" t="s">
        <v>560</v>
      </c>
      <c r="B65" t="s">
        <v>560</v>
      </c>
    </row>
    <row r="66" spans="1:3" x14ac:dyDescent="0.25">
      <c r="A66" s="5" t="s">
        <v>560</v>
      </c>
      <c r="B66" t="s">
        <v>560</v>
      </c>
    </row>
    <row r="67" spans="1:3" x14ac:dyDescent="0.25">
      <c r="A67" s="5" t="s">
        <v>560</v>
      </c>
      <c r="B67" t="s">
        <v>560</v>
      </c>
    </row>
    <row r="68" spans="1:3" x14ac:dyDescent="0.25">
      <c r="A68" s="5" t="s">
        <v>560</v>
      </c>
      <c r="B68" t="s">
        <v>560</v>
      </c>
    </row>
    <row r="69" spans="1:3" x14ac:dyDescent="0.25">
      <c r="A69" s="5" t="s">
        <v>560</v>
      </c>
      <c r="B69" t="s">
        <v>560</v>
      </c>
    </row>
    <row r="70" spans="1:3" x14ac:dyDescent="0.25">
      <c r="A70" s="5" t="s">
        <v>560</v>
      </c>
      <c r="B70" t="s">
        <v>560</v>
      </c>
    </row>
    <row r="71" spans="1:3" x14ac:dyDescent="0.25">
      <c r="A71" s="5" t="s">
        <v>560</v>
      </c>
      <c r="B71" t="s">
        <v>560</v>
      </c>
    </row>
    <row r="72" spans="1:3" x14ac:dyDescent="0.25">
      <c r="A72" s="5" t="s">
        <v>560</v>
      </c>
      <c r="B72" t="s">
        <v>560</v>
      </c>
    </row>
    <row r="73" spans="1:3" x14ac:dyDescent="0.25">
      <c r="A73" s="5" t="s">
        <v>560</v>
      </c>
      <c r="B73" t="s">
        <v>560</v>
      </c>
    </row>
    <row r="74" spans="1:3" x14ac:dyDescent="0.25">
      <c r="A74" s="5" t="s">
        <v>560</v>
      </c>
      <c r="B74" t="s">
        <v>560</v>
      </c>
      <c r="C74" t="s">
        <v>560</v>
      </c>
    </row>
    <row r="75" spans="1:3" x14ac:dyDescent="0.25">
      <c r="A75" s="5" t="s">
        <v>560</v>
      </c>
      <c r="B75" t="s">
        <v>560</v>
      </c>
      <c r="C75" t="s">
        <v>560</v>
      </c>
    </row>
    <row r="76" spans="1:3" x14ac:dyDescent="0.25">
      <c r="A76" s="5" t="s">
        <v>560</v>
      </c>
      <c r="B76" t="s">
        <v>560</v>
      </c>
      <c r="C76" t="s">
        <v>560</v>
      </c>
    </row>
    <row r="77" spans="1:3" x14ac:dyDescent="0.25">
      <c r="A77" s="5" t="s">
        <v>560</v>
      </c>
      <c r="B77" t="s">
        <v>560</v>
      </c>
      <c r="C77" t="s">
        <v>560</v>
      </c>
    </row>
    <row r="78" spans="1:3" x14ac:dyDescent="0.25">
      <c r="A78" s="5" t="s">
        <v>560</v>
      </c>
      <c r="B78" t="s">
        <v>560</v>
      </c>
      <c r="C78" t="s">
        <v>560</v>
      </c>
    </row>
    <row r="79" spans="1:3" x14ac:dyDescent="0.25">
      <c r="A79" s="5" t="s">
        <v>560</v>
      </c>
      <c r="B79" t="s">
        <v>560</v>
      </c>
      <c r="C79" t="s">
        <v>560</v>
      </c>
    </row>
    <row r="80" spans="1:3" x14ac:dyDescent="0.25">
      <c r="A80" s="5" t="s">
        <v>560</v>
      </c>
      <c r="B80" t="s">
        <v>560</v>
      </c>
      <c r="C80" t="s">
        <v>560</v>
      </c>
    </row>
    <row r="81" spans="1:3" x14ac:dyDescent="0.25">
      <c r="A81" s="5" t="s">
        <v>560</v>
      </c>
      <c r="B81" t="s">
        <v>560</v>
      </c>
      <c r="C81" t="s">
        <v>560</v>
      </c>
    </row>
    <row r="82" spans="1:3" x14ac:dyDescent="0.25">
      <c r="A82" s="5" t="s">
        <v>560</v>
      </c>
      <c r="B82" t="s">
        <v>560</v>
      </c>
      <c r="C82" t="s">
        <v>560</v>
      </c>
    </row>
    <row r="83" spans="1:3" x14ac:dyDescent="0.25">
      <c r="A83" s="5" t="s">
        <v>560</v>
      </c>
      <c r="B83" t="s">
        <v>560</v>
      </c>
      <c r="C83" t="s">
        <v>560</v>
      </c>
    </row>
    <row r="84" spans="1:3" x14ac:dyDescent="0.25">
      <c r="A84" s="5" t="s">
        <v>560</v>
      </c>
      <c r="B84" t="s">
        <v>560</v>
      </c>
      <c r="C84" t="s">
        <v>560</v>
      </c>
    </row>
    <row r="85" spans="1:3" x14ac:dyDescent="0.25">
      <c r="A85" s="5" t="s">
        <v>560</v>
      </c>
      <c r="B85" t="s">
        <v>560</v>
      </c>
      <c r="C85" t="s">
        <v>560</v>
      </c>
    </row>
    <row r="86" spans="1:3" x14ac:dyDescent="0.25">
      <c r="A86" s="5" t="s">
        <v>560</v>
      </c>
      <c r="B86" t="s">
        <v>560</v>
      </c>
      <c r="C86" t="s">
        <v>560</v>
      </c>
    </row>
    <row r="87" spans="1:3" x14ac:dyDescent="0.25">
      <c r="A87" s="5" t="s">
        <v>560</v>
      </c>
      <c r="B87" t="s">
        <v>560</v>
      </c>
      <c r="C87" t="s">
        <v>560</v>
      </c>
    </row>
    <row r="88" spans="1:3" x14ac:dyDescent="0.25">
      <c r="A88" s="5" t="s">
        <v>560</v>
      </c>
      <c r="B88" t="s">
        <v>560</v>
      </c>
      <c r="C88" t="s">
        <v>560</v>
      </c>
    </row>
    <row r="89" spans="1:3" x14ac:dyDescent="0.25">
      <c r="A89" s="5" t="s">
        <v>560</v>
      </c>
      <c r="B89" t="s">
        <v>560</v>
      </c>
      <c r="C89" t="s">
        <v>560</v>
      </c>
    </row>
    <row r="90" spans="1:3" x14ac:dyDescent="0.25">
      <c r="A90" s="5" t="s">
        <v>560</v>
      </c>
      <c r="B90" t="s">
        <v>560</v>
      </c>
      <c r="C90" t="s">
        <v>560</v>
      </c>
    </row>
    <row r="91" spans="1:3" x14ac:dyDescent="0.25">
      <c r="A91" s="5" t="s">
        <v>560</v>
      </c>
      <c r="B91" t="s">
        <v>560</v>
      </c>
      <c r="C91" t="s">
        <v>560</v>
      </c>
    </row>
    <row r="92" spans="1:3" x14ac:dyDescent="0.25">
      <c r="A92" s="5" t="s">
        <v>560</v>
      </c>
      <c r="B92" t="s">
        <v>560</v>
      </c>
      <c r="C92" t="s">
        <v>560</v>
      </c>
    </row>
    <row r="93" spans="1:3" x14ac:dyDescent="0.25">
      <c r="A93" s="5" t="s">
        <v>560</v>
      </c>
      <c r="B93" t="s">
        <v>560</v>
      </c>
      <c r="C93" t="s">
        <v>560</v>
      </c>
    </row>
    <row r="94" spans="1:3" x14ac:dyDescent="0.25">
      <c r="A94" s="5" t="s">
        <v>560</v>
      </c>
      <c r="B94" t="s">
        <v>560</v>
      </c>
      <c r="C94" t="s">
        <v>560</v>
      </c>
    </row>
    <row r="95" spans="1:3" x14ac:dyDescent="0.25">
      <c r="A95" s="5" t="s">
        <v>560</v>
      </c>
      <c r="B95" t="s">
        <v>560</v>
      </c>
      <c r="C95" t="s">
        <v>560</v>
      </c>
    </row>
    <row r="96" spans="1:3" x14ac:dyDescent="0.25">
      <c r="A96" s="5" t="s">
        <v>560</v>
      </c>
      <c r="B96" t="s">
        <v>560</v>
      </c>
      <c r="C96" t="s">
        <v>560</v>
      </c>
    </row>
    <row r="97" spans="1:3" x14ac:dyDescent="0.25">
      <c r="A97" s="5" t="s">
        <v>560</v>
      </c>
      <c r="B97" t="s">
        <v>560</v>
      </c>
      <c r="C97" t="s">
        <v>560</v>
      </c>
    </row>
    <row r="98" spans="1:3" x14ac:dyDescent="0.25">
      <c r="A98" s="5" t="s">
        <v>560</v>
      </c>
      <c r="B98" t="s">
        <v>560</v>
      </c>
      <c r="C98" t="s">
        <v>560</v>
      </c>
    </row>
    <row r="99" spans="1:3" x14ac:dyDescent="0.25">
      <c r="A99" s="5" t="s">
        <v>560</v>
      </c>
      <c r="B99" t="s">
        <v>560</v>
      </c>
      <c r="C99" t="s">
        <v>560</v>
      </c>
    </row>
    <row r="100" spans="1:3" x14ac:dyDescent="0.25">
      <c r="A100" s="5" t="s">
        <v>560</v>
      </c>
      <c r="B100" t="s">
        <v>560</v>
      </c>
      <c r="C100" t="s">
        <v>560</v>
      </c>
    </row>
    <row r="101" spans="1:3" x14ac:dyDescent="0.25">
      <c r="A101" s="5" t="s">
        <v>560</v>
      </c>
      <c r="B101" t="s">
        <v>560</v>
      </c>
      <c r="C101" t="s">
        <v>560</v>
      </c>
    </row>
    <row r="102" spans="1:3" x14ac:dyDescent="0.25">
      <c r="A102" s="5" t="s">
        <v>560</v>
      </c>
      <c r="B102" t="s">
        <v>560</v>
      </c>
      <c r="C102" t="s">
        <v>560</v>
      </c>
    </row>
    <row r="103" spans="1:3" x14ac:dyDescent="0.25">
      <c r="A103" s="5" t="s">
        <v>560</v>
      </c>
      <c r="B103" t="s">
        <v>560</v>
      </c>
      <c r="C103" t="s">
        <v>560</v>
      </c>
    </row>
    <row r="104" spans="1:3" x14ac:dyDescent="0.25">
      <c r="A104" s="5" t="s">
        <v>560</v>
      </c>
      <c r="B104" t="s">
        <v>560</v>
      </c>
      <c r="C104" t="s">
        <v>560</v>
      </c>
    </row>
    <row r="105" spans="1:3" x14ac:dyDescent="0.25">
      <c r="A105" s="5" t="s">
        <v>560</v>
      </c>
      <c r="B105" t="s">
        <v>560</v>
      </c>
      <c r="C105" t="s">
        <v>560</v>
      </c>
    </row>
    <row r="106" spans="1:3" x14ac:dyDescent="0.25">
      <c r="A106" s="5" t="s">
        <v>560</v>
      </c>
      <c r="B106" t="s">
        <v>560</v>
      </c>
      <c r="C106" t="s">
        <v>560</v>
      </c>
    </row>
    <row r="107" spans="1:3" x14ac:dyDescent="0.25">
      <c r="A107" s="5" t="s">
        <v>560</v>
      </c>
      <c r="B107" t="s">
        <v>560</v>
      </c>
      <c r="C107" t="s">
        <v>560</v>
      </c>
    </row>
    <row r="108" spans="1:3" x14ac:dyDescent="0.25">
      <c r="A108" s="5" t="s">
        <v>560</v>
      </c>
      <c r="B108" t="s">
        <v>560</v>
      </c>
      <c r="C108" t="s">
        <v>560</v>
      </c>
    </row>
    <row r="109" spans="1:3" x14ac:dyDescent="0.25">
      <c r="A109" s="5" t="s">
        <v>560</v>
      </c>
      <c r="B109" t="s">
        <v>560</v>
      </c>
      <c r="C109" t="s">
        <v>560</v>
      </c>
    </row>
    <row r="110" spans="1:3" x14ac:dyDescent="0.25">
      <c r="A110" s="5" t="s">
        <v>560</v>
      </c>
      <c r="B110" t="s">
        <v>560</v>
      </c>
      <c r="C110" t="s">
        <v>560</v>
      </c>
    </row>
    <row r="111" spans="1:3" x14ac:dyDescent="0.25">
      <c r="A111" s="5" t="s">
        <v>560</v>
      </c>
      <c r="B111" t="s">
        <v>560</v>
      </c>
      <c r="C111" t="s">
        <v>560</v>
      </c>
    </row>
    <row r="112" spans="1:3" x14ac:dyDescent="0.25">
      <c r="A112" s="5" t="s">
        <v>560</v>
      </c>
      <c r="B112" t="s">
        <v>560</v>
      </c>
      <c r="C112" t="s">
        <v>560</v>
      </c>
    </row>
    <row r="113" spans="1:3" x14ac:dyDescent="0.25">
      <c r="A113" s="5" t="s">
        <v>560</v>
      </c>
      <c r="B113" t="s">
        <v>560</v>
      </c>
      <c r="C113" t="s">
        <v>560</v>
      </c>
    </row>
    <row r="114" spans="1:3" x14ac:dyDescent="0.25">
      <c r="A114" s="5" t="s">
        <v>560</v>
      </c>
      <c r="B114" t="s">
        <v>560</v>
      </c>
      <c r="C114" t="s">
        <v>560</v>
      </c>
    </row>
    <row r="115" spans="1:3" x14ac:dyDescent="0.25">
      <c r="A115" s="5" t="s">
        <v>560</v>
      </c>
      <c r="B115" t="s">
        <v>560</v>
      </c>
      <c r="C115" t="s">
        <v>560</v>
      </c>
    </row>
    <row r="116" spans="1:3" x14ac:dyDescent="0.25">
      <c r="A116" s="5" t="s">
        <v>560</v>
      </c>
      <c r="B116" t="s">
        <v>560</v>
      </c>
      <c r="C116" t="s">
        <v>560</v>
      </c>
    </row>
    <row r="117" spans="1:3" x14ac:dyDescent="0.25">
      <c r="A117" s="5" t="s">
        <v>560</v>
      </c>
      <c r="B117" t="s">
        <v>560</v>
      </c>
      <c r="C117" t="s">
        <v>560</v>
      </c>
    </row>
    <row r="118" spans="1:3" x14ac:dyDescent="0.25">
      <c r="A118" s="5" t="s">
        <v>560</v>
      </c>
      <c r="B118" t="s">
        <v>560</v>
      </c>
      <c r="C118" t="s">
        <v>560</v>
      </c>
    </row>
    <row r="119" spans="1:3" x14ac:dyDescent="0.25">
      <c r="A119" s="5" t="s">
        <v>560</v>
      </c>
      <c r="B119" t="s">
        <v>560</v>
      </c>
      <c r="C119" t="s">
        <v>560</v>
      </c>
    </row>
    <row r="120" spans="1:3" x14ac:dyDescent="0.25">
      <c r="A120" s="5" t="s">
        <v>560</v>
      </c>
      <c r="B120" t="s">
        <v>560</v>
      </c>
      <c r="C120" t="s">
        <v>560</v>
      </c>
    </row>
    <row r="121" spans="1:3" x14ac:dyDescent="0.25">
      <c r="A121" s="5" t="s">
        <v>560</v>
      </c>
      <c r="B121" t="s">
        <v>560</v>
      </c>
      <c r="C121" t="s">
        <v>560</v>
      </c>
    </row>
    <row r="122" spans="1:3" x14ac:dyDescent="0.25">
      <c r="A122" s="5" t="s">
        <v>560</v>
      </c>
      <c r="B122" t="s">
        <v>560</v>
      </c>
      <c r="C122" t="s">
        <v>560</v>
      </c>
    </row>
    <row r="123" spans="1:3" x14ac:dyDescent="0.25">
      <c r="A123" s="5" t="s">
        <v>560</v>
      </c>
      <c r="B123" t="s">
        <v>560</v>
      </c>
      <c r="C123" t="s">
        <v>560</v>
      </c>
    </row>
    <row r="124" spans="1:3" x14ac:dyDescent="0.25">
      <c r="A124" s="5" t="s">
        <v>560</v>
      </c>
      <c r="B124" t="s">
        <v>560</v>
      </c>
      <c r="C124" t="s">
        <v>560</v>
      </c>
    </row>
    <row r="125" spans="1:3" x14ac:dyDescent="0.25">
      <c r="A125" s="5" t="s">
        <v>560</v>
      </c>
      <c r="B125" t="s">
        <v>560</v>
      </c>
      <c r="C125" t="s">
        <v>560</v>
      </c>
    </row>
    <row r="126" spans="1:3" x14ac:dyDescent="0.25">
      <c r="A126" s="5" t="s">
        <v>560</v>
      </c>
      <c r="B126" t="s">
        <v>560</v>
      </c>
      <c r="C126" t="s">
        <v>560</v>
      </c>
    </row>
    <row r="127" spans="1:3" x14ac:dyDescent="0.25">
      <c r="A127" s="5" t="s">
        <v>560</v>
      </c>
      <c r="B127" t="s">
        <v>560</v>
      </c>
      <c r="C127" t="s">
        <v>560</v>
      </c>
    </row>
    <row r="128" spans="1:3" x14ac:dyDescent="0.25">
      <c r="A128" s="5" t="s">
        <v>560</v>
      </c>
      <c r="B128" t="s">
        <v>560</v>
      </c>
      <c r="C128" t="s">
        <v>560</v>
      </c>
    </row>
    <row r="129" spans="1:3" x14ac:dyDescent="0.25">
      <c r="A129" s="5" t="s">
        <v>560</v>
      </c>
      <c r="B129" t="s">
        <v>560</v>
      </c>
      <c r="C129" t="s">
        <v>560</v>
      </c>
    </row>
    <row r="130" spans="1:3" x14ac:dyDescent="0.25">
      <c r="A130" s="5" t="s">
        <v>560</v>
      </c>
      <c r="B130" t="s">
        <v>560</v>
      </c>
      <c r="C130" t="s">
        <v>560</v>
      </c>
    </row>
    <row r="131" spans="1:3" x14ac:dyDescent="0.25">
      <c r="A131" s="5" t="s">
        <v>560</v>
      </c>
      <c r="B131" t="s">
        <v>560</v>
      </c>
      <c r="C131" t="s">
        <v>560</v>
      </c>
    </row>
    <row r="132" spans="1:3" x14ac:dyDescent="0.25">
      <c r="A132" s="5" t="s">
        <v>560</v>
      </c>
      <c r="B132" t="s">
        <v>560</v>
      </c>
      <c r="C132" t="s">
        <v>560</v>
      </c>
    </row>
    <row r="133" spans="1:3" x14ac:dyDescent="0.25">
      <c r="A133" s="5" t="s">
        <v>560</v>
      </c>
      <c r="B133" t="s">
        <v>560</v>
      </c>
      <c r="C133" t="s">
        <v>560</v>
      </c>
    </row>
    <row r="134" spans="1:3" x14ac:dyDescent="0.25">
      <c r="A134" s="5" t="s">
        <v>560</v>
      </c>
      <c r="B134" t="s">
        <v>560</v>
      </c>
      <c r="C134" t="s">
        <v>560</v>
      </c>
    </row>
    <row r="135" spans="1:3" x14ac:dyDescent="0.25">
      <c r="A135" s="5" t="s">
        <v>560</v>
      </c>
      <c r="B135" t="s">
        <v>560</v>
      </c>
      <c r="C135" t="s">
        <v>560</v>
      </c>
    </row>
    <row r="136" spans="1:3" x14ac:dyDescent="0.25">
      <c r="A136" s="5" t="s">
        <v>560</v>
      </c>
      <c r="B136" t="s">
        <v>560</v>
      </c>
      <c r="C136" t="s">
        <v>560</v>
      </c>
    </row>
    <row r="137" spans="1:3" x14ac:dyDescent="0.25">
      <c r="A137" s="5" t="s">
        <v>560</v>
      </c>
      <c r="B137" t="s">
        <v>560</v>
      </c>
      <c r="C137" t="s">
        <v>560</v>
      </c>
    </row>
    <row r="138" spans="1:3" x14ac:dyDescent="0.25">
      <c r="A138" s="5" t="s">
        <v>560</v>
      </c>
      <c r="B138" t="s">
        <v>560</v>
      </c>
      <c r="C138" t="s">
        <v>560</v>
      </c>
    </row>
    <row r="139" spans="1:3" x14ac:dyDescent="0.25">
      <c r="A139" s="5" t="s">
        <v>560</v>
      </c>
      <c r="B139" t="s">
        <v>560</v>
      </c>
      <c r="C139" t="s">
        <v>560</v>
      </c>
    </row>
    <row r="140" spans="1:3" x14ac:dyDescent="0.25">
      <c r="A140" s="5" t="s">
        <v>560</v>
      </c>
      <c r="B140" t="s">
        <v>560</v>
      </c>
      <c r="C140" t="s">
        <v>560</v>
      </c>
    </row>
    <row r="141" spans="1:3" x14ac:dyDescent="0.25">
      <c r="A141" s="5" t="s">
        <v>560</v>
      </c>
      <c r="B141" t="s">
        <v>560</v>
      </c>
      <c r="C141" t="s">
        <v>560</v>
      </c>
    </row>
    <row r="142" spans="1:3" x14ac:dyDescent="0.25">
      <c r="A142" s="5" t="s">
        <v>560</v>
      </c>
      <c r="B142" t="s">
        <v>560</v>
      </c>
      <c r="C142" t="s">
        <v>560</v>
      </c>
    </row>
    <row r="143" spans="1:3" x14ac:dyDescent="0.25">
      <c r="A143" s="5" t="s">
        <v>560</v>
      </c>
      <c r="B143" t="s">
        <v>560</v>
      </c>
      <c r="C143" t="s">
        <v>560</v>
      </c>
    </row>
    <row r="144" spans="1:3" x14ac:dyDescent="0.25">
      <c r="A144" s="5" t="s">
        <v>560</v>
      </c>
      <c r="B144" t="s">
        <v>560</v>
      </c>
      <c r="C144" t="s">
        <v>560</v>
      </c>
    </row>
    <row r="145" spans="1:3" x14ac:dyDescent="0.25">
      <c r="A145" s="5" t="s">
        <v>560</v>
      </c>
      <c r="B145" t="s">
        <v>560</v>
      </c>
      <c r="C145" t="s">
        <v>560</v>
      </c>
    </row>
    <row r="146" spans="1:3" x14ac:dyDescent="0.25">
      <c r="A146" s="5" t="s">
        <v>560</v>
      </c>
      <c r="B146" t="s">
        <v>560</v>
      </c>
      <c r="C146" t="s">
        <v>560</v>
      </c>
    </row>
    <row r="147" spans="1:3" x14ac:dyDescent="0.25">
      <c r="A147" s="5" t="s">
        <v>560</v>
      </c>
      <c r="B147" t="s">
        <v>560</v>
      </c>
      <c r="C147" t="s">
        <v>560</v>
      </c>
    </row>
    <row r="148" spans="1:3" x14ac:dyDescent="0.25">
      <c r="A148" s="5" t="s">
        <v>560</v>
      </c>
      <c r="B148" t="s">
        <v>560</v>
      </c>
      <c r="C148" t="s">
        <v>560</v>
      </c>
    </row>
    <row r="149" spans="1:3" x14ac:dyDescent="0.25">
      <c r="A149" s="5" t="s">
        <v>560</v>
      </c>
      <c r="B149" t="s">
        <v>560</v>
      </c>
      <c r="C149" t="s">
        <v>560</v>
      </c>
    </row>
    <row r="150" spans="1:3" x14ac:dyDescent="0.25">
      <c r="A150" s="5" t="s">
        <v>560</v>
      </c>
      <c r="B150" t="s">
        <v>560</v>
      </c>
      <c r="C150" t="s">
        <v>560</v>
      </c>
    </row>
    <row r="151" spans="1:3" x14ac:dyDescent="0.25">
      <c r="A151" s="5" t="s">
        <v>560</v>
      </c>
      <c r="B151" t="s">
        <v>560</v>
      </c>
      <c r="C151" t="s">
        <v>560</v>
      </c>
    </row>
    <row r="152" spans="1:3" x14ac:dyDescent="0.25">
      <c r="A152" s="5" t="s">
        <v>560</v>
      </c>
      <c r="B152" t="s">
        <v>560</v>
      </c>
      <c r="C152" t="s">
        <v>560</v>
      </c>
    </row>
    <row r="153" spans="1:3" x14ac:dyDescent="0.25">
      <c r="A153" s="5" t="s">
        <v>560</v>
      </c>
      <c r="B153" t="s">
        <v>560</v>
      </c>
      <c r="C153" t="s">
        <v>560</v>
      </c>
    </row>
    <row r="154" spans="1:3" x14ac:dyDescent="0.25">
      <c r="A154" s="5" t="s">
        <v>560</v>
      </c>
      <c r="B154" t="s">
        <v>560</v>
      </c>
      <c r="C154" t="s">
        <v>560</v>
      </c>
    </row>
    <row r="155" spans="1:3" x14ac:dyDescent="0.25">
      <c r="A155" s="5" t="s">
        <v>560</v>
      </c>
      <c r="B155" t="s">
        <v>560</v>
      </c>
      <c r="C155" t="s">
        <v>560</v>
      </c>
    </row>
    <row r="156" spans="1:3" x14ac:dyDescent="0.25">
      <c r="A156" s="5" t="s">
        <v>560</v>
      </c>
      <c r="B156" t="s">
        <v>560</v>
      </c>
      <c r="C156" t="s">
        <v>560</v>
      </c>
    </row>
    <row r="157" spans="1:3" x14ac:dyDescent="0.25">
      <c r="A157" s="5" t="s">
        <v>560</v>
      </c>
      <c r="B157" t="s">
        <v>560</v>
      </c>
      <c r="C157" t="s">
        <v>560</v>
      </c>
    </row>
    <row r="158" spans="1:3" x14ac:dyDescent="0.25">
      <c r="A158" s="5" t="s">
        <v>560</v>
      </c>
      <c r="B158" t="s">
        <v>560</v>
      </c>
      <c r="C158" t="s">
        <v>560</v>
      </c>
    </row>
    <row r="159" spans="1:3" x14ac:dyDescent="0.25">
      <c r="A159" s="5" t="s">
        <v>560</v>
      </c>
      <c r="B159" t="s">
        <v>560</v>
      </c>
      <c r="C159" t="s">
        <v>560</v>
      </c>
    </row>
    <row r="160" spans="1:3" x14ac:dyDescent="0.25">
      <c r="A160" s="5" t="s">
        <v>560</v>
      </c>
      <c r="B160" t="s">
        <v>560</v>
      </c>
      <c r="C160" t="s">
        <v>560</v>
      </c>
    </row>
    <row r="161" spans="1:3" x14ac:dyDescent="0.25">
      <c r="A161" s="5" t="s">
        <v>560</v>
      </c>
      <c r="B161" t="s">
        <v>560</v>
      </c>
      <c r="C161" t="s">
        <v>560</v>
      </c>
    </row>
    <row r="162" spans="1:3" x14ac:dyDescent="0.25">
      <c r="A162" s="5" t="s">
        <v>560</v>
      </c>
      <c r="B162" t="s">
        <v>560</v>
      </c>
      <c r="C162" t="s">
        <v>560</v>
      </c>
    </row>
    <row r="163" spans="1:3" x14ac:dyDescent="0.25">
      <c r="A163" s="5" t="s">
        <v>560</v>
      </c>
      <c r="B163" t="s">
        <v>560</v>
      </c>
      <c r="C163" t="s">
        <v>560</v>
      </c>
    </row>
    <row r="164" spans="1:3" x14ac:dyDescent="0.25">
      <c r="A164" s="5" t="s">
        <v>560</v>
      </c>
      <c r="B164" t="s">
        <v>560</v>
      </c>
      <c r="C164" t="s">
        <v>560</v>
      </c>
    </row>
    <row r="165" spans="1:3" x14ac:dyDescent="0.25">
      <c r="A165" s="5" t="s">
        <v>560</v>
      </c>
      <c r="B165" t="s">
        <v>560</v>
      </c>
      <c r="C165" t="s">
        <v>560</v>
      </c>
    </row>
    <row r="166" spans="1:3" x14ac:dyDescent="0.25">
      <c r="A166" s="5" t="s">
        <v>560</v>
      </c>
      <c r="B166" t="s">
        <v>560</v>
      </c>
      <c r="C166" t="s">
        <v>560</v>
      </c>
    </row>
    <row r="167" spans="1:3" x14ac:dyDescent="0.25">
      <c r="A167" s="5" t="s">
        <v>560</v>
      </c>
      <c r="B167" t="s">
        <v>560</v>
      </c>
      <c r="C167" t="s">
        <v>560</v>
      </c>
    </row>
    <row r="168" spans="1:3" x14ac:dyDescent="0.25">
      <c r="A168" s="5" t="s">
        <v>560</v>
      </c>
      <c r="B168" t="s">
        <v>560</v>
      </c>
      <c r="C168" t="s">
        <v>560</v>
      </c>
    </row>
    <row r="169" spans="1:3" x14ac:dyDescent="0.25">
      <c r="A169" s="5" t="s">
        <v>560</v>
      </c>
      <c r="B169" t="s">
        <v>560</v>
      </c>
      <c r="C169" t="s">
        <v>560</v>
      </c>
    </row>
    <row r="170" spans="1:3" x14ac:dyDescent="0.25">
      <c r="A170" s="5" t="s">
        <v>560</v>
      </c>
      <c r="B170" t="s">
        <v>560</v>
      </c>
      <c r="C170" t="s">
        <v>560</v>
      </c>
    </row>
    <row r="171" spans="1:3" x14ac:dyDescent="0.25">
      <c r="A171" s="5" t="s">
        <v>560</v>
      </c>
      <c r="B171" t="s">
        <v>560</v>
      </c>
      <c r="C171" t="s">
        <v>560</v>
      </c>
    </row>
    <row r="172" spans="1:3" x14ac:dyDescent="0.25">
      <c r="A172" s="5" t="s">
        <v>560</v>
      </c>
      <c r="B172" t="s">
        <v>560</v>
      </c>
      <c r="C172" t="s">
        <v>560</v>
      </c>
    </row>
    <row r="173" spans="1:3" x14ac:dyDescent="0.25">
      <c r="A173" s="5" t="s">
        <v>560</v>
      </c>
      <c r="B173" t="s">
        <v>560</v>
      </c>
      <c r="C173" t="s">
        <v>560</v>
      </c>
    </row>
    <row r="174" spans="1:3" x14ac:dyDescent="0.25">
      <c r="A174" s="5" t="s">
        <v>560</v>
      </c>
      <c r="B174" t="s">
        <v>560</v>
      </c>
      <c r="C174" t="s">
        <v>560</v>
      </c>
    </row>
    <row r="175" spans="1:3" x14ac:dyDescent="0.25">
      <c r="A175" s="5" t="s">
        <v>560</v>
      </c>
      <c r="B175" t="s">
        <v>560</v>
      </c>
      <c r="C175" t="s">
        <v>560</v>
      </c>
    </row>
    <row r="176" spans="1:3" x14ac:dyDescent="0.25">
      <c r="A176" s="5" t="s">
        <v>560</v>
      </c>
      <c r="B176" t="s">
        <v>560</v>
      </c>
      <c r="C176" t="s">
        <v>560</v>
      </c>
    </row>
    <row r="177" spans="1:3" x14ac:dyDescent="0.25">
      <c r="A177" s="5" t="s">
        <v>560</v>
      </c>
      <c r="B177" t="s">
        <v>560</v>
      </c>
      <c r="C177" t="s">
        <v>560</v>
      </c>
    </row>
    <row r="178" spans="1:3" x14ac:dyDescent="0.25">
      <c r="A178" s="5" t="s">
        <v>560</v>
      </c>
      <c r="B178" t="s">
        <v>560</v>
      </c>
      <c r="C178" t="s">
        <v>560</v>
      </c>
    </row>
    <row r="179" spans="1:3" x14ac:dyDescent="0.25">
      <c r="A179" s="5" t="s">
        <v>560</v>
      </c>
      <c r="B179" t="s">
        <v>560</v>
      </c>
      <c r="C179" t="s">
        <v>560</v>
      </c>
    </row>
    <row r="180" spans="1:3" x14ac:dyDescent="0.25">
      <c r="A180" s="5" t="s">
        <v>560</v>
      </c>
      <c r="B180" t="s">
        <v>560</v>
      </c>
      <c r="C180" t="s">
        <v>560</v>
      </c>
    </row>
    <row r="181" spans="1:3" x14ac:dyDescent="0.25">
      <c r="A181" s="5" t="s">
        <v>560</v>
      </c>
      <c r="B181" t="s">
        <v>560</v>
      </c>
      <c r="C181" t="s">
        <v>560</v>
      </c>
    </row>
    <row r="182" spans="1:3" x14ac:dyDescent="0.25">
      <c r="A182" s="5" t="s">
        <v>560</v>
      </c>
      <c r="B182" t="s">
        <v>560</v>
      </c>
      <c r="C182" t="s">
        <v>560</v>
      </c>
    </row>
    <row r="183" spans="1:3" x14ac:dyDescent="0.25">
      <c r="A183" s="5" t="s">
        <v>560</v>
      </c>
      <c r="B183" t="s">
        <v>560</v>
      </c>
      <c r="C183" t="s">
        <v>560</v>
      </c>
    </row>
    <row r="184" spans="1:3" x14ac:dyDescent="0.25">
      <c r="A184" s="5" t="s">
        <v>560</v>
      </c>
      <c r="B184" t="s">
        <v>560</v>
      </c>
      <c r="C184" t="s">
        <v>560</v>
      </c>
    </row>
    <row r="185" spans="1:3" x14ac:dyDescent="0.25">
      <c r="A185" s="5" t="s">
        <v>560</v>
      </c>
      <c r="B185" t="s">
        <v>560</v>
      </c>
      <c r="C185" t="s">
        <v>560</v>
      </c>
    </row>
    <row r="186" spans="1:3" x14ac:dyDescent="0.25">
      <c r="A186" s="5" t="s">
        <v>560</v>
      </c>
      <c r="B186" t="s">
        <v>560</v>
      </c>
      <c r="C186" t="s">
        <v>560</v>
      </c>
    </row>
    <row r="187" spans="1:3" x14ac:dyDescent="0.25">
      <c r="A187" s="5" t="s">
        <v>560</v>
      </c>
      <c r="B187" t="s">
        <v>560</v>
      </c>
      <c r="C187" t="s">
        <v>560</v>
      </c>
    </row>
    <row r="188" spans="1:3" x14ac:dyDescent="0.25">
      <c r="A188" s="5" t="s">
        <v>560</v>
      </c>
      <c r="B188" t="s">
        <v>560</v>
      </c>
      <c r="C188" t="s">
        <v>560</v>
      </c>
    </row>
    <row r="189" spans="1:3" x14ac:dyDescent="0.25">
      <c r="A189" s="5" t="s">
        <v>560</v>
      </c>
      <c r="B189" t="s">
        <v>560</v>
      </c>
      <c r="C189" t="s">
        <v>560</v>
      </c>
    </row>
    <row r="190" spans="1:3" x14ac:dyDescent="0.25">
      <c r="A190" s="5" t="s">
        <v>560</v>
      </c>
      <c r="B190" t="s">
        <v>560</v>
      </c>
      <c r="C190" t="s">
        <v>560</v>
      </c>
    </row>
    <row r="191" spans="1:3" x14ac:dyDescent="0.25">
      <c r="A191" s="5" t="s">
        <v>560</v>
      </c>
      <c r="B191" t="s">
        <v>560</v>
      </c>
      <c r="C191" t="s">
        <v>560</v>
      </c>
    </row>
    <row r="192" spans="1:3" x14ac:dyDescent="0.25">
      <c r="A192" s="5" t="s">
        <v>560</v>
      </c>
      <c r="B192" t="s">
        <v>560</v>
      </c>
      <c r="C192" t="s">
        <v>560</v>
      </c>
    </row>
    <row r="193" spans="1:3" x14ac:dyDescent="0.25">
      <c r="A193" s="5" t="s">
        <v>560</v>
      </c>
      <c r="B193" t="s">
        <v>560</v>
      </c>
      <c r="C193" t="s">
        <v>560</v>
      </c>
    </row>
    <row r="194" spans="1:3" x14ac:dyDescent="0.25">
      <c r="A194" s="5" t="s">
        <v>560</v>
      </c>
      <c r="B194" t="s">
        <v>560</v>
      </c>
      <c r="C194" t="s">
        <v>560</v>
      </c>
    </row>
    <row r="195" spans="1:3" x14ac:dyDescent="0.25">
      <c r="A195" s="5" t="s">
        <v>560</v>
      </c>
      <c r="B195" t="s">
        <v>560</v>
      </c>
      <c r="C195" t="s">
        <v>560</v>
      </c>
    </row>
    <row r="196" spans="1:3" x14ac:dyDescent="0.25">
      <c r="A196" s="5" t="s">
        <v>560</v>
      </c>
      <c r="B196" t="s">
        <v>560</v>
      </c>
      <c r="C196" t="s">
        <v>560</v>
      </c>
    </row>
    <row r="197" spans="1:3" x14ac:dyDescent="0.25">
      <c r="A197" s="5" t="s">
        <v>560</v>
      </c>
      <c r="B197" t="s">
        <v>560</v>
      </c>
      <c r="C197" t="s">
        <v>560</v>
      </c>
    </row>
    <row r="198" spans="1:3" x14ac:dyDescent="0.25">
      <c r="A198" s="5" t="s">
        <v>560</v>
      </c>
      <c r="B198" t="s">
        <v>560</v>
      </c>
      <c r="C198" t="s">
        <v>560</v>
      </c>
    </row>
    <row r="199" spans="1:3" x14ac:dyDescent="0.25">
      <c r="A199" s="5" t="s">
        <v>560</v>
      </c>
      <c r="B199" t="s">
        <v>560</v>
      </c>
      <c r="C199" t="s">
        <v>560</v>
      </c>
    </row>
    <row r="200" spans="1:3" x14ac:dyDescent="0.25">
      <c r="A200" s="5" t="s">
        <v>560</v>
      </c>
      <c r="B200" t="s">
        <v>560</v>
      </c>
      <c r="C200" t="s">
        <v>560</v>
      </c>
    </row>
    <row r="201" spans="1:3" x14ac:dyDescent="0.25">
      <c r="A201" s="5" t="s">
        <v>560</v>
      </c>
      <c r="B201" t="s">
        <v>560</v>
      </c>
      <c r="C201" t="s">
        <v>560</v>
      </c>
    </row>
    <row r="202" spans="1:3" x14ac:dyDescent="0.25">
      <c r="A202" s="5" t="s">
        <v>560</v>
      </c>
      <c r="B202" t="s">
        <v>560</v>
      </c>
      <c r="C202" t="s">
        <v>560</v>
      </c>
    </row>
    <row r="203" spans="1:3" x14ac:dyDescent="0.25">
      <c r="A203" s="5" t="s">
        <v>560</v>
      </c>
      <c r="B203" t="s">
        <v>560</v>
      </c>
      <c r="C203" t="s">
        <v>560</v>
      </c>
    </row>
    <row r="204" spans="1:3" x14ac:dyDescent="0.25">
      <c r="A204" s="5" t="s">
        <v>560</v>
      </c>
      <c r="B204" t="s">
        <v>560</v>
      </c>
      <c r="C204" t="s">
        <v>560</v>
      </c>
    </row>
    <row r="205" spans="1:3" x14ac:dyDescent="0.25">
      <c r="A205" s="5" t="s">
        <v>560</v>
      </c>
      <c r="B205" t="s">
        <v>560</v>
      </c>
      <c r="C205" t="s">
        <v>560</v>
      </c>
    </row>
    <row r="206" spans="1:3" x14ac:dyDescent="0.25">
      <c r="A206" s="5" t="s">
        <v>560</v>
      </c>
      <c r="B206" t="s">
        <v>560</v>
      </c>
      <c r="C206" t="s">
        <v>560</v>
      </c>
    </row>
    <row r="207" spans="1:3" x14ac:dyDescent="0.25">
      <c r="A207" s="5" t="s">
        <v>560</v>
      </c>
      <c r="B207" t="s">
        <v>560</v>
      </c>
      <c r="C207" t="s">
        <v>560</v>
      </c>
    </row>
    <row r="208" spans="1:3" x14ac:dyDescent="0.25">
      <c r="A208" s="5" t="s">
        <v>560</v>
      </c>
      <c r="B208" t="s">
        <v>560</v>
      </c>
      <c r="C208" t="s">
        <v>560</v>
      </c>
    </row>
    <row r="209" spans="1:3" x14ac:dyDescent="0.25">
      <c r="A209" s="5" t="s">
        <v>560</v>
      </c>
      <c r="B209" t="s">
        <v>560</v>
      </c>
      <c r="C209" t="s">
        <v>560</v>
      </c>
    </row>
    <row r="210" spans="1:3" x14ac:dyDescent="0.25">
      <c r="A210" s="5" t="s">
        <v>560</v>
      </c>
      <c r="B210" t="s">
        <v>560</v>
      </c>
      <c r="C210" t="s">
        <v>560</v>
      </c>
    </row>
    <row r="211" spans="1:3" x14ac:dyDescent="0.25">
      <c r="A211" s="5" t="s">
        <v>560</v>
      </c>
      <c r="B211" t="s">
        <v>560</v>
      </c>
      <c r="C211" t="s">
        <v>560</v>
      </c>
    </row>
    <row r="212" spans="1:3" x14ac:dyDescent="0.25">
      <c r="A212" s="5" t="s">
        <v>560</v>
      </c>
      <c r="B212" t="s">
        <v>560</v>
      </c>
      <c r="C212" t="s">
        <v>560</v>
      </c>
    </row>
    <row r="213" spans="1:3" x14ac:dyDescent="0.25">
      <c r="A213" s="5" t="s">
        <v>560</v>
      </c>
      <c r="B213" t="s">
        <v>560</v>
      </c>
      <c r="C213" t="s">
        <v>560</v>
      </c>
    </row>
    <row r="214" spans="1:3" x14ac:dyDescent="0.25">
      <c r="A214" s="5" t="s">
        <v>560</v>
      </c>
      <c r="B214" t="s">
        <v>560</v>
      </c>
      <c r="C214" t="s">
        <v>560</v>
      </c>
    </row>
    <row r="215" spans="1:3" x14ac:dyDescent="0.25">
      <c r="A215" s="5" t="s">
        <v>560</v>
      </c>
      <c r="B215" t="s">
        <v>560</v>
      </c>
      <c r="C215" t="s">
        <v>560</v>
      </c>
    </row>
    <row r="216" spans="1:3" x14ac:dyDescent="0.25">
      <c r="A216" s="5" t="s">
        <v>560</v>
      </c>
      <c r="B216" t="s">
        <v>560</v>
      </c>
      <c r="C216" t="s">
        <v>560</v>
      </c>
    </row>
    <row r="217" spans="1:3" x14ac:dyDescent="0.25">
      <c r="A217" s="5" t="s">
        <v>560</v>
      </c>
      <c r="B217" t="s">
        <v>560</v>
      </c>
      <c r="C217" t="s">
        <v>560</v>
      </c>
    </row>
    <row r="218" spans="1:3" x14ac:dyDescent="0.25">
      <c r="A218" s="5" t="s">
        <v>560</v>
      </c>
      <c r="B218" t="s">
        <v>560</v>
      </c>
      <c r="C218" t="s">
        <v>560</v>
      </c>
    </row>
    <row r="219" spans="1:3" x14ac:dyDescent="0.25">
      <c r="A219" s="5" t="s">
        <v>560</v>
      </c>
      <c r="B219" t="s">
        <v>560</v>
      </c>
      <c r="C219" t="s">
        <v>560</v>
      </c>
    </row>
    <row r="220" spans="1:3" x14ac:dyDescent="0.25">
      <c r="A220" s="5" t="s">
        <v>560</v>
      </c>
      <c r="B220" t="s">
        <v>560</v>
      </c>
      <c r="C220" t="s">
        <v>560</v>
      </c>
    </row>
    <row r="221" spans="1:3" x14ac:dyDescent="0.25">
      <c r="A221" s="5" t="s">
        <v>560</v>
      </c>
      <c r="B221" t="s">
        <v>560</v>
      </c>
      <c r="C221" t="s">
        <v>560</v>
      </c>
    </row>
    <row r="222" spans="1:3" x14ac:dyDescent="0.25">
      <c r="A222" s="5" t="s">
        <v>560</v>
      </c>
      <c r="B222" t="s">
        <v>560</v>
      </c>
      <c r="C222" t="s">
        <v>560</v>
      </c>
    </row>
    <row r="223" spans="1:3" x14ac:dyDescent="0.25">
      <c r="A223" s="5" t="s">
        <v>560</v>
      </c>
      <c r="B223" t="s">
        <v>560</v>
      </c>
      <c r="C223" t="s">
        <v>560</v>
      </c>
    </row>
    <row r="224" spans="1:3" x14ac:dyDescent="0.25">
      <c r="A224" s="5" t="s">
        <v>560</v>
      </c>
      <c r="B224" t="s">
        <v>560</v>
      </c>
      <c r="C224" t="s">
        <v>560</v>
      </c>
    </row>
    <row r="225" spans="1:3" x14ac:dyDescent="0.25">
      <c r="A225" s="5" t="s">
        <v>560</v>
      </c>
      <c r="B225" t="s">
        <v>560</v>
      </c>
      <c r="C225" t="s">
        <v>560</v>
      </c>
    </row>
    <row r="226" spans="1:3" x14ac:dyDescent="0.25">
      <c r="A226" s="5" t="s">
        <v>560</v>
      </c>
      <c r="B226" t="s">
        <v>560</v>
      </c>
      <c r="C226" t="s">
        <v>560</v>
      </c>
    </row>
    <row r="227" spans="1:3" x14ac:dyDescent="0.25">
      <c r="A227" s="5" t="s">
        <v>560</v>
      </c>
      <c r="B227" t="s">
        <v>560</v>
      </c>
      <c r="C227" t="s">
        <v>560</v>
      </c>
    </row>
    <row r="228" spans="1:3" x14ac:dyDescent="0.25">
      <c r="A228" s="5" t="s">
        <v>560</v>
      </c>
      <c r="B228" t="s">
        <v>560</v>
      </c>
      <c r="C228" t="s">
        <v>560</v>
      </c>
    </row>
    <row r="229" spans="1:3" x14ac:dyDescent="0.25">
      <c r="A229" s="5" t="s">
        <v>560</v>
      </c>
      <c r="B229" t="s">
        <v>560</v>
      </c>
      <c r="C229" t="s">
        <v>560</v>
      </c>
    </row>
    <row r="230" spans="1:3" x14ac:dyDescent="0.25">
      <c r="A230" s="5" t="s">
        <v>560</v>
      </c>
      <c r="B230" t="s">
        <v>560</v>
      </c>
      <c r="C230" t="s">
        <v>560</v>
      </c>
    </row>
    <row r="231" spans="1:3" x14ac:dyDescent="0.25">
      <c r="A231" s="5" t="s">
        <v>560</v>
      </c>
      <c r="B231" t="s">
        <v>560</v>
      </c>
      <c r="C231" t="s">
        <v>560</v>
      </c>
    </row>
    <row r="232" spans="1:3" x14ac:dyDescent="0.25">
      <c r="A232" s="5" t="s">
        <v>560</v>
      </c>
      <c r="B232" t="s">
        <v>560</v>
      </c>
      <c r="C232" t="s">
        <v>560</v>
      </c>
    </row>
    <row r="233" spans="1:3" x14ac:dyDescent="0.25">
      <c r="A233" s="5" t="s">
        <v>560</v>
      </c>
      <c r="B233" t="s">
        <v>560</v>
      </c>
      <c r="C233" t="s">
        <v>560</v>
      </c>
    </row>
    <row r="234" spans="1:3" x14ac:dyDescent="0.25">
      <c r="A234" s="5" t="s">
        <v>560</v>
      </c>
      <c r="B234" t="s">
        <v>560</v>
      </c>
      <c r="C234" t="s">
        <v>560</v>
      </c>
    </row>
    <row r="235" spans="1:3" x14ac:dyDescent="0.25">
      <c r="A235" s="5" t="s">
        <v>560</v>
      </c>
      <c r="B235" t="s">
        <v>560</v>
      </c>
      <c r="C235" t="s">
        <v>560</v>
      </c>
    </row>
    <row r="236" spans="1:3" x14ac:dyDescent="0.25">
      <c r="A236" s="5" t="s">
        <v>560</v>
      </c>
      <c r="B236" t="s">
        <v>560</v>
      </c>
      <c r="C236" t="s">
        <v>560</v>
      </c>
    </row>
    <row r="237" spans="1:3" x14ac:dyDescent="0.25">
      <c r="A237" s="5" t="s">
        <v>560</v>
      </c>
      <c r="B237" t="s">
        <v>560</v>
      </c>
      <c r="C237" t="s">
        <v>560</v>
      </c>
    </row>
    <row r="238" spans="1:3" x14ac:dyDescent="0.25">
      <c r="A238" s="5" t="s">
        <v>560</v>
      </c>
      <c r="B238" t="s">
        <v>560</v>
      </c>
      <c r="C238" t="s">
        <v>560</v>
      </c>
    </row>
    <row r="239" spans="1:3" x14ac:dyDescent="0.25">
      <c r="A239" s="5" t="s">
        <v>560</v>
      </c>
      <c r="B239" t="s">
        <v>560</v>
      </c>
      <c r="C239" t="s">
        <v>560</v>
      </c>
    </row>
    <row r="240" spans="1:3" x14ac:dyDescent="0.25">
      <c r="A240" s="5" t="s">
        <v>560</v>
      </c>
      <c r="B240" t="s">
        <v>560</v>
      </c>
      <c r="C240" t="s">
        <v>560</v>
      </c>
    </row>
    <row r="241" spans="1:3" x14ac:dyDescent="0.25">
      <c r="A241" s="5" t="s">
        <v>560</v>
      </c>
      <c r="B241" t="s">
        <v>560</v>
      </c>
      <c r="C241" t="s">
        <v>560</v>
      </c>
    </row>
    <row r="242" spans="1:3" x14ac:dyDescent="0.25">
      <c r="A242" s="5" t="s">
        <v>560</v>
      </c>
      <c r="B242" t="s">
        <v>560</v>
      </c>
      <c r="C242" t="s">
        <v>560</v>
      </c>
    </row>
    <row r="243" spans="1:3" x14ac:dyDescent="0.25">
      <c r="A243" s="5" t="s">
        <v>560</v>
      </c>
      <c r="B243" t="s">
        <v>560</v>
      </c>
      <c r="C243" t="s">
        <v>560</v>
      </c>
    </row>
    <row r="244" spans="1:3" x14ac:dyDescent="0.25">
      <c r="A244" s="5" t="s">
        <v>560</v>
      </c>
      <c r="B244" t="s">
        <v>560</v>
      </c>
      <c r="C244" t="s">
        <v>560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E003A-7D5B-4C4E-9ADA-7510D9DDF385}">
  <dimension ref="A1:H53"/>
  <sheetViews>
    <sheetView workbookViewId="0"/>
  </sheetViews>
  <sheetFormatPr baseColWidth="10" defaultRowHeight="15" x14ac:dyDescent="0.25"/>
  <cols>
    <col min="1" max="1" width="6.85546875" customWidth="1"/>
    <col min="3" max="3" width="15.5703125" bestFit="1" customWidth="1"/>
  </cols>
  <sheetData>
    <row r="1" spans="1:8" ht="20.25" x14ac:dyDescent="0.25">
      <c r="A1" s="65" t="s">
        <v>655</v>
      </c>
    </row>
    <row r="3" spans="1:8" ht="20.25" x14ac:dyDescent="0.25">
      <c r="B3" s="65"/>
    </row>
    <row r="4" spans="1:8" ht="20.25" x14ac:dyDescent="0.25">
      <c r="B4" s="65"/>
    </row>
    <row r="5" spans="1:8" ht="20.25" x14ac:dyDescent="0.25">
      <c r="B5" s="65"/>
    </row>
    <row r="7" spans="1:8" x14ac:dyDescent="0.25">
      <c r="B7" t="s">
        <v>559</v>
      </c>
      <c r="C7" t="s">
        <v>519</v>
      </c>
      <c r="D7" t="s">
        <v>557</v>
      </c>
      <c r="E7" t="s">
        <v>565</v>
      </c>
      <c r="F7" t="s">
        <v>516</v>
      </c>
    </row>
    <row r="8" spans="1:8" x14ac:dyDescent="0.25">
      <c r="B8" s="46">
        <v>1794.0064918994899</v>
      </c>
      <c r="C8" s="6">
        <v>128113252.777448</v>
      </c>
      <c r="D8" s="6"/>
      <c r="E8" s="6"/>
      <c r="F8" s="6"/>
    </row>
    <row r="9" spans="1:8" x14ac:dyDescent="0.25">
      <c r="B9" s="6">
        <v>3408.2</v>
      </c>
      <c r="C9" s="6">
        <v>128099817.297465</v>
      </c>
      <c r="D9" s="6"/>
      <c r="E9" s="6"/>
      <c r="F9" s="6"/>
      <c r="G9" s="6"/>
      <c r="H9" s="6"/>
    </row>
    <row r="10" spans="1:8" x14ac:dyDescent="0.25">
      <c r="B10" s="6">
        <v>5036.3</v>
      </c>
      <c r="C10" s="6">
        <v>128096523.547425</v>
      </c>
      <c r="D10" s="6"/>
      <c r="E10" s="6"/>
      <c r="F10" s="6"/>
      <c r="G10" s="6"/>
      <c r="H10" s="6"/>
    </row>
    <row r="11" spans="1:8" x14ac:dyDescent="0.25">
      <c r="B11" s="6">
        <v>6659.5</v>
      </c>
      <c r="C11" s="6">
        <v>128095480.98218399</v>
      </c>
      <c r="D11" s="6"/>
      <c r="E11" s="6"/>
      <c r="F11" s="6"/>
      <c r="G11" s="6"/>
      <c r="H11" s="6"/>
    </row>
    <row r="12" spans="1:8" x14ac:dyDescent="0.25">
      <c r="B12" s="46">
        <v>7124</v>
      </c>
      <c r="C12" s="6">
        <v>128095480.98220401</v>
      </c>
      <c r="D12" s="6"/>
      <c r="E12" s="6"/>
      <c r="F12" s="6"/>
      <c r="G12" s="6"/>
      <c r="H12" s="6"/>
    </row>
    <row r="13" spans="1:8" x14ac:dyDescent="0.25">
      <c r="B13" s="6"/>
      <c r="C13" s="6"/>
      <c r="D13" s="6"/>
      <c r="E13" s="6"/>
      <c r="F13" s="6"/>
      <c r="G13" s="6"/>
      <c r="H13" s="6"/>
    </row>
    <row r="14" spans="1:8" x14ac:dyDescent="0.25">
      <c r="B14" s="6">
        <v>1794.0064918994899</v>
      </c>
      <c r="C14" s="6"/>
      <c r="D14" s="6">
        <v>128113252.777448</v>
      </c>
      <c r="E14" s="6"/>
      <c r="F14" s="6"/>
      <c r="G14" s="6"/>
      <c r="H14" s="6"/>
    </row>
    <row r="15" spans="1:8" x14ac:dyDescent="0.25">
      <c r="B15" s="6">
        <v>3514.4</v>
      </c>
      <c r="C15" s="6"/>
      <c r="D15" s="6">
        <v>128101325.89746501</v>
      </c>
      <c r="E15" s="6"/>
      <c r="F15" s="6"/>
      <c r="G15" s="6"/>
      <c r="H15" s="6"/>
    </row>
    <row r="16" spans="1:8" x14ac:dyDescent="0.25">
      <c r="B16">
        <v>5257.4</v>
      </c>
      <c r="C16" s="6"/>
      <c r="D16" s="6">
        <v>128097632.303789</v>
      </c>
      <c r="E16" s="6"/>
      <c r="F16" s="6"/>
      <c r="G16" s="6"/>
      <c r="H16" s="6"/>
    </row>
    <row r="17" spans="2:8" x14ac:dyDescent="0.25">
      <c r="B17">
        <v>6920.5</v>
      </c>
      <c r="C17" s="6"/>
      <c r="D17" s="6">
        <v>128096113.66234601</v>
      </c>
      <c r="E17" s="6"/>
      <c r="F17" s="6"/>
      <c r="G17" s="6"/>
      <c r="H17" s="6"/>
    </row>
    <row r="18" spans="2:8" x14ac:dyDescent="0.25">
      <c r="B18">
        <v>7130.1</v>
      </c>
      <c r="C18" s="6"/>
      <c r="D18" s="6">
        <v>128096113.66236401</v>
      </c>
      <c r="E18" s="6"/>
      <c r="F18" s="6"/>
      <c r="G18" s="6"/>
      <c r="H18" s="6"/>
    </row>
    <row r="19" spans="2:8" x14ac:dyDescent="0.25">
      <c r="B19" s="6">
        <v>1794.0064964294399</v>
      </c>
      <c r="C19" s="6"/>
      <c r="D19" s="6"/>
      <c r="E19" s="6">
        <v>128113252.777448</v>
      </c>
      <c r="F19" s="6"/>
      <c r="G19" s="6"/>
      <c r="H19" s="6"/>
    </row>
    <row r="20" spans="2:8" x14ac:dyDescent="0.25">
      <c r="B20" s="6">
        <v>2104.4</v>
      </c>
      <c r="C20" s="6"/>
      <c r="D20" s="6"/>
      <c r="E20" s="6">
        <v>128102277.36855499</v>
      </c>
      <c r="F20" s="6"/>
      <c r="G20" s="6"/>
      <c r="H20" s="6"/>
    </row>
    <row r="21" spans="2:8" x14ac:dyDescent="0.25">
      <c r="B21" s="6">
        <v>2240.6</v>
      </c>
      <c r="C21" s="6"/>
      <c r="D21" s="6"/>
      <c r="E21" s="6">
        <v>128101402.299273</v>
      </c>
      <c r="F21" s="6"/>
      <c r="G21" s="6"/>
      <c r="H21" s="6"/>
    </row>
    <row r="22" spans="2:8" x14ac:dyDescent="0.25">
      <c r="B22" s="6">
        <v>2378.4</v>
      </c>
      <c r="C22" s="6"/>
      <c r="D22" s="6"/>
      <c r="E22" s="6">
        <v>128101072.84107099</v>
      </c>
      <c r="F22" s="6"/>
      <c r="G22" s="6"/>
      <c r="H22" s="6"/>
    </row>
    <row r="23" spans="2:8" x14ac:dyDescent="0.25">
      <c r="B23" s="6">
        <v>2522.9</v>
      </c>
      <c r="C23" s="6"/>
      <c r="D23" s="6"/>
      <c r="E23" s="6">
        <v>128101010.866</v>
      </c>
      <c r="F23" s="6"/>
      <c r="G23" s="6"/>
      <c r="H23" s="6"/>
    </row>
    <row r="24" spans="2:8" x14ac:dyDescent="0.25">
      <c r="B24" s="6">
        <v>2702.7</v>
      </c>
      <c r="C24" s="6"/>
      <c r="D24" s="6"/>
      <c r="E24" s="6">
        <v>128101010.865997</v>
      </c>
      <c r="F24" s="6"/>
      <c r="G24" s="6"/>
      <c r="H24" s="6"/>
    </row>
    <row r="25" spans="2:8" x14ac:dyDescent="0.25">
      <c r="B25" s="6">
        <v>2840.2</v>
      </c>
      <c r="C25" s="6"/>
      <c r="D25" s="6"/>
      <c r="E25" s="6">
        <v>128101010.865991</v>
      </c>
      <c r="F25" s="6"/>
    </row>
    <row r="26" spans="2:8" x14ac:dyDescent="0.25">
      <c r="B26" s="6">
        <v>2984.8</v>
      </c>
      <c r="C26" s="6"/>
      <c r="D26" s="6"/>
      <c r="E26" s="6">
        <v>128101010.86600301</v>
      </c>
      <c r="F26" s="6"/>
    </row>
    <row r="27" spans="2:8" x14ac:dyDescent="0.25">
      <c r="B27" s="6">
        <v>3129.8</v>
      </c>
      <c r="C27" s="6"/>
      <c r="D27" s="6"/>
      <c r="E27" s="6">
        <v>128100971.745994</v>
      </c>
      <c r="F27" s="6"/>
    </row>
    <row r="28" spans="2:8" x14ac:dyDescent="0.25">
      <c r="B28">
        <v>3271</v>
      </c>
      <c r="C28" s="6"/>
      <c r="D28" s="6"/>
      <c r="E28" s="6">
        <v>128100971.745986</v>
      </c>
      <c r="F28" s="6"/>
    </row>
    <row r="29" spans="2:8" x14ac:dyDescent="0.25">
      <c r="B29">
        <v>3415.6</v>
      </c>
      <c r="C29" s="6"/>
      <c r="D29" s="6"/>
      <c r="E29" s="6">
        <v>128100953.945995</v>
      </c>
      <c r="F29" s="6"/>
    </row>
    <row r="30" spans="2:8" x14ac:dyDescent="0.25">
      <c r="B30">
        <v>3541.3</v>
      </c>
      <c r="C30" s="6"/>
      <c r="D30" s="6"/>
      <c r="E30" s="6"/>
      <c r="F30" s="6"/>
    </row>
    <row r="31" spans="2:8" x14ac:dyDescent="0.25">
      <c r="B31">
        <v>3684.7</v>
      </c>
      <c r="C31" s="6"/>
      <c r="D31" s="6"/>
      <c r="E31" s="6">
        <v>128100953.94599999</v>
      </c>
      <c r="F31" s="6"/>
    </row>
    <row r="32" spans="2:8" x14ac:dyDescent="0.25">
      <c r="B32">
        <v>3859.1</v>
      </c>
      <c r="C32" s="6"/>
      <c r="D32" s="6"/>
      <c r="E32" s="6">
        <v>128100831.945999</v>
      </c>
      <c r="F32" s="6"/>
    </row>
    <row r="33" spans="2:6" x14ac:dyDescent="0.25">
      <c r="B33">
        <v>3983.7</v>
      </c>
      <c r="C33" s="6"/>
      <c r="D33" s="6"/>
      <c r="E33" s="6"/>
      <c r="F33" s="6"/>
    </row>
    <row r="34" spans="2:6" x14ac:dyDescent="0.25">
      <c r="B34">
        <v>4129.2</v>
      </c>
      <c r="C34" s="6"/>
      <c r="D34" s="6"/>
      <c r="E34" s="6">
        <v>128100831.945997</v>
      </c>
      <c r="F34" s="6"/>
    </row>
    <row r="35" spans="2:6" x14ac:dyDescent="0.25">
      <c r="B35">
        <v>4282.7</v>
      </c>
      <c r="C35" s="6"/>
      <c r="D35" s="6"/>
      <c r="E35" s="6">
        <v>128100831.945999</v>
      </c>
      <c r="F35" s="6"/>
    </row>
    <row r="36" spans="2:6" x14ac:dyDescent="0.25">
      <c r="B36">
        <v>4423.3</v>
      </c>
      <c r="C36" s="6"/>
      <c r="D36" s="6"/>
      <c r="E36" s="6">
        <v>128100831.94599099</v>
      </c>
      <c r="F36" s="6"/>
    </row>
    <row r="37" spans="2:6" x14ac:dyDescent="0.25">
      <c r="B37">
        <v>4562.1000000000004</v>
      </c>
      <c r="C37" s="6"/>
      <c r="D37" s="6"/>
      <c r="E37" s="6">
        <v>128100831.945986</v>
      </c>
      <c r="F37" s="6"/>
    </row>
    <row r="38" spans="2:6" x14ac:dyDescent="0.25">
      <c r="B38">
        <v>4691.1000000000004</v>
      </c>
      <c r="C38" s="6"/>
      <c r="D38" s="6"/>
      <c r="E38" s="6"/>
      <c r="F38" s="6"/>
    </row>
    <row r="39" spans="2:6" x14ac:dyDescent="0.25">
      <c r="B39">
        <v>4834.2</v>
      </c>
      <c r="C39" s="6"/>
      <c r="D39" s="6"/>
      <c r="E39" s="6">
        <v>128100831.945996</v>
      </c>
      <c r="F39" s="6"/>
    </row>
    <row r="40" spans="2:6" x14ac:dyDescent="0.25">
      <c r="B40">
        <v>4982.8</v>
      </c>
      <c r="C40" s="6"/>
      <c r="D40" s="6"/>
      <c r="E40" s="6">
        <v>128100791.94597</v>
      </c>
      <c r="F40" s="6"/>
    </row>
    <row r="41" spans="2:6" x14ac:dyDescent="0.25">
      <c r="B41">
        <v>5124.6000000000004</v>
      </c>
      <c r="C41" s="6"/>
      <c r="D41" s="6"/>
      <c r="E41" s="6">
        <v>128100791.945988</v>
      </c>
      <c r="F41" s="6"/>
    </row>
    <row r="42" spans="2:6" x14ac:dyDescent="0.25">
      <c r="B42">
        <v>5264.8</v>
      </c>
      <c r="C42" s="6"/>
      <c r="D42" s="6"/>
      <c r="E42" s="6">
        <v>128100791.945988</v>
      </c>
      <c r="F42" s="6"/>
    </row>
    <row r="43" spans="2:6" x14ac:dyDescent="0.25">
      <c r="B43">
        <v>5407.2</v>
      </c>
      <c r="C43" s="6"/>
      <c r="D43" s="6"/>
      <c r="E43" s="6">
        <v>128100722.345989</v>
      </c>
      <c r="F43" s="6"/>
    </row>
    <row r="44" spans="2:6" x14ac:dyDescent="0.25">
      <c r="B44">
        <v>5533.3</v>
      </c>
      <c r="C44" s="6"/>
      <c r="D44" s="6"/>
      <c r="E44" s="6"/>
      <c r="F44" s="6"/>
    </row>
    <row r="45" spans="2:6" x14ac:dyDescent="0.25">
      <c r="B45">
        <v>5702.2</v>
      </c>
      <c r="C45" s="6"/>
      <c r="D45" s="6"/>
      <c r="E45" s="6">
        <v>128100715.745998</v>
      </c>
      <c r="F45" s="6"/>
    </row>
    <row r="46" spans="2:6" x14ac:dyDescent="0.25">
      <c r="B46">
        <v>5847</v>
      </c>
      <c r="C46" s="6"/>
      <c r="D46" s="6"/>
      <c r="E46" s="6">
        <v>128100715.745988</v>
      </c>
      <c r="F46" s="6"/>
    </row>
    <row r="47" spans="2:6" x14ac:dyDescent="0.25">
      <c r="B47">
        <v>5974.4</v>
      </c>
      <c r="C47" s="6"/>
      <c r="D47" s="6"/>
      <c r="E47" s="6"/>
      <c r="F47" s="6"/>
    </row>
    <row r="48" spans="2:6" x14ac:dyDescent="0.25">
      <c r="B48">
        <v>6117.1</v>
      </c>
      <c r="C48" s="6"/>
      <c r="D48" s="6"/>
      <c r="E48" s="6">
        <v>128100672.545986</v>
      </c>
      <c r="F48" s="6"/>
    </row>
    <row r="49" spans="2:6" x14ac:dyDescent="0.25">
      <c r="B49">
        <v>6245.1</v>
      </c>
      <c r="C49" s="6"/>
      <c r="D49" s="6"/>
      <c r="E49" s="6"/>
      <c r="F49" s="6"/>
    </row>
    <row r="50" spans="2:6" x14ac:dyDescent="0.25">
      <c r="B50">
        <v>6590.3</v>
      </c>
      <c r="C50" s="6"/>
      <c r="D50" s="6"/>
      <c r="E50" s="6">
        <v>128100672.545986</v>
      </c>
      <c r="F50" s="6"/>
    </row>
    <row r="51" spans="2:6" x14ac:dyDescent="0.25">
      <c r="B51">
        <v>6715.8</v>
      </c>
      <c r="C51" s="6"/>
      <c r="D51" s="6"/>
      <c r="E51" s="6"/>
      <c r="F51" s="6"/>
    </row>
    <row r="52" spans="2:6" x14ac:dyDescent="0.25">
      <c r="B52">
        <v>6843.4</v>
      </c>
      <c r="E52" s="24"/>
    </row>
    <row r="53" spans="2:6" x14ac:dyDescent="0.25">
      <c r="B53">
        <v>6982.2</v>
      </c>
      <c r="E53" s="24"/>
    </row>
  </sheetData>
  <phoneticPr fontId="12" type="noConversion"/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62D65-7CD7-411B-A356-D1A038A742AB}">
  <dimension ref="A1"/>
  <sheetViews>
    <sheetView workbookViewId="0">
      <selection activeCell="D20" sqref="A1:D20"/>
    </sheetView>
  </sheetViews>
  <sheetFormatPr baseColWidth="10"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A2378-D37C-4972-B75A-F359EDA127CF}">
  <dimension ref="A1:E8"/>
  <sheetViews>
    <sheetView workbookViewId="0">
      <selection activeCell="E3" sqref="E3:E7"/>
    </sheetView>
  </sheetViews>
  <sheetFormatPr baseColWidth="10" defaultRowHeight="15" x14ac:dyDescent="0.25"/>
  <cols>
    <col min="5" max="5" width="23" bestFit="1" customWidth="1"/>
    <col min="6" max="6" width="124.7109375" bestFit="1" customWidth="1"/>
  </cols>
  <sheetData>
    <row r="1" spans="1:5" ht="17.25" x14ac:dyDescent="0.3">
      <c r="A1" s="48" t="s">
        <v>659</v>
      </c>
    </row>
    <row r="3" spans="1:5" x14ac:dyDescent="0.25">
      <c r="E3" s="73" t="s">
        <v>706</v>
      </c>
    </row>
    <row r="4" spans="1:5" x14ac:dyDescent="0.25">
      <c r="E4" s="73" t="s">
        <v>707</v>
      </c>
    </row>
    <row r="5" spans="1:5" x14ac:dyDescent="0.25">
      <c r="E5" s="73" t="s">
        <v>708</v>
      </c>
    </row>
    <row r="6" spans="1:5" x14ac:dyDescent="0.25">
      <c r="E6" s="73" t="s">
        <v>709</v>
      </c>
    </row>
    <row r="7" spans="1:5" x14ac:dyDescent="0.25">
      <c r="E7" t="s">
        <v>516</v>
      </c>
    </row>
    <row r="8" spans="1:5" x14ac:dyDescent="0.25">
      <c r="E8">
        <v>194858000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A87F-0443-45F0-9ABD-FD006B4138E3}">
  <dimension ref="B1:F50"/>
  <sheetViews>
    <sheetView topLeftCell="A22" workbookViewId="0">
      <selection activeCell="H39" sqref="H39"/>
    </sheetView>
  </sheetViews>
  <sheetFormatPr baseColWidth="10" defaultRowHeight="15" x14ac:dyDescent="0.25"/>
  <cols>
    <col min="1" max="1" width="16" bestFit="1" customWidth="1"/>
    <col min="6" max="6" width="10" bestFit="1" customWidth="1"/>
  </cols>
  <sheetData>
    <row r="1" spans="2:6" ht="18.75" x14ac:dyDescent="0.3">
      <c r="B1" s="72" t="s">
        <v>659</v>
      </c>
    </row>
    <row r="2" spans="2:6" ht="18.75" x14ac:dyDescent="0.3">
      <c r="B2" s="72"/>
    </row>
    <row r="3" spans="2:6" ht="18.75" x14ac:dyDescent="0.3">
      <c r="B3" s="72"/>
    </row>
    <row r="4" spans="2:6" ht="18.75" x14ac:dyDescent="0.3">
      <c r="B4" s="72"/>
    </row>
    <row r="5" spans="2:6" ht="18.75" x14ac:dyDescent="0.3">
      <c r="B5" s="72"/>
    </row>
    <row r="6" spans="2:6" x14ac:dyDescent="0.25">
      <c r="F6" t="s">
        <v>622</v>
      </c>
    </row>
    <row r="7" spans="2:6" x14ac:dyDescent="0.25">
      <c r="B7" t="s">
        <v>559</v>
      </c>
      <c r="C7" t="s">
        <v>519</v>
      </c>
      <c r="D7" t="s">
        <v>557</v>
      </c>
      <c r="E7" t="s">
        <v>565</v>
      </c>
      <c r="F7" t="s">
        <v>516</v>
      </c>
    </row>
    <row r="8" spans="2:6" x14ac:dyDescent="0.25">
      <c r="B8">
        <v>1839.2435562610599</v>
      </c>
      <c r="C8">
        <v>170290112.789022</v>
      </c>
    </row>
    <row r="9" spans="2:6" x14ac:dyDescent="0.25">
      <c r="B9">
        <v>3644.5</v>
      </c>
      <c r="C9">
        <v>170289957.98904499</v>
      </c>
    </row>
    <row r="10" spans="2:6" x14ac:dyDescent="0.25">
      <c r="B10">
        <v>5409.4</v>
      </c>
      <c r="C10">
        <v>170289957.98905399</v>
      </c>
    </row>
    <row r="11" spans="2:6" x14ac:dyDescent="0.25">
      <c r="B11">
        <v>7260.9</v>
      </c>
      <c r="C11">
        <v>170289957.98905399</v>
      </c>
    </row>
    <row r="12" spans="2:6" x14ac:dyDescent="0.25">
      <c r="B12">
        <v>1839.2435562610599</v>
      </c>
      <c r="D12">
        <v>170290112.789022</v>
      </c>
    </row>
    <row r="13" spans="2:6" x14ac:dyDescent="0.25">
      <c r="B13">
        <v>3660.5</v>
      </c>
      <c r="D13">
        <v>170289957.98904401</v>
      </c>
    </row>
    <row r="14" spans="2:6" x14ac:dyDescent="0.25">
      <c r="B14">
        <v>5343.7</v>
      </c>
      <c r="D14">
        <v>170289502.189044</v>
      </c>
    </row>
    <row r="15" spans="2:6" x14ac:dyDescent="0.25">
      <c r="B15">
        <v>5702.9</v>
      </c>
      <c r="D15">
        <v>170289464.18905401</v>
      </c>
    </row>
    <row r="16" spans="2:6" x14ac:dyDescent="0.25">
      <c r="B16">
        <v>6059.9</v>
      </c>
      <c r="D16">
        <v>170289464.18905401</v>
      </c>
    </row>
    <row r="17" spans="2:6" x14ac:dyDescent="0.25">
      <c r="B17">
        <v>7551.4</v>
      </c>
    </row>
    <row r="18" spans="2:6" x14ac:dyDescent="0.25">
      <c r="B18">
        <v>1839.24357485771</v>
      </c>
      <c r="E18">
        <v>170290112.789022</v>
      </c>
    </row>
    <row r="19" spans="2:6" x14ac:dyDescent="0.25">
      <c r="B19">
        <v>2131.5</v>
      </c>
    </row>
    <row r="20" spans="2:6" x14ac:dyDescent="0.25">
      <c r="B20">
        <v>2254.8000000000002</v>
      </c>
    </row>
    <row r="21" spans="2:6" x14ac:dyDescent="0.25">
      <c r="B21">
        <v>2391</v>
      </c>
      <c r="F21" s="24"/>
    </row>
    <row r="22" spans="2:6" x14ac:dyDescent="0.25">
      <c r="B22">
        <v>2524.1</v>
      </c>
      <c r="F22" s="24"/>
    </row>
    <row r="23" spans="2:6" x14ac:dyDescent="0.25">
      <c r="B23">
        <v>2661.1</v>
      </c>
      <c r="F23" s="24"/>
    </row>
    <row r="24" spans="2:6" x14ac:dyDescent="0.25">
      <c r="B24">
        <v>2845.8</v>
      </c>
      <c r="E24">
        <v>170290055.588898</v>
      </c>
      <c r="F24" s="24"/>
    </row>
    <row r="25" spans="2:6" x14ac:dyDescent="0.25">
      <c r="B25">
        <v>3012.7</v>
      </c>
      <c r="E25">
        <v>170289983.78888199</v>
      </c>
      <c r="F25" s="24"/>
    </row>
    <row r="26" spans="2:6" x14ac:dyDescent="0.25">
      <c r="B26">
        <v>3146.8</v>
      </c>
    </row>
    <row r="27" spans="2:6" x14ac:dyDescent="0.25">
      <c r="B27">
        <v>3286</v>
      </c>
    </row>
    <row r="28" spans="2:6" x14ac:dyDescent="0.25">
      <c r="B28">
        <v>3425.9</v>
      </c>
      <c r="F28" s="24"/>
    </row>
    <row r="29" spans="2:6" x14ac:dyDescent="0.25">
      <c r="B29">
        <v>3573.2</v>
      </c>
      <c r="F29" s="24"/>
    </row>
    <row r="30" spans="2:6" x14ac:dyDescent="0.25">
      <c r="B30">
        <v>3762.1</v>
      </c>
      <c r="F30" s="24"/>
    </row>
    <row r="31" spans="2:6" x14ac:dyDescent="0.25">
      <c r="B31">
        <v>3948.3</v>
      </c>
      <c r="E31">
        <v>170289960.98888099</v>
      </c>
      <c r="F31" s="24"/>
    </row>
    <row r="32" spans="2:6" x14ac:dyDescent="0.25">
      <c r="B32">
        <v>4160.3999999999996</v>
      </c>
      <c r="E32">
        <v>170289960.98890099</v>
      </c>
      <c r="F32" s="24"/>
    </row>
    <row r="33" spans="2:6" x14ac:dyDescent="0.25">
      <c r="B33">
        <v>4336.3999999999996</v>
      </c>
      <c r="E33">
        <v>170289910.74729499</v>
      </c>
    </row>
    <row r="34" spans="2:6" x14ac:dyDescent="0.25">
      <c r="B34">
        <v>4486.8</v>
      </c>
    </row>
    <row r="35" spans="2:6" x14ac:dyDescent="0.25">
      <c r="B35">
        <v>4668.5</v>
      </c>
      <c r="E35">
        <v>170289737.36649799</v>
      </c>
    </row>
    <row r="36" spans="2:6" x14ac:dyDescent="0.25">
      <c r="B36">
        <v>4894.2</v>
      </c>
      <c r="E36">
        <v>170289706.408099</v>
      </c>
      <c r="F36" s="24"/>
    </row>
    <row r="37" spans="2:6" x14ac:dyDescent="0.25">
      <c r="B37">
        <v>5058.5</v>
      </c>
    </row>
    <row r="38" spans="2:6" x14ac:dyDescent="0.25">
      <c r="B38">
        <v>5223.1000000000004</v>
      </c>
      <c r="E38">
        <v>170289706.40808001</v>
      </c>
    </row>
    <row r="39" spans="2:6" x14ac:dyDescent="0.25">
      <c r="B39">
        <v>5378.1</v>
      </c>
      <c r="E39">
        <v>170289706.40808001</v>
      </c>
      <c r="F39" s="24"/>
    </row>
    <row r="40" spans="2:6" x14ac:dyDescent="0.25">
      <c r="B40">
        <v>5532.8</v>
      </c>
      <c r="E40">
        <v>170289706.40808001</v>
      </c>
    </row>
    <row r="41" spans="2:6" x14ac:dyDescent="0.25">
      <c r="B41">
        <v>5684.4</v>
      </c>
      <c r="E41">
        <v>170289706.40808001</v>
      </c>
    </row>
    <row r="42" spans="2:6" x14ac:dyDescent="0.25">
      <c r="B42">
        <v>5836.2</v>
      </c>
      <c r="E42">
        <v>170289706.40808001</v>
      </c>
    </row>
    <row r="43" spans="2:6" x14ac:dyDescent="0.25">
      <c r="B43">
        <v>5987.5</v>
      </c>
      <c r="E43">
        <v>170289706.40808001</v>
      </c>
    </row>
    <row r="44" spans="2:6" x14ac:dyDescent="0.25">
      <c r="B44">
        <v>6137.8</v>
      </c>
      <c r="E44">
        <v>170289706.40808001</v>
      </c>
    </row>
    <row r="45" spans="2:6" x14ac:dyDescent="0.25">
      <c r="B45">
        <v>6289.6</v>
      </c>
      <c r="E45">
        <v>170289706.40808001</v>
      </c>
    </row>
    <row r="46" spans="2:6" x14ac:dyDescent="0.25">
      <c r="B46">
        <v>6438.6</v>
      </c>
      <c r="E46">
        <v>170289706.40808001</v>
      </c>
    </row>
    <row r="47" spans="2:6" x14ac:dyDescent="0.25">
      <c r="B47">
        <v>6588.5</v>
      </c>
      <c r="E47">
        <v>170289706.40808001</v>
      </c>
    </row>
    <row r="48" spans="2:6" x14ac:dyDescent="0.25">
      <c r="B48">
        <v>6738.5</v>
      </c>
      <c r="E48">
        <v>170289706.40808001</v>
      </c>
    </row>
    <row r="49" spans="2:6" x14ac:dyDescent="0.25">
      <c r="B49">
        <v>7064.3</v>
      </c>
      <c r="E49">
        <v>170289706.40808001</v>
      </c>
    </row>
    <row r="50" spans="2:6" x14ac:dyDescent="0.25">
      <c r="B50">
        <v>3084.7</v>
      </c>
      <c r="F50">
        <v>170288000</v>
      </c>
    </row>
  </sheetData>
  <phoneticPr fontId="12" type="noConversion"/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3A7E4-7666-4929-8CC4-97D161CEBA87}">
  <dimension ref="B1:H52"/>
  <sheetViews>
    <sheetView topLeftCell="A16" workbookViewId="0">
      <selection activeCell="C52" sqref="B50:C52"/>
    </sheetView>
  </sheetViews>
  <sheetFormatPr baseColWidth="10" defaultRowHeight="15" x14ac:dyDescent="0.25"/>
  <cols>
    <col min="3" max="8" width="14.5703125" bestFit="1" customWidth="1"/>
  </cols>
  <sheetData>
    <row r="1" spans="2:8" ht="17.25" x14ac:dyDescent="0.3">
      <c r="E1" s="48" t="s">
        <v>659</v>
      </c>
    </row>
    <row r="6" spans="2:8" x14ac:dyDescent="0.25">
      <c r="B6" t="s">
        <v>497</v>
      </c>
      <c r="C6" t="s">
        <v>516</v>
      </c>
      <c r="D6" t="s">
        <v>519</v>
      </c>
      <c r="E6" t="s">
        <v>557</v>
      </c>
      <c r="F6" t="s">
        <v>565</v>
      </c>
    </row>
    <row r="7" spans="2:8" x14ac:dyDescent="0.25">
      <c r="H7" s="45"/>
    </row>
    <row r="8" spans="2:8" x14ac:dyDescent="0.25">
      <c r="B8">
        <v>1844.7540032863601</v>
      </c>
      <c r="D8">
        <v>167107678.832228</v>
      </c>
      <c r="H8" s="45"/>
    </row>
    <row r="9" spans="2:8" x14ac:dyDescent="0.25">
      <c r="B9">
        <v>2426.9</v>
      </c>
      <c r="D9">
        <v>167107678.83226001</v>
      </c>
      <c r="H9" s="45"/>
    </row>
    <row r="10" spans="2:8" x14ac:dyDescent="0.25">
      <c r="B10">
        <v>4488.8999999999996</v>
      </c>
      <c r="D10">
        <v>167109785.43224201</v>
      </c>
      <c r="H10" s="45"/>
    </row>
    <row r="11" spans="2:8" x14ac:dyDescent="0.25">
      <c r="B11">
        <v>6289.6</v>
      </c>
      <c r="D11">
        <v>167108209.303442</v>
      </c>
      <c r="H11" s="45"/>
    </row>
    <row r="12" spans="2:8" x14ac:dyDescent="0.25">
      <c r="B12">
        <v>7159.7</v>
      </c>
      <c r="H12" s="45"/>
    </row>
    <row r="13" spans="2:8" x14ac:dyDescent="0.25">
      <c r="B13">
        <v>1844.7540032863601</v>
      </c>
      <c r="E13">
        <v>167107678.832228</v>
      </c>
      <c r="H13" s="45"/>
    </row>
    <row r="14" spans="2:8" x14ac:dyDescent="0.25">
      <c r="B14">
        <v>2522</v>
      </c>
      <c r="E14">
        <v>167107678.83226001</v>
      </c>
      <c r="H14" s="45"/>
    </row>
    <row r="15" spans="2:8" x14ac:dyDescent="0.25">
      <c r="B15">
        <v>4857.3</v>
      </c>
      <c r="E15">
        <v>167109107.30344099</v>
      </c>
      <c r="H15" s="45"/>
    </row>
    <row r="16" spans="2:8" x14ac:dyDescent="0.25">
      <c r="B16">
        <v>6765</v>
      </c>
      <c r="E16">
        <v>167108369.903442</v>
      </c>
      <c r="H16" s="45"/>
    </row>
    <row r="17" spans="2:8" x14ac:dyDescent="0.25">
      <c r="B17">
        <v>7153.8</v>
      </c>
      <c r="H17" s="45"/>
    </row>
    <row r="18" spans="2:8" x14ac:dyDescent="0.25">
      <c r="B18">
        <v>1844.7540185451501</v>
      </c>
      <c r="F18">
        <v>167107678.832228</v>
      </c>
      <c r="H18" s="45"/>
    </row>
    <row r="19" spans="2:8" x14ac:dyDescent="0.25">
      <c r="B19">
        <v>2134</v>
      </c>
      <c r="H19" s="45"/>
    </row>
    <row r="20" spans="2:8" x14ac:dyDescent="0.25">
      <c r="B20">
        <v>2261.1</v>
      </c>
      <c r="H20" s="45"/>
    </row>
    <row r="21" spans="2:8" x14ac:dyDescent="0.25">
      <c r="B21">
        <v>2400.1</v>
      </c>
      <c r="H21" s="45"/>
    </row>
    <row r="22" spans="2:8" x14ac:dyDescent="0.25">
      <c r="B22">
        <v>2689.3</v>
      </c>
      <c r="H22" s="45"/>
    </row>
    <row r="23" spans="2:8" x14ac:dyDescent="0.25">
      <c r="B23">
        <v>2829</v>
      </c>
      <c r="H23" s="45"/>
    </row>
    <row r="24" spans="2:8" x14ac:dyDescent="0.25">
      <c r="B24">
        <v>2965.8</v>
      </c>
      <c r="H24" s="45"/>
    </row>
    <row r="25" spans="2:8" x14ac:dyDescent="0.25">
      <c r="B25">
        <v>3129.5</v>
      </c>
      <c r="F25">
        <v>167107678.83207199</v>
      </c>
      <c r="H25" s="45"/>
    </row>
    <row r="26" spans="2:8" x14ac:dyDescent="0.25">
      <c r="B26">
        <v>3318.1</v>
      </c>
      <c r="F26">
        <v>167107678.832075</v>
      </c>
      <c r="H26" s="45"/>
    </row>
    <row r="27" spans="2:8" x14ac:dyDescent="0.25">
      <c r="B27">
        <v>3524.1</v>
      </c>
      <c r="F27">
        <v>167107678.83207399</v>
      </c>
      <c r="H27" s="45"/>
    </row>
    <row r="28" spans="2:8" x14ac:dyDescent="0.25">
      <c r="B28">
        <v>3793</v>
      </c>
      <c r="F28">
        <v>167107532.63209301</v>
      </c>
      <c r="H28" s="45"/>
    </row>
    <row r="29" spans="2:8" x14ac:dyDescent="0.25">
      <c r="B29">
        <v>4090.2</v>
      </c>
      <c r="H29" s="45"/>
    </row>
    <row r="30" spans="2:8" x14ac:dyDescent="0.25">
      <c r="B30">
        <v>4280.2</v>
      </c>
      <c r="H30" s="45"/>
    </row>
    <row r="31" spans="2:8" x14ac:dyDescent="0.25">
      <c r="B31">
        <v>4431.5</v>
      </c>
      <c r="H31" s="45"/>
    </row>
    <row r="32" spans="2:8" x14ac:dyDescent="0.25">
      <c r="B32">
        <v>4576.8999999999996</v>
      </c>
      <c r="H32" s="45"/>
    </row>
    <row r="33" spans="2:8" x14ac:dyDescent="0.25">
      <c r="B33">
        <v>4767.1000000000004</v>
      </c>
      <c r="F33">
        <v>167107532.63209701</v>
      </c>
      <c r="H33" s="45"/>
    </row>
    <row r="34" spans="2:8" x14ac:dyDescent="0.25">
      <c r="B34">
        <v>4919.1000000000004</v>
      </c>
      <c r="H34" s="45"/>
    </row>
    <row r="35" spans="2:8" x14ac:dyDescent="0.25">
      <c r="B35">
        <v>5072.7</v>
      </c>
      <c r="H35" s="45"/>
    </row>
    <row r="36" spans="2:8" x14ac:dyDescent="0.25">
      <c r="B36">
        <v>5224.3999999999996</v>
      </c>
      <c r="H36" s="45"/>
    </row>
    <row r="37" spans="2:8" x14ac:dyDescent="0.25">
      <c r="B37">
        <v>5381.7</v>
      </c>
      <c r="H37" s="45"/>
    </row>
    <row r="38" spans="2:8" x14ac:dyDescent="0.25">
      <c r="B38">
        <v>5536.6</v>
      </c>
      <c r="H38" s="45"/>
    </row>
    <row r="39" spans="2:8" x14ac:dyDescent="0.25">
      <c r="B39">
        <v>5691.2</v>
      </c>
      <c r="H39" s="45"/>
    </row>
    <row r="40" spans="2:8" x14ac:dyDescent="0.25">
      <c r="B40">
        <v>5844.4</v>
      </c>
      <c r="H40" s="45"/>
    </row>
    <row r="41" spans="2:8" x14ac:dyDescent="0.25">
      <c r="B41">
        <v>6129.9</v>
      </c>
    </row>
    <row r="42" spans="2:8" x14ac:dyDescent="0.25">
      <c r="B42">
        <v>6285.7</v>
      </c>
    </row>
    <row r="43" spans="2:8" x14ac:dyDescent="0.25">
      <c r="B43">
        <v>6447.5</v>
      </c>
    </row>
    <row r="44" spans="2:8" x14ac:dyDescent="0.25">
      <c r="B44">
        <v>6599.3</v>
      </c>
    </row>
    <row r="45" spans="2:8" x14ac:dyDescent="0.25">
      <c r="B45">
        <v>6752.4</v>
      </c>
      <c r="H45" s="24"/>
    </row>
    <row r="46" spans="2:8" x14ac:dyDescent="0.25">
      <c r="B46">
        <v>6904.6</v>
      </c>
    </row>
    <row r="47" spans="2:8" x14ac:dyDescent="0.25">
      <c r="B47">
        <v>7060.9</v>
      </c>
    </row>
    <row r="50" spans="2:3" x14ac:dyDescent="0.25">
      <c r="B50" s="3">
        <v>3000</v>
      </c>
      <c r="C50" s="3">
        <v>167108000</v>
      </c>
    </row>
    <row r="51" spans="2:3" x14ac:dyDescent="0.25">
      <c r="B51" s="3">
        <v>5200</v>
      </c>
      <c r="C51" s="3">
        <v>167108000</v>
      </c>
    </row>
    <row r="52" spans="2:3" x14ac:dyDescent="0.25">
      <c r="B52" s="3">
        <v>5574.27</v>
      </c>
      <c r="C52" s="3">
        <v>167107857.5</v>
      </c>
    </row>
  </sheetData>
  <phoneticPr fontId="1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B651D-8E0F-4629-9344-E972BCF08250}">
  <dimension ref="A1:Z261"/>
  <sheetViews>
    <sheetView workbookViewId="0">
      <selection activeCell="F3" sqref="F3"/>
    </sheetView>
  </sheetViews>
  <sheetFormatPr baseColWidth="10" defaultColWidth="13.28515625" defaultRowHeight="15" x14ac:dyDescent="0.25"/>
  <cols>
    <col min="1" max="1" width="10.140625" bestFit="1" customWidth="1"/>
    <col min="2" max="2" width="22.28515625" bestFit="1" customWidth="1"/>
    <col min="3" max="3" width="10.28515625" bestFit="1" customWidth="1"/>
    <col min="4" max="5" width="3" bestFit="1" customWidth="1"/>
    <col min="6" max="6" width="4.42578125" bestFit="1" customWidth="1"/>
    <col min="7" max="11" width="13.5703125" bestFit="1" customWidth="1"/>
    <col min="12" max="12" width="11.5703125" bestFit="1" customWidth="1"/>
    <col min="13" max="13" width="4.5703125" bestFit="1" customWidth="1"/>
    <col min="14" max="15" width="6.7109375" bestFit="1" customWidth="1"/>
    <col min="16" max="16" width="6.140625" bestFit="1" customWidth="1"/>
    <col min="17" max="17" width="9.85546875" bestFit="1" customWidth="1"/>
    <col min="18" max="18" width="5.28515625" bestFit="1" customWidth="1"/>
    <col min="19" max="19" width="19.28515625" bestFit="1" customWidth="1"/>
    <col min="20" max="20" width="6.85546875" bestFit="1" customWidth="1"/>
    <col min="21" max="21" width="10.28515625" bestFit="1" customWidth="1"/>
    <col min="22" max="22" width="12.42578125" bestFit="1" customWidth="1"/>
    <col min="23" max="23" width="9.7109375" bestFit="1" customWidth="1"/>
    <col min="24" max="24" width="6" customWidth="1"/>
    <col min="25" max="25" width="8" bestFit="1" customWidth="1"/>
    <col min="26" max="26" width="19.5703125" bestFit="1" customWidth="1"/>
  </cols>
  <sheetData>
    <row r="1" spans="1:26" s="1" customFormat="1" x14ac:dyDescent="0.25">
      <c r="A1" s="8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4</v>
      </c>
      <c r="H1" s="1" t="s">
        <v>18</v>
      </c>
      <c r="I1" s="1" t="s">
        <v>6</v>
      </c>
      <c r="J1" s="1" t="s">
        <v>17</v>
      </c>
      <c r="K1" s="1" t="s">
        <v>95</v>
      </c>
      <c r="L1" s="1" t="s">
        <v>20</v>
      </c>
      <c r="M1" s="1" t="s">
        <v>5</v>
      </c>
      <c r="N1" s="1" t="s">
        <v>19</v>
      </c>
      <c r="O1" s="1" t="s">
        <v>7</v>
      </c>
      <c r="P1" s="1" t="s">
        <v>16</v>
      </c>
      <c r="Q1" s="1" t="s">
        <v>94</v>
      </c>
      <c r="R1" s="1" t="s">
        <v>21</v>
      </c>
      <c r="S1" s="1" t="s">
        <v>96</v>
      </c>
      <c r="T1" s="1" t="s">
        <v>10</v>
      </c>
      <c r="U1" s="1" t="s">
        <v>23</v>
      </c>
      <c r="V1" s="1" t="s">
        <v>97</v>
      </c>
      <c r="W1" s="1" t="s">
        <v>98</v>
      </c>
      <c r="X1" s="1" t="s">
        <v>24</v>
      </c>
      <c r="Y1" s="1" t="s">
        <v>104</v>
      </c>
    </row>
    <row r="2" spans="1:26" ht="9.75" customHeight="1" x14ac:dyDescent="0.25"/>
    <row r="3" spans="1:26" x14ac:dyDescent="0.25">
      <c r="A3" s="5" t="s">
        <v>101</v>
      </c>
      <c r="B3" t="s">
        <v>102</v>
      </c>
      <c r="C3" t="s">
        <v>38</v>
      </c>
      <c r="D3">
        <v>48</v>
      </c>
      <c r="E3">
        <v>73</v>
      </c>
      <c r="F3" s="7">
        <v>1E-3</v>
      </c>
      <c r="G3" s="7">
        <v>517818965.10000002</v>
      </c>
      <c r="H3" s="7">
        <v>519150298.69999999</v>
      </c>
      <c r="I3" s="7">
        <v>518920135.80000001</v>
      </c>
      <c r="J3" s="7">
        <v>518932442.19999999</v>
      </c>
      <c r="K3" s="7">
        <v>519049189.89999998</v>
      </c>
      <c r="L3" s="6">
        <v>518945792.89999998</v>
      </c>
      <c r="M3" s="6">
        <v>11.7</v>
      </c>
      <c r="N3" s="6">
        <v>21.4</v>
      </c>
      <c r="O3" s="6">
        <v>44.3</v>
      </c>
      <c r="P3" s="6">
        <v>45.3</v>
      </c>
      <c r="Q3" s="6">
        <v>87.7</v>
      </c>
      <c r="R3">
        <v>72.5</v>
      </c>
      <c r="S3">
        <v>25657.0785</v>
      </c>
      <c r="T3">
        <v>3128</v>
      </c>
      <c r="U3">
        <v>0</v>
      </c>
      <c r="V3">
        <v>0</v>
      </c>
      <c r="W3">
        <v>3504</v>
      </c>
      <c r="X3">
        <v>44</v>
      </c>
      <c r="Y3">
        <v>2816</v>
      </c>
    </row>
    <row r="4" spans="1:26" x14ac:dyDescent="0.25">
      <c r="A4" s="5" t="s">
        <v>101</v>
      </c>
      <c r="B4" t="s">
        <v>103</v>
      </c>
      <c r="C4" t="s">
        <v>38</v>
      </c>
      <c r="D4">
        <v>48</v>
      </c>
      <c r="E4">
        <v>73</v>
      </c>
      <c r="F4" s="7">
        <v>1E-3</v>
      </c>
      <c r="G4" s="7">
        <v>517818965.10000002</v>
      </c>
      <c r="H4" s="7">
        <v>519150298.69999999</v>
      </c>
      <c r="I4" s="7">
        <v>518920135.80000001</v>
      </c>
      <c r="J4" s="7">
        <v>518932442.19999999</v>
      </c>
      <c r="K4" s="7">
        <v>519049189.89999998</v>
      </c>
      <c r="L4" s="6">
        <v>518945792.89999998</v>
      </c>
      <c r="M4" s="6">
        <v>11.1</v>
      </c>
      <c r="N4" s="6">
        <v>21.1</v>
      </c>
      <c r="O4" s="6">
        <v>46.1</v>
      </c>
      <c r="P4" s="6">
        <v>46.7</v>
      </c>
      <c r="Q4" s="6">
        <v>89.8</v>
      </c>
      <c r="R4">
        <v>74.400000000000006</v>
      </c>
      <c r="S4">
        <v>25657.0785</v>
      </c>
      <c r="T4">
        <v>3128</v>
      </c>
      <c r="U4">
        <v>0</v>
      </c>
      <c r="V4">
        <v>0</v>
      </c>
      <c r="W4">
        <v>3504</v>
      </c>
      <c r="X4">
        <v>44</v>
      </c>
      <c r="Y4">
        <v>2816</v>
      </c>
    </row>
    <row r="5" spans="1:26" x14ac:dyDescent="0.25">
      <c r="A5" s="5" t="s">
        <v>101</v>
      </c>
      <c r="B5" t="s">
        <v>105</v>
      </c>
      <c r="C5" t="s">
        <v>38</v>
      </c>
      <c r="D5">
        <v>48</v>
      </c>
      <c r="E5">
        <v>73</v>
      </c>
      <c r="F5" s="7">
        <v>1E-3</v>
      </c>
      <c r="G5" s="7">
        <v>517818965.10000002</v>
      </c>
      <c r="H5" s="7">
        <v>519150298.69999999</v>
      </c>
      <c r="I5" s="7">
        <v>518920135.80000001</v>
      </c>
      <c r="J5" s="7">
        <v>518932442.19999999</v>
      </c>
      <c r="K5" s="7">
        <v>519049189.89999998</v>
      </c>
      <c r="L5" s="6">
        <v>519042678</v>
      </c>
      <c r="M5" s="6">
        <v>11.6</v>
      </c>
      <c r="N5" s="6">
        <v>22.1</v>
      </c>
      <c r="O5" s="6">
        <v>45.1</v>
      </c>
      <c r="P5" s="6">
        <v>48.3</v>
      </c>
      <c r="Q5" s="6">
        <v>96.1</v>
      </c>
      <c r="R5">
        <v>71.400000000000006</v>
      </c>
      <c r="S5">
        <v>122542.1606</v>
      </c>
      <c r="T5">
        <v>3128</v>
      </c>
      <c r="U5">
        <v>0</v>
      </c>
      <c r="V5">
        <v>0</v>
      </c>
      <c r="W5">
        <v>3504</v>
      </c>
      <c r="X5">
        <v>44</v>
      </c>
      <c r="Y5">
        <v>2816</v>
      </c>
    </row>
    <row r="6" spans="1:26" x14ac:dyDescent="0.25">
      <c r="A6" s="5" t="s">
        <v>101</v>
      </c>
      <c r="B6" t="s">
        <v>106</v>
      </c>
      <c r="C6" t="s">
        <v>38</v>
      </c>
      <c r="D6">
        <v>48</v>
      </c>
      <c r="E6">
        <v>73</v>
      </c>
      <c r="F6" s="7">
        <v>1E-3</v>
      </c>
      <c r="G6" s="7">
        <v>517818965.10000002</v>
      </c>
      <c r="H6" s="7">
        <v>519150298.69999999</v>
      </c>
      <c r="I6" s="7">
        <v>518920135.80000001</v>
      </c>
      <c r="J6" s="7">
        <v>518932442.19999999</v>
      </c>
      <c r="K6" s="7">
        <v>519049189.89999998</v>
      </c>
      <c r="L6" s="6">
        <v>519042678</v>
      </c>
      <c r="M6" s="6">
        <v>10.4</v>
      </c>
      <c r="N6" s="6">
        <v>20.6</v>
      </c>
      <c r="O6" s="6">
        <v>44.6</v>
      </c>
      <c r="P6" s="6">
        <v>44.2</v>
      </c>
      <c r="Q6" s="6">
        <v>87</v>
      </c>
      <c r="R6">
        <v>67.7</v>
      </c>
      <c r="S6">
        <v>122542.1606</v>
      </c>
      <c r="T6">
        <v>3128</v>
      </c>
      <c r="U6">
        <v>0</v>
      </c>
      <c r="V6">
        <v>0</v>
      </c>
      <c r="W6">
        <v>3504</v>
      </c>
      <c r="X6">
        <v>44</v>
      </c>
      <c r="Y6">
        <v>2816</v>
      </c>
    </row>
    <row r="7" spans="1:26" x14ac:dyDescent="0.25">
      <c r="A7" s="5" t="s">
        <v>101</v>
      </c>
      <c r="B7" t="s">
        <v>107</v>
      </c>
      <c r="C7" t="s">
        <v>38</v>
      </c>
      <c r="D7">
        <v>48</v>
      </c>
      <c r="E7">
        <v>73</v>
      </c>
      <c r="F7" s="7">
        <v>1E-3</v>
      </c>
      <c r="G7" s="7">
        <v>517818965.10000002</v>
      </c>
      <c r="H7" s="7">
        <v>519150298.69999999</v>
      </c>
      <c r="I7" s="7">
        <v>518920135.80000001</v>
      </c>
      <c r="J7" s="7">
        <v>518932442.19999999</v>
      </c>
      <c r="K7" s="7">
        <v>519049189.89999998</v>
      </c>
      <c r="L7" s="6">
        <v>519042678</v>
      </c>
      <c r="M7" s="6">
        <v>10.8</v>
      </c>
      <c r="N7" s="6">
        <v>20.5</v>
      </c>
      <c r="O7" s="6">
        <v>42.5</v>
      </c>
      <c r="P7" s="6">
        <v>43.7</v>
      </c>
      <c r="Q7" s="6">
        <v>86.9</v>
      </c>
      <c r="R7">
        <v>69.400000000000006</v>
      </c>
      <c r="S7">
        <v>122542.1606</v>
      </c>
      <c r="T7">
        <v>3128</v>
      </c>
      <c r="U7">
        <v>0</v>
      </c>
      <c r="V7">
        <v>0</v>
      </c>
      <c r="W7">
        <v>3504</v>
      </c>
      <c r="X7">
        <v>44</v>
      </c>
      <c r="Y7">
        <v>2816</v>
      </c>
    </row>
    <row r="8" spans="1:26" x14ac:dyDescent="0.25">
      <c r="A8" s="5" t="s">
        <v>101</v>
      </c>
      <c r="B8" t="s">
        <v>108</v>
      </c>
      <c r="C8" t="s">
        <v>38</v>
      </c>
      <c r="D8">
        <v>48</v>
      </c>
      <c r="E8">
        <v>73</v>
      </c>
      <c r="F8" s="7">
        <v>1E-3</v>
      </c>
      <c r="G8" s="7">
        <v>517818965.10000002</v>
      </c>
      <c r="H8" s="7">
        <v>519150298.69999999</v>
      </c>
      <c r="I8" s="7">
        <v>518920135.80000001</v>
      </c>
      <c r="J8" s="7">
        <v>518932442.19999999</v>
      </c>
      <c r="K8" s="7">
        <v>519049189.89999998</v>
      </c>
      <c r="L8" s="6">
        <v>518945792.89999998</v>
      </c>
      <c r="M8" s="6">
        <v>11.2</v>
      </c>
      <c r="N8" s="6">
        <v>21.7</v>
      </c>
      <c r="O8" s="6">
        <v>45.6</v>
      </c>
      <c r="P8" s="6">
        <v>45.6</v>
      </c>
      <c r="Q8" s="6">
        <v>86.1</v>
      </c>
      <c r="R8">
        <v>76.099999999999994</v>
      </c>
      <c r="S8">
        <v>25657.0785</v>
      </c>
      <c r="T8">
        <v>3128</v>
      </c>
      <c r="U8">
        <v>0</v>
      </c>
      <c r="V8">
        <v>0</v>
      </c>
      <c r="W8">
        <v>3504</v>
      </c>
      <c r="X8">
        <v>44</v>
      </c>
      <c r="Y8">
        <v>2816</v>
      </c>
    </row>
    <row r="9" spans="1:26" x14ac:dyDescent="0.25">
      <c r="A9" s="5" t="s">
        <v>101</v>
      </c>
      <c r="B9" t="s">
        <v>109</v>
      </c>
      <c r="C9" t="s">
        <v>38</v>
      </c>
      <c r="D9">
        <v>48</v>
      </c>
      <c r="E9">
        <v>73</v>
      </c>
      <c r="F9" s="7">
        <v>1E-3</v>
      </c>
      <c r="G9" s="7">
        <v>517818965.10000002</v>
      </c>
      <c r="H9" s="7">
        <v>519150298.69999999</v>
      </c>
      <c r="I9" s="7">
        <v>518920135.80000001</v>
      </c>
      <c r="J9" s="7">
        <v>518932442.19999999</v>
      </c>
      <c r="K9" s="7">
        <v>519049189.89999998</v>
      </c>
      <c r="L9" s="6">
        <v>518945792.89999998</v>
      </c>
      <c r="M9" s="6">
        <v>10.4</v>
      </c>
      <c r="N9" s="6">
        <v>20.2</v>
      </c>
      <c r="O9" s="6">
        <v>44.5</v>
      </c>
      <c r="P9" s="6">
        <v>44.4</v>
      </c>
      <c r="Q9" s="6">
        <v>87.9</v>
      </c>
      <c r="R9">
        <v>72.599999999999994</v>
      </c>
      <c r="S9">
        <v>25657.0785</v>
      </c>
      <c r="T9">
        <v>3128</v>
      </c>
      <c r="U9">
        <v>0</v>
      </c>
      <c r="V9">
        <v>0</v>
      </c>
      <c r="W9">
        <v>3504</v>
      </c>
      <c r="X9">
        <v>44</v>
      </c>
      <c r="Y9">
        <v>2816</v>
      </c>
    </row>
    <row r="10" spans="1:26" x14ac:dyDescent="0.25">
      <c r="A10" s="5" t="s">
        <v>101</v>
      </c>
      <c r="B10" t="s">
        <v>110</v>
      </c>
      <c r="C10" t="s">
        <v>38</v>
      </c>
      <c r="D10">
        <v>48</v>
      </c>
      <c r="E10">
        <v>73</v>
      </c>
      <c r="F10" s="7">
        <v>1E-3</v>
      </c>
      <c r="G10" s="7">
        <v>517818965.10000002</v>
      </c>
      <c r="H10" s="7">
        <v>519150298.69999999</v>
      </c>
      <c r="I10" s="7">
        <v>518920135.80000001</v>
      </c>
      <c r="J10" s="7">
        <v>518932442.19999999</v>
      </c>
      <c r="K10" s="7">
        <v>519049189.89999998</v>
      </c>
      <c r="L10" s="6">
        <v>518945792.89999998</v>
      </c>
      <c r="M10" s="6">
        <v>11.2</v>
      </c>
      <c r="N10" s="6">
        <v>21.3</v>
      </c>
      <c r="O10" s="6">
        <v>44.6</v>
      </c>
      <c r="P10" s="6">
        <v>44.9</v>
      </c>
      <c r="Q10" s="6">
        <v>83.4</v>
      </c>
      <c r="R10">
        <v>76.099999999999994</v>
      </c>
      <c r="S10">
        <v>25657.0785</v>
      </c>
      <c r="T10">
        <v>3128</v>
      </c>
      <c r="U10">
        <v>0</v>
      </c>
      <c r="V10">
        <v>0</v>
      </c>
      <c r="W10">
        <v>3504</v>
      </c>
      <c r="X10">
        <v>44</v>
      </c>
      <c r="Y10">
        <v>2816</v>
      </c>
    </row>
    <row r="11" spans="1:26" x14ac:dyDescent="0.25">
      <c r="A11" s="5" t="s">
        <v>101</v>
      </c>
      <c r="B11" t="s">
        <v>111</v>
      </c>
      <c r="C11" t="s">
        <v>38</v>
      </c>
      <c r="D11">
        <v>48</v>
      </c>
      <c r="E11">
        <v>73</v>
      </c>
      <c r="F11" s="7">
        <v>1E-3</v>
      </c>
      <c r="G11" s="7">
        <v>517818965.10000002</v>
      </c>
      <c r="H11" s="7">
        <v>519150298.69999999</v>
      </c>
      <c r="I11" s="7">
        <v>518920135.80000001</v>
      </c>
      <c r="J11" s="7">
        <v>518932442.19999999</v>
      </c>
      <c r="K11" s="7">
        <v>519049189.89999998</v>
      </c>
      <c r="L11" s="6">
        <v>518945792.89999998</v>
      </c>
      <c r="M11" s="6">
        <v>10.8</v>
      </c>
      <c r="N11" s="6">
        <v>20.8</v>
      </c>
      <c r="O11" s="6">
        <v>45.3</v>
      </c>
      <c r="P11" s="6">
        <v>43.7</v>
      </c>
      <c r="Q11" s="6">
        <v>82.8</v>
      </c>
      <c r="R11">
        <v>73.400000000000006</v>
      </c>
      <c r="S11">
        <v>25657.0785</v>
      </c>
      <c r="T11">
        <v>3128</v>
      </c>
      <c r="U11">
        <v>0</v>
      </c>
      <c r="V11">
        <v>0</v>
      </c>
      <c r="W11">
        <v>3504</v>
      </c>
      <c r="X11">
        <v>44</v>
      </c>
      <c r="Y11">
        <v>2816</v>
      </c>
      <c r="Z11" t="s">
        <v>112</v>
      </c>
    </row>
    <row r="12" spans="1:26" x14ac:dyDescent="0.25">
      <c r="A12" s="5" t="s">
        <v>101</v>
      </c>
      <c r="B12" t="s">
        <v>113</v>
      </c>
      <c r="C12" t="s">
        <v>38</v>
      </c>
      <c r="D12">
        <v>48</v>
      </c>
      <c r="E12">
        <v>73</v>
      </c>
      <c r="F12" s="7">
        <v>1E-3</v>
      </c>
      <c r="G12" s="7">
        <v>517818965.10000002</v>
      </c>
      <c r="H12" s="7">
        <v>519150298.69999999</v>
      </c>
      <c r="I12" s="7">
        <v>518920135.80000001</v>
      </c>
      <c r="J12" s="7">
        <v>518932442.19999999</v>
      </c>
      <c r="K12" s="7">
        <v>519049189.89999998</v>
      </c>
      <c r="L12" s="6">
        <v>519042678</v>
      </c>
      <c r="M12" s="6">
        <v>10.4</v>
      </c>
      <c r="N12" s="6">
        <v>20.3</v>
      </c>
      <c r="O12" s="6">
        <v>40.6</v>
      </c>
      <c r="P12" s="6">
        <v>43.3</v>
      </c>
      <c r="Q12" s="6">
        <v>79.900000000000006</v>
      </c>
      <c r="R12">
        <v>62.2</v>
      </c>
      <c r="S12">
        <v>122542.1606</v>
      </c>
      <c r="T12">
        <v>3128</v>
      </c>
      <c r="U12">
        <v>0</v>
      </c>
      <c r="V12">
        <v>0</v>
      </c>
      <c r="W12">
        <v>3504</v>
      </c>
      <c r="X12">
        <v>44</v>
      </c>
      <c r="Y12">
        <v>2816</v>
      </c>
      <c r="Z12" t="s">
        <v>114</v>
      </c>
    </row>
    <row r="13" spans="1:26" x14ac:dyDescent="0.25">
      <c r="A13" s="5" t="s">
        <v>117</v>
      </c>
      <c r="B13" t="s">
        <v>115</v>
      </c>
      <c r="C13" t="s">
        <v>38</v>
      </c>
      <c r="D13">
        <v>48</v>
      </c>
      <c r="E13">
        <v>73</v>
      </c>
      <c r="F13" s="7">
        <v>1E-3</v>
      </c>
      <c r="G13" s="7">
        <v>517818965.10000002</v>
      </c>
      <c r="H13" s="7">
        <v>519150298.69999999</v>
      </c>
      <c r="I13" s="7">
        <v>518920135.80000001</v>
      </c>
      <c r="J13" s="7">
        <v>518932442.19999999</v>
      </c>
      <c r="K13" s="7">
        <v>519049189.89999998</v>
      </c>
      <c r="L13" s="6">
        <v>518945792.89999998</v>
      </c>
      <c r="M13" s="6">
        <v>10.9</v>
      </c>
      <c r="N13" s="6">
        <v>20.8</v>
      </c>
      <c r="O13" s="6">
        <v>40.6</v>
      </c>
      <c r="P13" s="6">
        <v>10.9</v>
      </c>
      <c r="Q13" s="6">
        <v>79.3</v>
      </c>
      <c r="R13">
        <v>68.5</v>
      </c>
      <c r="S13">
        <v>518945792.89520001</v>
      </c>
      <c r="T13">
        <v>3128</v>
      </c>
      <c r="U13">
        <v>0</v>
      </c>
      <c r="V13">
        <v>0</v>
      </c>
      <c r="W13">
        <v>3504</v>
      </c>
      <c r="X13">
        <v>44</v>
      </c>
      <c r="Y13">
        <v>2816</v>
      </c>
      <c r="Z13" t="s">
        <v>116</v>
      </c>
    </row>
    <row r="14" spans="1:26" x14ac:dyDescent="0.25">
      <c r="F14" s="7"/>
      <c r="G14" s="7"/>
      <c r="H14" s="7"/>
      <c r="I14" s="7"/>
      <c r="J14" s="7"/>
      <c r="K14" s="7"/>
      <c r="L14" s="6"/>
      <c r="M14" s="6"/>
      <c r="N14" s="6"/>
      <c r="O14" s="6"/>
      <c r="P14" s="6"/>
      <c r="Q14" s="6"/>
    </row>
    <row r="15" spans="1:26" x14ac:dyDescent="0.25">
      <c r="F15" s="7"/>
      <c r="G15" s="7"/>
      <c r="H15" s="7"/>
      <c r="I15" s="7"/>
      <c r="J15" s="7"/>
      <c r="K15" s="7"/>
      <c r="L15" s="6"/>
      <c r="M15" s="6"/>
      <c r="N15" s="6"/>
      <c r="O15" s="6"/>
      <c r="P15" s="6"/>
      <c r="Q15" s="6"/>
    </row>
    <row r="16" spans="1:26" x14ac:dyDescent="0.25">
      <c r="F16" s="7"/>
      <c r="G16" s="7"/>
      <c r="H16" s="7"/>
      <c r="I16" s="7"/>
      <c r="J16" s="7"/>
      <c r="K16" s="7"/>
      <c r="L16" s="6"/>
      <c r="M16" s="6"/>
      <c r="N16" s="6"/>
      <c r="O16" s="6"/>
      <c r="P16" s="6"/>
      <c r="Q16" s="6"/>
    </row>
    <row r="17" spans="6:17" x14ac:dyDescent="0.25">
      <c r="F17" s="7"/>
      <c r="G17" s="7"/>
      <c r="H17" s="7"/>
      <c r="I17" s="7"/>
      <c r="J17" s="7"/>
      <c r="K17" s="7"/>
      <c r="L17" s="6"/>
      <c r="M17" s="6"/>
      <c r="N17" s="6"/>
      <c r="O17" s="6"/>
      <c r="P17" s="6"/>
      <c r="Q17" s="6"/>
    </row>
    <row r="18" spans="6:17" x14ac:dyDescent="0.25">
      <c r="F18" s="7"/>
      <c r="G18" s="7"/>
      <c r="H18" s="7"/>
      <c r="I18" s="7"/>
      <c r="J18" s="7"/>
      <c r="K18" s="7"/>
      <c r="L18" s="6"/>
      <c r="M18" s="6"/>
      <c r="N18" s="6"/>
      <c r="O18" s="6"/>
      <c r="P18" s="6"/>
      <c r="Q18" s="6"/>
    </row>
    <row r="19" spans="6:17" x14ac:dyDescent="0.25">
      <c r="F19" s="7"/>
      <c r="G19" s="7"/>
      <c r="H19" s="7"/>
      <c r="I19" s="7"/>
      <c r="J19" s="7"/>
      <c r="K19" s="7"/>
      <c r="L19" s="6"/>
      <c r="M19" s="6"/>
      <c r="N19" s="6"/>
      <c r="O19" s="6"/>
      <c r="P19" s="6"/>
      <c r="Q19" s="6"/>
    </row>
    <row r="20" spans="6:17" x14ac:dyDescent="0.25">
      <c r="F20" s="7"/>
      <c r="G20" s="7"/>
      <c r="H20" s="7"/>
      <c r="I20" s="7"/>
      <c r="J20" s="7"/>
      <c r="K20" s="7"/>
      <c r="L20" s="6"/>
      <c r="M20" s="6"/>
      <c r="N20" s="6"/>
      <c r="O20" s="6"/>
      <c r="P20" s="6"/>
      <c r="Q20" s="6"/>
    </row>
    <row r="21" spans="6:17" x14ac:dyDescent="0.25">
      <c r="F21" s="7"/>
      <c r="G21" s="7"/>
      <c r="H21" s="7"/>
      <c r="I21" s="7"/>
      <c r="J21" s="7"/>
      <c r="K21" s="7"/>
      <c r="L21" s="6"/>
      <c r="M21" s="6"/>
      <c r="N21" s="6"/>
      <c r="O21" s="6"/>
      <c r="P21" s="6"/>
      <c r="Q21" s="6"/>
    </row>
    <row r="22" spans="6:17" x14ac:dyDescent="0.25">
      <c r="F22" s="7"/>
      <c r="G22" s="7"/>
      <c r="H22" s="7"/>
      <c r="I22" s="7"/>
      <c r="J22" s="7"/>
      <c r="K22" s="7"/>
      <c r="L22" s="6"/>
      <c r="M22" s="6"/>
      <c r="N22" s="6"/>
      <c r="O22" s="6"/>
      <c r="P22" s="6"/>
      <c r="Q22" s="6"/>
    </row>
    <row r="23" spans="6:17" x14ac:dyDescent="0.25">
      <c r="F23" s="7"/>
      <c r="G23" s="7"/>
      <c r="H23" s="7"/>
      <c r="I23" s="7"/>
      <c r="J23" s="7"/>
      <c r="K23" s="7"/>
      <c r="L23" s="6"/>
      <c r="M23" s="6"/>
      <c r="N23" s="6"/>
      <c r="O23" s="6"/>
      <c r="P23" s="6"/>
      <c r="Q23" s="6"/>
    </row>
    <row r="24" spans="6:17" x14ac:dyDescent="0.25">
      <c r="F24" s="7"/>
      <c r="G24" s="7"/>
      <c r="H24" s="7"/>
      <c r="I24" s="7"/>
      <c r="J24" s="7"/>
      <c r="K24" s="7"/>
      <c r="L24" s="6"/>
      <c r="M24" s="6"/>
      <c r="N24" s="6"/>
      <c r="O24" s="6"/>
      <c r="P24" s="6"/>
      <c r="Q24" s="6"/>
    </row>
    <row r="25" spans="6:17" x14ac:dyDescent="0.25">
      <c r="F25" s="7"/>
      <c r="G25" s="7"/>
      <c r="H25" s="7"/>
      <c r="I25" s="7"/>
      <c r="J25" s="7"/>
      <c r="K25" s="7"/>
      <c r="L25" s="6"/>
      <c r="M25" s="6"/>
      <c r="N25" s="6"/>
      <c r="O25" s="6"/>
      <c r="P25" s="6"/>
      <c r="Q25" s="6"/>
    </row>
    <row r="26" spans="6:17" x14ac:dyDescent="0.25">
      <c r="F26" s="7"/>
      <c r="G26" s="7"/>
      <c r="H26" s="7"/>
      <c r="I26" s="7"/>
      <c r="J26" s="7"/>
      <c r="K26" s="7"/>
      <c r="L26" s="6"/>
      <c r="M26" s="6"/>
      <c r="N26" s="6"/>
      <c r="O26" s="6"/>
      <c r="P26" s="6"/>
      <c r="Q26" s="6"/>
    </row>
    <row r="27" spans="6:17" x14ac:dyDescent="0.25">
      <c r="F27" s="7"/>
      <c r="G27" s="7"/>
      <c r="H27" s="7"/>
      <c r="I27" s="7"/>
      <c r="J27" s="7"/>
      <c r="K27" s="7"/>
      <c r="L27" s="6"/>
      <c r="M27" s="6"/>
      <c r="N27" s="6"/>
      <c r="O27" s="6"/>
      <c r="P27" s="6"/>
      <c r="Q27" s="6"/>
    </row>
    <row r="28" spans="6:17" x14ac:dyDescent="0.25">
      <c r="F28" s="7"/>
      <c r="G28" s="7"/>
      <c r="H28" s="7"/>
      <c r="I28" s="7"/>
      <c r="J28" s="7"/>
      <c r="K28" s="7"/>
      <c r="L28" s="6"/>
      <c r="M28" s="6"/>
      <c r="N28" s="6"/>
      <c r="O28" s="6"/>
      <c r="P28" s="6"/>
      <c r="Q28" s="6"/>
    </row>
    <row r="29" spans="6:17" x14ac:dyDescent="0.25">
      <c r="F29" s="7"/>
      <c r="G29" s="7"/>
      <c r="H29" s="7"/>
      <c r="I29" s="7"/>
      <c r="J29" s="7"/>
      <c r="K29" s="7"/>
      <c r="L29" s="6"/>
      <c r="M29" s="6"/>
      <c r="N29" s="6"/>
      <c r="O29" s="6"/>
      <c r="P29" s="6"/>
      <c r="Q29" s="6"/>
    </row>
    <row r="30" spans="6:17" x14ac:dyDescent="0.25">
      <c r="F30" s="7"/>
      <c r="G30" s="7"/>
      <c r="H30" s="7"/>
      <c r="I30" s="7"/>
      <c r="J30" s="7"/>
      <c r="K30" s="7"/>
      <c r="L30" s="6"/>
      <c r="M30" s="6"/>
      <c r="N30" s="6"/>
      <c r="O30" s="6"/>
      <c r="P30" s="6"/>
      <c r="Q30" s="6"/>
    </row>
    <row r="31" spans="6:17" x14ac:dyDescent="0.25">
      <c r="F31" s="7"/>
      <c r="G31" s="7"/>
      <c r="H31" s="7"/>
      <c r="I31" s="7"/>
      <c r="J31" s="7"/>
      <c r="K31" s="7"/>
      <c r="L31" s="6"/>
      <c r="M31" s="6"/>
      <c r="N31" s="6"/>
      <c r="O31" s="6"/>
      <c r="P31" s="6"/>
      <c r="Q31" s="6"/>
    </row>
    <row r="32" spans="6:17" x14ac:dyDescent="0.25">
      <c r="F32" s="7"/>
      <c r="G32" s="7"/>
      <c r="H32" s="7"/>
      <c r="I32" s="7"/>
      <c r="J32" s="7"/>
      <c r="K32" s="7"/>
      <c r="L32" s="6"/>
      <c r="M32" s="6"/>
      <c r="N32" s="6"/>
      <c r="O32" s="6"/>
      <c r="P32" s="6"/>
      <c r="Q32" s="6"/>
    </row>
    <row r="33" spans="6:17" x14ac:dyDescent="0.25">
      <c r="F33" s="7"/>
      <c r="G33" s="7"/>
      <c r="H33" s="7"/>
      <c r="I33" s="7"/>
      <c r="J33" s="7"/>
      <c r="K33" s="7"/>
      <c r="L33" s="6"/>
      <c r="M33" s="6"/>
      <c r="N33" s="6"/>
      <c r="O33" s="6"/>
      <c r="P33" s="6"/>
      <c r="Q33" s="6"/>
    </row>
    <row r="34" spans="6:17" x14ac:dyDescent="0.25">
      <c r="F34" s="7"/>
      <c r="G34" s="7"/>
      <c r="H34" s="7"/>
      <c r="I34" s="7"/>
      <c r="J34" s="7"/>
      <c r="K34" s="7"/>
      <c r="L34" s="6"/>
      <c r="M34" s="6"/>
      <c r="N34" s="6"/>
      <c r="O34" s="6"/>
      <c r="P34" s="6"/>
      <c r="Q34" s="6"/>
    </row>
    <row r="35" spans="6:17" x14ac:dyDescent="0.25">
      <c r="F35" s="7"/>
      <c r="G35" s="7"/>
      <c r="H35" s="7"/>
      <c r="I35" s="7"/>
      <c r="J35" s="7"/>
      <c r="K35" s="7"/>
      <c r="L35" s="6"/>
      <c r="M35" s="6"/>
      <c r="N35" s="6"/>
      <c r="O35" s="6"/>
      <c r="P35" s="6"/>
      <c r="Q35" s="6"/>
    </row>
    <row r="36" spans="6:17" x14ac:dyDescent="0.25">
      <c r="F36" s="7"/>
      <c r="G36" s="7"/>
      <c r="H36" s="7"/>
      <c r="I36" s="7"/>
      <c r="J36" s="7"/>
      <c r="K36" s="7"/>
      <c r="L36" s="6"/>
      <c r="M36" s="6"/>
      <c r="N36" s="6"/>
      <c r="O36" s="6"/>
      <c r="P36" s="6"/>
      <c r="Q36" s="6"/>
    </row>
    <row r="37" spans="6:17" x14ac:dyDescent="0.25">
      <c r="F37" s="7"/>
      <c r="G37" s="7"/>
      <c r="H37" s="7"/>
      <c r="I37" s="7"/>
      <c r="J37" s="7"/>
      <c r="K37" s="7"/>
      <c r="L37" s="6"/>
      <c r="M37" s="6"/>
      <c r="N37" s="6"/>
      <c r="O37" s="6"/>
      <c r="P37" s="6"/>
      <c r="Q37" s="6"/>
    </row>
    <row r="38" spans="6:17" x14ac:dyDescent="0.25">
      <c r="F38" s="7"/>
      <c r="G38" s="7"/>
      <c r="H38" s="7"/>
      <c r="I38" s="7"/>
      <c r="J38" s="7"/>
      <c r="K38" s="7"/>
      <c r="L38" s="6"/>
      <c r="M38" s="6"/>
      <c r="N38" s="6"/>
      <c r="O38" s="6"/>
      <c r="P38" s="6"/>
      <c r="Q38" s="6"/>
    </row>
    <row r="39" spans="6:17" x14ac:dyDescent="0.25">
      <c r="F39" s="7"/>
      <c r="G39" s="7"/>
      <c r="H39" s="7"/>
      <c r="I39" s="7"/>
      <c r="J39" s="7"/>
      <c r="K39" s="7"/>
      <c r="L39" s="6"/>
      <c r="M39" s="6"/>
      <c r="N39" s="6"/>
      <c r="O39" s="6"/>
      <c r="P39" s="6"/>
      <c r="Q39" s="6"/>
    </row>
    <row r="40" spans="6:17" x14ac:dyDescent="0.25">
      <c r="F40" s="7"/>
      <c r="G40" s="7"/>
      <c r="H40" s="7"/>
      <c r="I40" s="7"/>
      <c r="J40" s="7"/>
      <c r="K40" s="7"/>
      <c r="L40" s="6"/>
      <c r="M40" s="6"/>
      <c r="N40" s="6"/>
      <c r="O40" s="6"/>
      <c r="P40" s="6"/>
      <c r="Q40" s="6"/>
    </row>
    <row r="41" spans="6:17" x14ac:dyDescent="0.25">
      <c r="F41" s="7"/>
      <c r="G41" s="7"/>
      <c r="H41" s="7"/>
      <c r="I41" s="7"/>
      <c r="J41" s="7"/>
      <c r="K41" s="7"/>
      <c r="L41" s="6"/>
      <c r="M41" s="6"/>
      <c r="N41" s="6"/>
      <c r="O41" s="6"/>
      <c r="P41" s="6"/>
      <c r="Q41" s="6"/>
    </row>
    <row r="42" spans="6:17" x14ac:dyDescent="0.25">
      <c r="F42" s="7"/>
      <c r="G42" s="7"/>
      <c r="H42" s="7"/>
      <c r="I42" s="7"/>
      <c r="J42" s="7"/>
      <c r="K42" s="7"/>
      <c r="L42" s="6"/>
      <c r="M42" s="6"/>
      <c r="N42" s="6"/>
      <c r="O42" s="6"/>
      <c r="P42" s="6"/>
      <c r="Q42" s="6"/>
    </row>
    <row r="43" spans="6:17" x14ac:dyDescent="0.25">
      <c r="F43" s="7"/>
      <c r="G43" s="7"/>
      <c r="H43" s="7"/>
      <c r="I43" s="7"/>
      <c r="J43" s="7"/>
      <c r="K43" s="7"/>
      <c r="L43" s="6"/>
      <c r="M43" s="6"/>
      <c r="N43" s="6"/>
      <c r="O43" s="6"/>
      <c r="P43" s="6"/>
      <c r="Q43" s="6"/>
    </row>
    <row r="44" spans="6:17" x14ac:dyDescent="0.25">
      <c r="F44" s="7"/>
      <c r="G44" s="7"/>
      <c r="H44" s="7"/>
      <c r="I44" s="7"/>
      <c r="J44" s="7"/>
      <c r="K44" s="7"/>
      <c r="L44" s="6"/>
      <c r="M44" s="6"/>
      <c r="N44" s="6"/>
      <c r="O44" s="6"/>
      <c r="P44" s="6"/>
      <c r="Q44" s="6"/>
    </row>
    <row r="45" spans="6:17" x14ac:dyDescent="0.25">
      <c r="F45" s="7"/>
      <c r="G45" s="7"/>
      <c r="H45" s="7"/>
      <c r="I45" s="7"/>
      <c r="J45" s="7"/>
      <c r="K45" s="7"/>
      <c r="L45" s="6"/>
      <c r="M45" s="6"/>
      <c r="N45" s="6"/>
      <c r="O45" s="6"/>
      <c r="P45" s="6"/>
      <c r="Q45" s="6"/>
    </row>
    <row r="46" spans="6:17" x14ac:dyDescent="0.25">
      <c r="F46" s="7"/>
      <c r="G46" s="7"/>
      <c r="H46" s="7"/>
      <c r="I46" s="7"/>
      <c r="J46" s="7"/>
      <c r="K46" s="7"/>
      <c r="L46" s="6"/>
      <c r="M46" s="6"/>
      <c r="N46" s="6"/>
      <c r="O46" s="6"/>
      <c r="P46" s="6"/>
      <c r="Q46" s="6"/>
    </row>
    <row r="47" spans="6:17" x14ac:dyDescent="0.25">
      <c r="F47" s="7"/>
      <c r="G47" s="7"/>
      <c r="H47" s="7"/>
      <c r="I47" s="7"/>
      <c r="J47" s="7"/>
      <c r="K47" s="7"/>
      <c r="L47" s="6"/>
      <c r="M47" s="6"/>
      <c r="N47" s="6"/>
      <c r="O47" s="6"/>
      <c r="P47" s="6"/>
      <c r="Q47" s="6"/>
    </row>
    <row r="48" spans="6:17" x14ac:dyDescent="0.25">
      <c r="F48" s="7"/>
      <c r="G48" s="7"/>
      <c r="H48" s="7"/>
      <c r="I48" s="7"/>
      <c r="J48" s="7"/>
      <c r="K48" s="7"/>
      <c r="L48" s="6"/>
      <c r="M48" s="6"/>
      <c r="N48" s="6"/>
      <c r="O48" s="6"/>
      <c r="P48" s="6"/>
      <c r="Q48" s="6"/>
    </row>
    <row r="49" spans="6:17" x14ac:dyDescent="0.25">
      <c r="F49" s="7"/>
      <c r="G49" s="7"/>
      <c r="H49" s="7"/>
      <c r="I49" s="7"/>
      <c r="J49" s="7"/>
      <c r="K49" s="7"/>
      <c r="L49" s="6"/>
      <c r="M49" s="6"/>
      <c r="N49" s="6"/>
      <c r="O49" s="6"/>
      <c r="P49" s="6"/>
      <c r="Q49" s="6"/>
    </row>
    <row r="50" spans="6:17" x14ac:dyDescent="0.25">
      <c r="F50" s="7"/>
      <c r="G50" s="7"/>
      <c r="H50" s="7"/>
      <c r="I50" s="7"/>
      <c r="J50" s="7"/>
      <c r="K50" s="7"/>
      <c r="L50" s="6"/>
      <c r="M50" s="6"/>
      <c r="N50" s="6"/>
      <c r="O50" s="6"/>
      <c r="P50" s="6"/>
      <c r="Q50" s="6"/>
    </row>
    <row r="51" spans="6:17" x14ac:dyDescent="0.25">
      <c r="F51" s="7"/>
      <c r="G51" s="7"/>
      <c r="H51" s="7"/>
      <c r="I51" s="7"/>
      <c r="J51" s="7"/>
      <c r="K51" s="7"/>
      <c r="L51" s="6"/>
      <c r="M51" s="6"/>
      <c r="N51" s="6"/>
      <c r="O51" s="6"/>
      <c r="P51" s="6"/>
      <c r="Q51" s="6"/>
    </row>
    <row r="52" spans="6:17" x14ac:dyDescent="0.25">
      <c r="F52" s="7"/>
      <c r="G52" s="7"/>
      <c r="H52" s="7"/>
      <c r="I52" s="7"/>
      <c r="J52" s="7"/>
      <c r="K52" s="7"/>
      <c r="L52" s="6"/>
      <c r="M52" s="6"/>
      <c r="N52" s="6"/>
      <c r="O52" s="6"/>
      <c r="P52" s="6"/>
      <c r="Q52" s="6"/>
    </row>
    <row r="53" spans="6:17" x14ac:dyDescent="0.25">
      <c r="F53" s="7"/>
      <c r="G53" s="7"/>
      <c r="H53" s="7"/>
      <c r="I53" s="7"/>
      <c r="J53" s="7"/>
      <c r="K53" s="7"/>
      <c r="L53" s="6"/>
      <c r="M53" s="6"/>
      <c r="N53" s="6"/>
      <c r="O53" s="6"/>
      <c r="P53" s="6"/>
      <c r="Q53" s="6"/>
    </row>
    <row r="54" spans="6:17" x14ac:dyDescent="0.25">
      <c r="F54" s="7"/>
      <c r="G54" s="7"/>
      <c r="H54" s="7"/>
      <c r="I54" s="7"/>
      <c r="J54" s="7"/>
      <c r="K54" s="7"/>
      <c r="L54" s="6"/>
      <c r="M54" s="6"/>
      <c r="N54" s="6"/>
      <c r="O54" s="6"/>
      <c r="P54" s="6"/>
      <c r="Q54" s="6"/>
    </row>
    <row r="55" spans="6:17" x14ac:dyDescent="0.25">
      <c r="F55" s="7"/>
      <c r="G55" s="7"/>
      <c r="H55" s="7"/>
      <c r="I55" s="7"/>
      <c r="J55" s="7"/>
      <c r="K55" s="7"/>
      <c r="L55" s="6"/>
      <c r="M55" s="6"/>
      <c r="N55" s="6"/>
      <c r="O55" s="6"/>
      <c r="P55" s="6"/>
      <c r="Q55" s="6"/>
    </row>
    <row r="56" spans="6:17" x14ac:dyDescent="0.25">
      <c r="F56" s="7"/>
      <c r="G56" s="7"/>
      <c r="H56" s="7"/>
      <c r="I56" s="7"/>
      <c r="J56" s="7"/>
      <c r="K56" s="7"/>
      <c r="L56" s="6"/>
      <c r="M56" s="6"/>
      <c r="N56" s="6"/>
      <c r="O56" s="6"/>
      <c r="P56" s="6"/>
      <c r="Q56" s="6"/>
    </row>
    <row r="57" spans="6:17" x14ac:dyDescent="0.25">
      <c r="F57" s="7"/>
      <c r="G57" s="7"/>
      <c r="H57" s="7"/>
      <c r="I57" s="7"/>
      <c r="J57" s="7"/>
      <c r="K57" s="7"/>
      <c r="L57" s="6"/>
      <c r="M57" s="6"/>
      <c r="N57" s="6"/>
      <c r="O57" s="6"/>
      <c r="P57" s="6"/>
      <c r="Q57" s="6"/>
    </row>
    <row r="58" spans="6:17" x14ac:dyDescent="0.25">
      <c r="F58" s="7"/>
      <c r="G58" s="7"/>
      <c r="H58" s="7"/>
      <c r="I58" s="7"/>
      <c r="J58" s="7"/>
      <c r="K58" s="7"/>
      <c r="L58" s="6"/>
      <c r="M58" s="6"/>
      <c r="N58" s="6"/>
      <c r="O58" s="6"/>
      <c r="P58" s="6"/>
      <c r="Q58" s="6"/>
    </row>
    <row r="59" spans="6:17" x14ac:dyDescent="0.25">
      <c r="F59" s="7"/>
      <c r="G59" s="7"/>
      <c r="H59" s="7"/>
      <c r="I59" s="7"/>
      <c r="J59" s="7"/>
      <c r="K59" s="7"/>
      <c r="L59" s="6"/>
      <c r="M59" s="6"/>
      <c r="N59" s="6"/>
      <c r="O59" s="6"/>
      <c r="P59" s="6"/>
      <c r="Q59" s="6"/>
    </row>
    <row r="60" spans="6:17" x14ac:dyDescent="0.25">
      <c r="F60" s="7"/>
      <c r="G60" s="7"/>
      <c r="H60" s="7"/>
      <c r="I60" s="7"/>
      <c r="J60" s="7"/>
      <c r="K60" s="7"/>
      <c r="L60" s="6"/>
      <c r="M60" s="6"/>
      <c r="N60" s="6"/>
      <c r="O60" s="6"/>
      <c r="P60" s="6"/>
      <c r="Q60" s="6"/>
    </row>
    <row r="61" spans="6:17" x14ac:dyDescent="0.25">
      <c r="F61" s="7"/>
      <c r="G61" s="7"/>
      <c r="H61" s="7"/>
      <c r="I61" s="7"/>
      <c r="J61" s="7"/>
      <c r="K61" s="7"/>
      <c r="L61" s="6"/>
      <c r="M61" s="6"/>
      <c r="N61" s="6"/>
      <c r="O61" s="6"/>
      <c r="P61" s="6"/>
      <c r="Q61" s="6"/>
    </row>
    <row r="62" spans="6:17" x14ac:dyDescent="0.25">
      <c r="F62" s="7"/>
      <c r="G62" s="7"/>
      <c r="H62" s="7"/>
      <c r="I62" s="7"/>
      <c r="J62" s="7"/>
      <c r="K62" s="7"/>
      <c r="L62" s="6"/>
      <c r="M62" s="6"/>
      <c r="N62" s="6"/>
      <c r="O62" s="6"/>
      <c r="P62" s="6"/>
      <c r="Q62" s="6"/>
    </row>
    <row r="63" spans="6:17" x14ac:dyDescent="0.25">
      <c r="F63" s="7"/>
      <c r="G63" s="7"/>
      <c r="H63" s="7"/>
      <c r="I63" s="7"/>
      <c r="J63" s="7"/>
      <c r="K63" s="7"/>
      <c r="L63" s="6"/>
      <c r="M63" s="6"/>
      <c r="N63" s="6"/>
      <c r="O63" s="6"/>
      <c r="P63" s="6"/>
      <c r="Q63" s="6"/>
    </row>
    <row r="64" spans="6:17" x14ac:dyDescent="0.25">
      <c r="F64" s="7"/>
      <c r="G64" s="7"/>
      <c r="H64" s="7"/>
      <c r="I64" s="7"/>
      <c r="J64" s="7"/>
      <c r="K64" s="7"/>
      <c r="L64" s="6"/>
      <c r="M64" s="6"/>
      <c r="N64" s="6"/>
      <c r="O64" s="6"/>
      <c r="P64" s="6"/>
      <c r="Q64" s="6"/>
    </row>
    <row r="65" spans="6:17" x14ac:dyDescent="0.25">
      <c r="F65" s="7"/>
      <c r="G65" s="7"/>
      <c r="H65" s="7"/>
      <c r="I65" s="7"/>
      <c r="J65" s="7"/>
      <c r="K65" s="7"/>
      <c r="L65" s="6"/>
      <c r="M65" s="6"/>
      <c r="N65" s="6"/>
      <c r="O65" s="6"/>
      <c r="P65" s="6"/>
      <c r="Q65" s="6"/>
    </row>
    <row r="66" spans="6:17" x14ac:dyDescent="0.25">
      <c r="F66" s="7"/>
      <c r="G66" s="7"/>
      <c r="H66" s="7"/>
      <c r="I66" s="7"/>
      <c r="J66" s="7"/>
      <c r="K66" s="7"/>
      <c r="L66" s="6"/>
      <c r="M66" s="6"/>
      <c r="N66" s="6"/>
      <c r="O66" s="6"/>
      <c r="P66" s="6"/>
      <c r="Q66" s="6"/>
    </row>
    <row r="67" spans="6:17" x14ac:dyDescent="0.25">
      <c r="F67" s="7"/>
      <c r="G67" s="7"/>
      <c r="H67" s="7"/>
      <c r="I67" s="7"/>
      <c r="J67" s="7"/>
      <c r="K67" s="7"/>
      <c r="L67" s="6"/>
      <c r="M67" s="6"/>
      <c r="N67" s="6"/>
      <c r="O67" s="6"/>
      <c r="P67" s="6"/>
      <c r="Q67" s="6"/>
    </row>
    <row r="68" spans="6:17" x14ac:dyDescent="0.25">
      <c r="F68" s="7"/>
      <c r="G68" s="7"/>
      <c r="H68" s="7"/>
      <c r="I68" s="7"/>
      <c r="J68" s="7"/>
      <c r="K68" s="7"/>
      <c r="L68" s="6"/>
      <c r="M68" s="6"/>
      <c r="N68" s="6"/>
      <c r="O68" s="6"/>
      <c r="P68" s="6"/>
      <c r="Q68" s="6"/>
    </row>
    <row r="69" spans="6:17" x14ac:dyDescent="0.25">
      <c r="F69" s="7"/>
      <c r="G69" s="7"/>
      <c r="H69" s="7"/>
      <c r="I69" s="7"/>
      <c r="J69" s="7"/>
      <c r="K69" s="7"/>
      <c r="L69" s="6"/>
      <c r="M69" s="6"/>
      <c r="N69" s="6"/>
      <c r="O69" s="6"/>
      <c r="P69" s="6"/>
      <c r="Q69" s="6"/>
    </row>
    <row r="70" spans="6:17" x14ac:dyDescent="0.25">
      <c r="F70" s="7"/>
      <c r="G70" s="7"/>
      <c r="H70" s="7"/>
      <c r="I70" s="7"/>
      <c r="J70" s="7"/>
      <c r="K70" s="7"/>
      <c r="L70" s="6"/>
      <c r="M70" s="6"/>
      <c r="N70" s="6"/>
      <c r="O70" s="6"/>
      <c r="P70" s="6"/>
      <c r="Q70" s="6"/>
    </row>
    <row r="71" spans="6:17" x14ac:dyDescent="0.25">
      <c r="F71" s="7"/>
      <c r="G71" s="7"/>
      <c r="H71" s="7"/>
      <c r="I71" s="7"/>
      <c r="J71" s="7"/>
      <c r="K71" s="7"/>
      <c r="L71" s="6"/>
      <c r="M71" s="6"/>
      <c r="N71" s="6"/>
      <c r="O71" s="6"/>
      <c r="P71" s="6"/>
      <c r="Q71" s="6"/>
    </row>
    <row r="72" spans="6:17" x14ac:dyDescent="0.25">
      <c r="F72" s="7"/>
      <c r="G72" s="7"/>
      <c r="H72" s="7"/>
      <c r="I72" s="7"/>
      <c r="J72" s="7"/>
      <c r="K72" s="7"/>
      <c r="L72" s="6"/>
      <c r="M72" s="6"/>
      <c r="N72" s="6"/>
      <c r="O72" s="6"/>
      <c r="P72" s="6"/>
      <c r="Q72" s="6"/>
    </row>
    <row r="73" spans="6:17" x14ac:dyDescent="0.25">
      <c r="F73" s="7"/>
      <c r="G73" s="7"/>
      <c r="H73" s="7"/>
      <c r="I73" s="7"/>
      <c r="J73" s="7"/>
      <c r="K73" s="7"/>
      <c r="L73" s="6"/>
      <c r="M73" s="6"/>
      <c r="N73" s="6"/>
      <c r="O73" s="6"/>
      <c r="P73" s="6"/>
      <c r="Q73" s="6"/>
    </row>
    <row r="74" spans="6:17" x14ac:dyDescent="0.25">
      <c r="F74" s="7"/>
      <c r="G74" s="7"/>
      <c r="H74" s="7"/>
      <c r="I74" s="7"/>
      <c r="J74" s="7"/>
      <c r="K74" s="7"/>
      <c r="L74" s="6"/>
      <c r="M74" s="6"/>
      <c r="N74" s="6"/>
      <c r="O74" s="6"/>
      <c r="P74" s="6"/>
      <c r="Q74" s="6"/>
    </row>
    <row r="75" spans="6:17" x14ac:dyDescent="0.25">
      <c r="F75" s="7"/>
      <c r="G75" s="7"/>
      <c r="H75" s="7"/>
      <c r="I75" s="7"/>
      <c r="J75" s="7"/>
      <c r="K75" s="7"/>
      <c r="L75" s="6"/>
      <c r="M75" s="6"/>
      <c r="N75" s="6"/>
      <c r="O75" s="6"/>
      <c r="P75" s="6"/>
      <c r="Q75" s="6"/>
    </row>
    <row r="76" spans="6:17" x14ac:dyDescent="0.25">
      <c r="F76" s="7"/>
      <c r="G76" s="7"/>
      <c r="H76" s="7"/>
      <c r="I76" s="7"/>
      <c r="J76" s="7"/>
      <c r="K76" s="7"/>
      <c r="L76" s="6"/>
      <c r="M76" s="6"/>
      <c r="N76" s="6"/>
      <c r="O76" s="6"/>
      <c r="P76" s="6"/>
      <c r="Q76" s="6"/>
    </row>
    <row r="77" spans="6:17" x14ac:dyDescent="0.25">
      <c r="F77" s="7"/>
      <c r="G77" s="7"/>
      <c r="H77" s="7"/>
      <c r="I77" s="7"/>
      <c r="J77" s="7"/>
      <c r="K77" s="7"/>
      <c r="L77" s="6"/>
      <c r="M77" s="6"/>
      <c r="N77" s="6"/>
      <c r="O77" s="6"/>
      <c r="P77" s="6"/>
      <c r="Q77" s="6"/>
    </row>
    <row r="78" spans="6:17" x14ac:dyDescent="0.25">
      <c r="F78" s="7"/>
      <c r="G78" s="7"/>
      <c r="H78" s="7"/>
      <c r="I78" s="7"/>
      <c r="J78" s="7"/>
      <c r="K78" s="7"/>
      <c r="L78" s="6"/>
      <c r="M78" s="6"/>
      <c r="N78" s="6"/>
      <c r="O78" s="6"/>
      <c r="P78" s="6"/>
      <c r="Q78" s="6"/>
    </row>
    <row r="79" spans="6:17" x14ac:dyDescent="0.25">
      <c r="F79" s="7"/>
      <c r="G79" s="7"/>
      <c r="H79" s="7"/>
      <c r="I79" s="7"/>
      <c r="J79" s="7"/>
      <c r="K79" s="7"/>
      <c r="L79" s="6"/>
      <c r="M79" s="6"/>
      <c r="N79" s="6"/>
      <c r="O79" s="6"/>
      <c r="P79" s="6"/>
      <c r="Q79" s="6"/>
    </row>
    <row r="80" spans="6:17" x14ac:dyDescent="0.25">
      <c r="F80" s="7"/>
      <c r="G80" s="7"/>
      <c r="H80" s="7"/>
      <c r="I80" s="7"/>
      <c r="J80" s="7"/>
      <c r="K80" s="7"/>
      <c r="L80" s="6"/>
      <c r="M80" s="6"/>
      <c r="N80" s="6"/>
      <c r="O80" s="6"/>
      <c r="P80" s="6"/>
      <c r="Q80" s="6"/>
    </row>
    <row r="81" spans="6:17" x14ac:dyDescent="0.25">
      <c r="F81" s="7"/>
      <c r="G81" s="7"/>
      <c r="H81" s="7"/>
      <c r="I81" s="7"/>
      <c r="J81" s="7"/>
      <c r="K81" s="7"/>
      <c r="L81" s="6"/>
      <c r="M81" s="6"/>
      <c r="N81" s="6"/>
      <c r="O81" s="6"/>
      <c r="P81" s="6"/>
      <c r="Q81" s="6"/>
    </row>
    <row r="82" spans="6:17" x14ac:dyDescent="0.25">
      <c r="F82" s="7"/>
      <c r="G82" s="7"/>
      <c r="H82" s="7"/>
      <c r="I82" s="7"/>
      <c r="J82" s="7"/>
      <c r="K82" s="7"/>
      <c r="L82" s="6"/>
      <c r="M82" s="6"/>
      <c r="N82" s="6"/>
      <c r="O82" s="6"/>
      <c r="P82" s="6"/>
      <c r="Q82" s="6"/>
    </row>
    <row r="83" spans="6:17" x14ac:dyDescent="0.25">
      <c r="F83" s="7"/>
      <c r="G83" s="7"/>
      <c r="H83" s="7"/>
      <c r="I83" s="7"/>
      <c r="J83" s="7"/>
      <c r="K83" s="7"/>
      <c r="L83" s="6"/>
      <c r="M83" s="6"/>
      <c r="N83" s="6"/>
      <c r="O83" s="6"/>
      <c r="P83" s="6"/>
      <c r="Q83" s="6"/>
    </row>
    <row r="84" spans="6:17" x14ac:dyDescent="0.25">
      <c r="F84" s="7"/>
      <c r="G84" s="7"/>
      <c r="H84" s="7"/>
      <c r="I84" s="7"/>
      <c r="J84" s="7"/>
      <c r="K84" s="7"/>
      <c r="L84" s="6"/>
      <c r="M84" s="6"/>
      <c r="N84" s="6"/>
      <c r="O84" s="6"/>
      <c r="P84" s="6"/>
      <c r="Q84" s="6"/>
    </row>
    <row r="85" spans="6:17" x14ac:dyDescent="0.25">
      <c r="F85" s="7"/>
      <c r="G85" s="7"/>
      <c r="H85" s="7"/>
      <c r="I85" s="7"/>
      <c r="J85" s="7"/>
      <c r="K85" s="7"/>
      <c r="L85" s="6"/>
      <c r="M85" s="6"/>
      <c r="N85" s="6"/>
      <c r="O85" s="6"/>
      <c r="P85" s="6"/>
      <c r="Q85" s="6"/>
    </row>
    <row r="86" spans="6:17" x14ac:dyDescent="0.25">
      <c r="F86" s="7"/>
      <c r="G86" s="7"/>
      <c r="H86" s="7"/>
      <c r="I86" s="7"/>
      <c r="J86" s="7"/>
      <c r="K86" s="7"/>
      <c r="L86" s="6"/>
      <c r="M86" s="6"/>
      <c r="N86" s="6"/>
      <c r="O86" s="6"/>
      <c r="P86" s="6"/>
      <c r="Q86" s="6"/>
    </row>
    <row r="87" spans="6:17" x14ac:dyDescent="0.25">
      <c r="F87" s="7"/>
      <c r="G87" s="7"/>
      <c r="H87" s="7"/>
      <c r="I87" s="7"/>
      <c r="J87" s="7"/>
      <c r="K87" s="7"/>
      <c r="L87" s="6"/>
      <c r="M87" s="6"/>
      <c r="N87" s="6"/>
      <c r="O87" s="6"/>
      <c r="P87" s="6"/>
      <c r="Q87" s="6"/>
    </row>
    <row r="88" spans="6:17" x14ac:dyDescent="0.25">
      <c r="F88" s="7"/>
      <c r="G88" s="7"/>
      <c r="H88" s="7"/>
      <c r="I88" s="7"/>
      <c r="J88" s="7"/>
      <c r="K88" s="7"/>
      <c r="L88" s="6"/>
      <c r="M88" s="6"/>
      <c r="N88" s="6"/>
      <c r="O88" s="6"/>
      <c r="P88" s="6"/>
      <c r="Q88" s="6"/>
    </row>
    <row r="89" spans="6:17" x14ac:dyDescent="0.25">
      <c r="F89" s="7"/>
      <c r="G89" s="7"/>
      <c r="H89" s="7"/>
      <c r="I89" s="7"/>
      <c r="J89" s="7"/>
      <c r="K89" s="7"/>
      <c r="L89" s="6"/>
      <c r="M89" s="6"/>
      <c r="N89" s="6"/>
      <c r="O89" s="6"/>
      <c r="P89" s="6"/>
      <c r="Q89" s="6"/>
    </row>
    <row r="90" spans="6:17" x14ac:dyDescent="0.25">
      <c r="F90" s="7"/>
      <c r="G90" s="7"/>
      <c r="H90" s="7"/>
      <c r="I90" s="7"/>
      <c r="J90" s="7"/>
      <c r="K90" s="7"/>
      <c r="L90" s="6"/>
      <c r="M90" s="6"/>
      <c r="N90" s="6"/>
      <c r="O90" s="6"/>
      <c r="P90" s="6"/>
      <c r="Q90" s="6"/>
    </row>
    <row r="91" spans="6:17" x14ac:dyDescent="0.25">
      <c r="F91" s="7"/>
      <c r="G91" s="7"/>
      <c r="H91" s="7"/>
      <c r="I91" s="7"/>
      <c r="J91" s="7"/>
      <c r="K91" s="7"/>
      <c r="L91" s="6"/>
      <c r="M91" s="6"/>
      <c r="N91" s="6"/>
      <c r="O91" s="6"/>
      <c r="P91" s="6"/>
      <c r="Q91" s="6"/>
    </row>
    <row r="92" spans="6:17" x14ac:dyDescent="0.25">
      <c r="F92" s="7"/>
      <c r="G92" s="7"/>
      <c r="H92" s="7"/>
      <c r="I92" s="7"/>
      <c r="J92" s="7"/>
      <c r="K92" s="7"/>
      <c r="L92" s="6"/>
      <c r="M92" s="6"/>
      <c r="N92" s="6"/>
      <c r="O92" s="6"/>
      <c r="P92" s="6"/>
      <c r="Q92" s="6"/>
    </row>
    <row r="93" spans="6:17" x14ac:dyDescent="0.25">
      <c r="F93" s="7"/>
      <c r="G93" s="7"/>
      <c r="H93" s="7"/>
      <c r="I93" s="7"/>
      <c r="J93" s="7"/>
      <c r="K93" s="7"/>
      <c r="L93" s="6"/>
      <c r="M93" s="6"/>
      <c r="N93" s="6"/>
      <c r="O93" s="6"/>
      <c r="P93" s="6"/>
      <c r="Q93" s="6"/>
    </row>
    <row r="94" spans="6:17" x14ac:dyDescent="0.25">
      <c r="F94" s="7"/>
      <c r="G94" s="7"/>
      <c r="H94" s="7"/>
      <c r="I94" s="7"/>
      <c r="J94" s="7"/>
      <c r="K94" s="7"/>
      <c r="L94" s="6"/>
      <c r="M94" s="6"/>
      <c r="N94" s="6"/>
      <c r="O94" s="6"/>
      <c r="P94" s="6"/>
      <c r="Q94" s="6"/>
    </row>
    <row r="95" spans="6:17" x14ac:dyDescent="0.25">
      <c r="F95" s="7"/>
      <c r="G95" s="7"/>
      <c r="H95" s="7"/>
      <c r="I95" s="7"/>
      <c r="J95" s="7"/>
      <c r="K95" s="7"/>
      <c r="L95" s="6"/>
      <c r="M95" s="6"/>
      <c r="N95" s="6"/>
      <c r="O95" s="6"/>
      <c r="P95" s="6"/>
      <c r="Q95" s="6"/>
    </row>
    <row r="96" spans="6:17" x14ac:dyDescent="0.25">
      <c r="F96" s="7"/>
      <c r="G96" s="7"/>
      <c r="H96" s="7"/>
      <c r="I96" s="7"/>
      <c r="J96" s="7"/>
      <c r="K96" s="7"/>
      <c r="L96" s="6"/>
      <c r="M96" s="6"/>
      <c r="N96" s="6"/>
      <c r="O96" s="6"/>
      <c r="P96" s="6"/>
      <c r="Q96" s="6"/>
    </row>
    <row r="97" spans="6:17" x14ac:dyDescent="0.25">
      <c r="F97" s="7"/>
      <c r="G97" s="7"/>
      <c r="H97" s="7"/>
      <c r="I97" s="7"/>
      <c r="J97" s="7"/>
      <c r="K97" s="7"/>
      <c r="L97" s="6"/>
      <c r="M97" s="6"/>
      <c r="N97" s="6"/>
      <c r="O97" s="6"/>
      <c r="P97" s="6"/>
      <c r="Q97" s="6"/>
    </row>
    <row r="98" spans="6:17" x14ac:dyDescent="0.25">
      <c r="F98" s="7"/>
      <c r="G98" s="7"/>
      <c r="H98" s="7"/>
      <c r="I98" s="7"/>
      <c r="J98" s="7"/>
      <c r="K98" s="7"/>
      <c r="L98" s="6"/>
      <c r="M98" s="6"/>
      <c r="N98" s="6"/>
      <c r="O98" s="6"/>
      <c r="P98" s="6"/>
      <c r="Q98" s="6"/>
    </row>
    <row r="99" spans="6:17" x14ac:dyDescent="0.25">
      <c r="F99" s="7"/>
      <c r="G99" s="7"/>
      <c r="H99" s="7"/>
      <c r="I99" s="7"/>
      <c r="J99" s="7"/>
      <c r="K99" s="7"/>
      <c r="L99" s="6"/>
      <c r="M99" s="6"/>
      <c r="N99" s="6"/>
      <c r="O99" s="6"/>
      <c r="P99" s="6"/>
      <c r="Q99" s="6"/>
    </row>
    <row r="100" spans="6:17" x14ac:dyDescent="0.25">
      <c r="F100" s="7"/>
      <c r="G100" s="7"/>
      <c r="H100" s="7"/>
      <c r="I100" s="7"/>
      <c r="J100" s="7"/>
      <c r="K100" s="7"/>
      <c r="L100" s="6"/>
      <c r="M100" s="6"/>
      <c r="N100" s="6"/>
      <c r="O100" s="6"/>
      <c r="P100" s="6"/>
      <c r="Q100" s="6"/>
    </row>
    <row r="101" spans="6:17" x14ac:dyDescent="0.25">
      <c r="F101" s="7"/>
      <c r="G101" s="7"/>
      <c r="H101" s="7"/>
      <c r="I101" s="7"/>
      <c r="J101" s="7"/>
      <c r="K101" s="7"/>
      <c r="L101" s="6"/>
      <c r="M101" s="6"/>
      <c r="N101" s="6"/>
      <c r="O101" s="6"/>
      <c r="P101" s="6"/>
      <c r="Q101" s="6"/>
    </row>
    <row r="102" spans="6:17" x14ac:dyDescent="0.25">
      <c r="F102" s="7"/>
      <c r="G102" s="7"/>
      <c r="H102" s="7"/>
      <c r="I102" s="7"/>
      <c r="J102" s="7"/>
      <c r="K102" s="7"/>
      <c r="L102" s="6"/>
      <c r="M102" s="6"/>
      <c r="N102" s="6"/>
      <c r="O102" s="6"/>
      <c r="P102" s="6"/>
      <c r="Q102" s="6"/>
    </row>
    <row r="103" spans="6:17" x14ac:dyDescent="0.25">
      <c r="F103" s="7"/>
      <c r="G103" s="7"/>
      <c r="H103" s="7"/>
      <c r="I103" s="7"/>
      <c r="J103" s="7"/>
      <c r="K103" s="7"/>
      <c r="L103" s="6"/>
      <c r="M103" s="6"/>
      <c r="N103" s="6"/>
      <c r="O103" s="6"/>
      <c r="P103" s="6"/>
      <c r="Q103" s="6"/>
    </row>
    <row r="104" spans="6:17" x14ac:dyDescent="0.25">
      <c r="F104" s="7"/>
      <c r="G104" s="7"/>
      <c r="H104" s="7"/>
      <c r="I104" s="7"/>
      <c r="J104" s="7"/>
      <c r="K104" s="7"/>
      <c r="L104" s="6"/>
      <c r="M104" s="6"/>
      <c r="N104" s="6"/>
      <c r="O104" s="6"/>
      <c r="P104" s="6"/>
      <c r="Q104" s="6"/>
    </row>
    <row r="105" spans="6:17" x14ac:dyDescent="0.25">
      <c r="F105" s="7"/>
      <c r="G105" s="7"/>
      <c r="H105" s="7"/>
      <c r="I105" s="7"/>
      <c r="J105" s="7"/>
      <c r="K105" s="7"/>
      <c r="L105" s="6"/>
      <c r="M105" s="6"/>
      <c r="N105" s="6"/>
      <c r="O105" s="6"/>
      <c r="P105" s="6"/>
      <c r="Q105" s="6"/>
    </row>
    <row r="106" spans="6:17" x14ac:dyDescent="0.25">
      <c r="F106" s="7"/>
      <c r="G106" s="7"/>
      <c r="H106" s="7"/>
      <c r="I106" s="7"/>
      <c r="J106" s="7"/>
      <c r="K106" s="7"/>
      <c r="L106" s="6"/>
      <c r="M106" s="6"/>
      <c r="N106" s="6"/>
      <c r="O106" s="6"/>
      <c r="P106" s="6"/>
      <c r="Q106" s="6"/>
    </row>
    <row r="107" spans="6:17" x14ac:dyDescent="0.25">
      <c r="F107" s="7"/>
      <c r="G107" s="7"/>
      <c r="H107" s="7"/>
      <c r="I107" s="7"/>
      <c r="J107" s="7"/>
      <c r="K107" s="7"/>
      <c r="L107" s="6"/>
      <c r="M107" s="6"/>
      <c r="N107" s="6"/>
      <c r="O107" s="6"/>
      <c r="P107" s="6"/>
      <c r="Q107" s="6"/>
    </row>
    <row r="108" spans="6:17" x14ac:dyDescent="0.25">
      <c r="F108" s="7"/>
      <c r="G108" s="7"/>
      <c r="H108" s="7"/>
      <c r="I108" s="7"/>
      <c r="J108" s="7"/>
      <c r="K108" s="7"/>
      <c r="L108" s="6"/>
      <c r="M108" s="6"/>
      <c r="N108" s="6"/>
      <c r="O108" s="6"/>
      <c r="P108" s="6"/>
      <c r="Q108" s="6"/>
    </row>
    <row r="109" spans="6:17" x14ac:dyDescent="0.25">
      <c r="F109" s="7"/>
      <c r="G109" s="7"/>
      <c r="H109" s="7"/>
      <c r="I109" s="7"/>
      <c r="J109" s="7"/>
      <c r="K109" s="7"/>
      <c r="L109" s="6"/>
      <c r="M109" s="6"/>
      <c r="N109" s="6"/>
      <c r="O109" s="6"/>
      <c r="P109" s="6"/>
      <c r="Q109" s="6"/>
    </row>
    <row r="110" spans="6:17" x14ac:dyDescent="0.25">
      <c r="F110" s="7"/>
      <c r="G110" s="7"/>
      <c r="H110" s="7"/>
      <c r="I110" s="7"/>
      <c r="J110" s="7"/>
      <c r="K110" s="7"/>
      <c r="L110" s="6"/>
      <c r="M110" s="6"/>
      <c r="N110" s="6"/>
      <c r="O110" s="6"/>
      <c r="P110" s="6"/>
      <c r="Q110" s="6"/>
    </row>
    <row r="111" spans="6:17" x14ac:dyDescent="0.25">
      <c r="F111" s="7"/>
      <c r="G111" s="7"/>
      <c r="H111" s="7"/>
      <c r="I111" s="7"/>
      <c r="J111" s="7"/>
      <c r="K111" s="7"/>
      <c r="L111" s="6"/>
      <c r="M111" s="6"/>
      <c r="N111" s="6"/>
      <c r="O111" s="6"/>
      <c r="P111" s="6"/>
      <c r="Q111" s="6"/>
    </row>
    <row r="112" spans="6:17" x14ac:dyDescent="0.25">
      <c r="F112" s="7"/>
      <c r="G112" s="7"/>
      <c r="H112" s="7"/>
      <c r="I112" s="7"/>
      <c r="J112" s="7"/>
      <c r="K112" s="7"/>
      <c r="L112" s="6"/>
      <c r="M112" s="6"/>
      <c r="N112" s="6"/>
      <c r="O112" s="6"/>
      <c r="P112" s="6"/>
      <c r="Q112" s="6"/>
    </row>
    <row r="113" spans="6:17" x14ac:dyDescent="0.25">
      <c r="F113" s="7"/>
      <c r="G113" s="7"/>
      <c r="H113" s="7"/>
      <c r="I113" s="7"/>
      <c r="J113" s="7"/>
      <c r="K113" s="7"/>
      <c r="L113" s="6"/>
      <c r="M113" s="6"/>
      <c r="N113" s="6"/>
      <c r="O113" s="6"/>
      <c r="P113" s="6"/>
      <c r="Q113" s="6"/>
    </row>
    <row r="114" spans="6:17" x14ac:dyDescent="0.25">
      <c r="F114" s="7"/>
      <c r="G114" s="7"/>
      <c r="H114" s="7"/>
      <c r="I114" s="7"/>
      <c r="J114" s="7"/>
      <c r="K114" s="7"/>
      <c r="L114" s="6"/>
      <c r="M114" s="6"/>
      <c r="N114" s="6"/>
      <c r="O114" s="6"/>
      <c r="P114" s="6"/>
      <c r="Q114" s="6"/>
    </row>
    <row r="115" spans="6:17" x14ac:dyDescent="0.25">
      <c r="F115" s="7"/>
      <c r="G115" s="7"/>
      <c r="H115" s="7"/>
      <c r="I115" s="7"/>
      <c r="J115" s="7"/>
      <c r="K115" s="7"/>
      <c r="L115" s="6"/>
      <c r="M115" s="6"/>
      <c r="N115" s="6"/>
      <c r="O115" s="6"/>
      <c r="P115" s="6"/>
      <c r="Q115" s="6"/>
    </row>
    <row r="116" spans="6:17" x14ac:dyDescent="0.25">
      <c r="F116" s="7"/>
      <c r="G116" s="7"/>
      <c r="H116" s="7"/>
      <c r="I116" s="7"/>
      <c r="J116" s="7"/>
      <c r="K116" s="7"/>
      <c r="L116" s="6"/>
      <c r="M116" s="6"/>
      <c r="N116" s="6"/>
      <c r="O116" s="6"/>
      <c r="P116" s="6"/>
      <c r="Q116" s="6"/>
    </row>
    <row r="117" spans="6:17" x14ac:dyDescent="0.25">
      <c r="F117" s="7"/>
      <c r="G117" s="7"/>
      <c r="H117" s="7"/>
      <c r="I117" s="7"/>
      <c r="J117" s="7"/>
      <c r="K117" s="7"/>
      <c r="L117" s="6"/>
      <c r="M117" s="6"/>
      <c r="N117" s="6"/>
      <c r="O117" s="6"/>
      <c r="P117" s="6"/>
      <c r="Q117" s="6"/>
    </row>
    <row r="118" spans="6:17" x14ac:dyDescent="0.25">
      <c r="F118" s="7"/>
      <c r="G118" s="7"/>
      <c r="H118" s="7"/>
      <c r="I118" s="7"/>
      <c r="J118" s="7"/>
      <c r="K118" s="7"/>
      <c r="L118" s="6"/>
      <c r="M118" s="6"/>
      <c r="N118" s="6"/>
      <c r="O118" s="6"/>
      <c r="P118" s="6"/>
      <c r="Q118" s="6"/>
    </row>
    <row r="119" spans="6:17" x14ac:dyDescent="0.25">
      <c r="F119" s="7"/>
      <c r="G119" s="7"/>
      <c r="H119" s="7"/>
      <c r="I119" s="7"/>
      <c r="J119" s="7"/>
      <c r="K119" s="7"/>
      <c r="L119" s="6"/>
      <c r="M119" s="6"/>
      <c r="N119" s="6"/>
      <c r="O119" s="6"/>
      <c r="P119" s="6"/>
      <c r="Q119" s="6"/>
    </row>
    <row r="120" spans="6:17" x14ac:dyDescent="0.25">
      <c r="F120" s="7"/>
      <c r="G120" s="7"/>
      <c r="H120" s="7"/>
      <c r="I120" s="7"/>
      <c r="J120" s="7"/>
      <c r="K120" s="7"/>
      <c r="L120" s="6"/>
      <c r="M120" s="6"/>
      <c r="N120" s="6"/>
      <c r="O120" s="6"/>
      <c r="P120" s="6"/>
      <c r="Q120" s="6"/>
    </row>
    <row r="121" spans="6:17" x14ac:dyDescent="0.25">
      <c r="F121" s="7"/>
      <c r="G121" s="7"/>
      <c r="H121" s="7"/>
      <c r="I121" s="7"/>
      <c r="J121" s="7"/>
      <c r="K121" s="7"/>
      <c r="L121" s="6"/>
      <c r="M121" s="6"/>
      <c r="N121" s="6"/>
      <c r="O121" s="6"/>
      <c r="P121" s="6"/>
      <c r="Q121" s="6"/>
    </row>
    <row r="122" spans="6:17" x14ac:dyDescent="0.25">
      <c r="F122" s="7"/>
      <c r="G122" s="7"/>
      <c r="H122" s="7"/>
      <c r="I122" s="7"/>
      <c r="J122" s="7"/>
      <c r="K122" s="7"/>
      <c r="L122" s="6"/>
      <c r="M122" s="6"/>
      <c r="N122" s="6"/>
      <c r="O122" s="6"/>
      <c r="P122" s="6"/>
      <c r="Q122" s="6"/>
    </row>
    <row r="123" spans="6:17" x14ac:dyDescent="0.25">
      <c r="F123" s="7"/>
      <c r="G123" s="7"/>
      <c r="H123" s="7"/>
      <c r="I123" s="7"/>
      <c r="J123" s="7"/>
      <c r="K123" s="7"/>
      <c r="L123" s="6"/>
      <c r="M123" s="6"/>
      <c r="N123" s="6"/>
      <c r="O123" s="6"/>
      <c r="P123" s="6"/>
      <c r="Q123" s="6"/>
    </row>
    <row r="124" spans="6:17" x14ac:dyDescent="0.25">
      <c r="F124" s="7"/>
      <c r="G124" s="7"/>
      <c r="H124" s="7"/>
      <c r="I124" s="7"/>
      <c r="J124" s="7"/>
      <c r="K124" s="7"/>
      <c r="L124" s="6"/>
      <c r="M124" s="6"/>
      <c r="N124" s="6"/>
      <c r="O124" s="6"/>
      <c r="P124" s="6"/>
      <c r="Q124" s="6"/>
    </row>
    <row r="125" spans="6:17" x14ac:dyDescent="0.25">
      <c r="F125" s="7"/>
      <c r="G125" s="7"/>
      <c r="H125" s="7"/>
      <c r="I125" s="7"/>
      <c r="J125" s="7"/>
      <c r="K125" s="7"/>
      <c r="L125" s="6"/>
      <c r="M125" s="6"/>
      <c r="N125" s="6"/>
      <c r="O125" s="6"/>
      <c r="P125" s="6"/>
      <c r="Q125" s="6"/>
    </row>
    <row r="126" spans="6:17" x14ac:dyDescent="0.25">
      <c r="F126" s="7"/>
      <c r="G126" s="7"/>
      <c r="H126" s="7"/>
      <c r="I126" s="7"/>
      <c r="J126" s="7"/>
      <c r="K126" s="7"/>
      <c r="L126" s="6"/>
      <c r="M126" s="6"/>
      <c r="N126" s="6"/>
      <c r="O126" s="6"/>
      <c r="P126" s="6"/>
      <c r="Q126" s="6"/>
    </row>
    <row r="127" spans="6:17" x14ac:dyDescent="0.25">
      <c r="F127" s="7"/>
      <c r="G127" s="7"/>
      <c r="H127" s="7"/>
      <c r="I127" s="7"/>
      <c r="J127" s="7"/>
      <c r="K127" s="7"/>
      <c r="L127" s="6"/>
      <c r="M127" s="6"/>
      <c r="N127" s="6"/>
      <c r="O127" s="6"/>
      <c r="P127" s="6"/>
      <c r="Q127" s="6"/>
    </row>
    <row r="128" spans="6:17" x14ac:dyDescent="0.25">
      <c r="F128" s="7"/>
      <c r="G128" s="7"/>
      <c r="H128" s="7"/>
      <c r="I128" s="7"/>
      <c r="J128" s="7"/>
      <c r="K128" s="7"/>
      <c r="L128" s="6"/>
      <c r="M128" s="6"/>
      <c r="N128" s="6"/>
      <c r="O128" s="6"/>
      <c r="P128" s="6"/>
      <c r="Q128" s="6"/>
    </row>
    <row r="129" spans="6:17" x14ac:dyDescent="0.25">
      <c r="F129" s="7"/>
      <c r="G129" s="7"/>
      <c r="H129" s="7"/>
      <c r="I129" s="7"/>
      <c r="J129" s="7"/>
      <c r="K129" s="7"/>
      <c r="L129" s="6"/>
      <c r="M129" s="6"/>
      <c r="N129" s="6"/>
      <c r="O129" s="6"/>
      <c r="P129" s="6"/>
      <c r="Q129" s="6"/>
    </row>
    <row r="130" spans="6:17" x14ac:dyDescent="0.25">
      <c r="F130" s="7"/>
      <c r="G130" s="7"/>
      <c r="H130" s="7"/>
      <c r="I130" s="7"/>
      <c r="J130" s="7"/>
      <c r="K130" s="7"/>
      <c r="L130" s="6"/>
      <c r="M130" s="6"/>
      <c r="N130" s="6"/>
      <c r="O130" s="6"/>
      <c r="P130" s="6"/>
      <c r="Q130" s="6"/>
    </row>
    <row r="131" spans="6:17" x14ac:dyDescent="0.25">
      <c r="F131" s="7"/>
      <c r="G131" s="7"/>
      <c r="H131" s="7"/>
      <c r="I131" s="7"/>
      <c r="J131" s="7"/>
      <c r="K131" s="7"/>
      <c r="L131" s="6"/>
      <c r="M131" s="6"/>
      <c r="N131" s="6"/>
      <c r="O131" s="6"/>
      <c r="P131" s="6"/>
      <c r="Q131" s="6"/>
    </row>
    <row r="132" spans="6:17" x14ac:dyDescent="0.25">
      <c r="F132" s="7"/>
      <c r="G132" s="7"/>
      <c r="H132" s="7"/>
      <c r="I132" s="7"/>
      <c r="J132" s="7"/>
      <c r="K132" s="7"/>
      <c r="L132" s="6"/>
      <c r="M132" s="6"/>
      <c r="N132" s="6"/>
      <c r="O132" s="6"/>
      <c r="P132" s="6"/>
      <c r="Q132" s="6"/>
    </row>
    <row r="133" spans="6:17" x14ac:dyDescent="0.25">
      <c r="F133" s="7"/>
      <c r="G133" s="7"/>
      <c r="H133" s="7"/>
      <c r="I133" s="7"/>
      <c r="J133" s="7"/>
      <c r="K133" s="7"/>
      <c r="L133" s="6"/>
      <c r="M133" s="6"/>
      <c r="N133" s="6"/>
      <c r="O133" s="6"/>
      <c r="P133" s="6"/>
      <c r="Q133" s="6"/>
    </row>
    <row r="134" spans="6:17" x14ac:dyDescent="0.25">
      <c r="F134" s="7"/>
      <c r="G134" s="7"/>
      <c r="H134" s="7"/>
      <c r="I134" s="7"/>
      <c r="J134" s="7"/>
      <c r="K134" s="7"/>
      <c r="L134" s="6"/>
      <c r="M134" s="6"/>
      <c r="N134" s="6"/>
      <c r="O134" s="6"/>
      <c r="P134" s="6"/>
      <c r="Q134" s="6"/>
    </row>
    <row r="135" spans="6:17" x14ac:dyDescent="0.25">
      <c r="F135" s="7"/>
      <c r="G135" s="7"/>
      <c r="H135" s="7"/>
      <c r="I135" s="7"/>
      <c r="J135" s="7"/>
      <c r="K135" s="7"/>
      <c r="L135" s="6"/>
      <c r="M135" s="6"/>
      <c r="N135" s="6"/>
      <c r="O135" s="6"/>
      <c r="P135" s="6"/>
      <c r="Q135" s="6"/>
    </row>
    <row r="136" spans="6:17" x14ac:dyDescent="0.25">
      <c r="F136" s="7"/>
      <c r="G136" s="7"/>
      <c r="H136" s="7"/>
      <c r="I136" s="7"/>
      <c r="J136" s="7"/>
      <c r="K136" s="7"/>
      <c r="L136" s="6"/>
      <c r="M136" s="6"/>
      <c r="N136" s="6"/>
      <c r="O136" s="6"/>
      <c r="P136" s="6"/>
      <c r="Q136" s="6"/>
    </row>
    <row r="137" spans="6:17" x14ac:dyDescent="0.25">
      <c r="F137" s="7"/>
      <c r="G137" s="7"/>
      <c r="H137" s="7"/>
      <c r="I137" s="7"/>
      <c r="J137" s="7"/>
      <c r="K137" s="7"/>
      <c r="L137" s="6"/>
      <c r="M137" s="6"/>
      <c r="N137" s="6"/>
      <c r="O137" s="6"/>
      <c r="P137" s="6"/>
      <c r="Q137" s="6"/>
    </row>
    <row r="138" spans="6:17" x14ac:dyDescent="0.25">
      <c r="F138" s="7"/>
      <c r="G138" s="7"/>
      <c r="H138" s="7"/>
      <c r="I138" s="7"/>
      <c r="J138" s="7"/>
      <c r="K138" s="7"/>
      <c r="L138" s="6"/>
      <c r="M138" s="6"/>
      <c r="N138" s="6"/>
      <c r="O138" s="6"/>
      <c r="P138" s="6"/>
      <c r="Q138" s="6"/>
    </row>
    <row r="139" spans="6:17" x14ac:dyDescent="0.25">
      <c r="F139" s="7"/>
      <c r="G139" s="7"/>
      <c r="H139" s="7"/>
      <c r="I139" s="7"/>
      <c r="J139" s="7"/>
      <c r="K139" s="7"/>
      <c r="L139" s="6"/>
      <c r="M139" s="6"/>
      <c r="N139" s="6"/>
      <c r="O139" s="6"/>
      <c r="P139" s="6"/>
      <c r="Q139" s="6"/>
    </row>
    <row r="140" spans="6:17" x14ac:dyDescent="0.25">
      <c r="F140" s="7"/>
      <c r="G140" s="7"/>
      <c r="H140" s="7"/>
      <c r="I140" s="7"/>
      <c r="J140" s="7"/>
      <c r="K140" s="7"/>
      <c r="L140" s="6"/>
      <c r="M140" s="6"/>
      <c r="N140" s="6"/>
      <c r="O140" s="6"/>
      <c r="P140" s="6"/>
      <c r="Q140" s="6"/>
    </row>
    <row r="141" spans="6:17" x14ac:dyDescent="0.25">
      <c r="F141" s="7"/>
      <c r="G141" s="7"/>
      <c r="H141" s="7"/>
      <c r="I141" s="7"/>
      <c r="J141" s="7"/>
      <c r="K141" s="7"/>
    </row>
    <row r="142" spans="6:17" x14ac:dyDescent="0.25">
      <c r="F142" s="7"/>
      <c r="G142" s="7"/>
      <c r="H142" s="7"/>
      <c r="I142" s="7"/>
      <c r="J142" s="7"/>
      <c r="K142" s="7"/>
    </row>
    <row r="143" spans="6:17" x14ac:dyDescent="0.25">
      <c r="F143" s="7"/>
      <c r="G143" s="7"/>
      <c r="H143" s="7"/>
      <c r="I143" s="7"/>
      <c r="J143" s="7"/>
      <c r="K143" s="7"/>
    </row>
    <row r="144" spans="6:17" x14ac:dyDescent="0.25">
      <c r="F144" s="7"/>
      <c r="G144" s="7"/>
      <c r="H144" s="7"/>
      <c r="I144" s="7"/>
      <c r="J144" s="7"/>
      <c r="K144" s="7"/>
    </row>
    <row r="145" spans="6:11" x14ac:dyDescent="0.25">
      <c r="F145" s="7"/>
      <c r="G145" s="7"/>
      <c r="H145" s="7"/>
      <c r="I145" s="7"/>
      <c r="J145" s="7"/>
      <c r="K145" s="7"/>
    </row>
    <row r="146" spans="6:11" x14ac:dyDescent="0.25">
      <c r="F146" s="7"/>
      <c r="G146" s="7"/>
      <c r="H146" s="7"/>
      <c r="I146" s="7"/>
      <c r="J146" s="7"/>
      <c r="K146" s="7"/>
    </row>
    <row r="147" spans="6:11" x14ac:dyDescent="0.25">
      <c r="F147" s="7"/>
      <c r="G147" s="7"/>
      <c r="H147" s="7"/>
      <c r="I147" s="7"/>
      <c r="J147" s="7"/>
      <c r="K147" s="7"/>
    </row>
    <row r="148" spans="6:11" x14ac:dyDescent="0.25">
      <c r="F148" s="7"/>
      <c r="G148" s="7"/>
      <c r="H148" s="7"/>
      <c r="I148" s="7"/>
      <c r="J148" s="7"/>
      <c r="K148" s="7"/>
    </row>
    <row r="149" spans="6:11" x14ac:dyDescent="0.25">
      <c r="F149" s="7"/>
      <c r="G149" s="7"/>
      <c r="H149" s="7"/>
      <c r="I149" s="7"/>
      <c r="J149" s="7"/>
      <c r="K149" s="7"/>
    </row>
    <row r="150" spans="6:11" x14ac:dyDescent="0.25">
      <c r="F150" s="7"/>
      <c r="G150" s="7"/>
      <c r="H150" s="7"/>
      <c r="I150" s="7"/>
      <c r="J150" s="7"/>
      <c r="K150" s="7"/>
    </row>
    <row r="151" spans="6:11" x14ac:dyDescent="0.25">
      <c r="F151" s="7"/>
      <c r="G151" s="7"/>
      <c r="H151" s="7"/>
      <c r="I151" s="7"/>
      <c r="J151" s="7"/>
      <c r="K151" s="7"/>
    </row>
    <row r="152" spans="6:11" x14ac:dyDescent="0.25">
      <c r="F152" s="7"/>
      <c r="G152" s="7"/>
      <c r="H152" s="7"/>
      <c r="I152" s="7"/>
      <c r="J152" s="7"/>
      <c r="K152" s="7"/>
    </row>
    <row r="153" spans="6:11" x14ac:dyDescent="0.25">
      <c r="F153" s="7"/>
      <c r="G153" s="7"/>
      <c r="H153" s="7"/>
      <c r="I153" s="7"/>
      <c r="J153" s="7"/>
      <c r="K153" s="7"/>
    </row>
    <row r="154" spans="6:11" x14ac:dyDescent="0.25">
      <c r="F154" s="7"/>
      <c r="G154" s="7"/>
      <c r="H154" s="7"/>
      <c r="I154" s="7"/>
      <c r="J154" s="7"/>
      <c r="K154" s="7"/>
    </row>
    <row r="155" spans="6:11" x14ac:dyDescent="0.25">
      <c r="F155" s="7"/>
      <c r="G155" s="7"/>
      <c r="H155" s="7"/>
      <c r="I155" s="7"/>
      <c r="J155" s="7"/>
      <c r="K155" s="7"/>
    </row>
    <row r="156" spans="6:11" x14ac:dyDescent="0.25">
      <c r="F156" s="7"/>
      <c r="G156" s="7"/>
      <c r="H156" s="7"/>
      <c r="I156" s="7"/>
      <c r="J156" s="7"/>
      <c r="K156" s="7"/>
    </row>
    <row r="157" spans="6:11" x14ac:dyDescent="0.25">
      <c r="F157" s="7"/>
      <c r="G157" s="7"/>
      <c r="H157" s="7"/>
      <c r="I157" s="7"/>
      <c r="J157" s="7"/>
      <c r="K157" s="7"/>
    </row>
    <row r="158" spans="6:11" x14ac:dyDescent="0.25">
      <c r="F158" s="7"/>
      <c r="G158" s="7"/>
      <c r="H158" s="7"/>
      <c r="I158" s="7"/>
      <c r="J158" s="7"/>
      <c r="K158" s="7"/>
    </row>
    <row r="159" spans="6:11" x14ac:dyDescent="0.25">
      <c r="F159" s="7"/>
      <c r="G159" s="7"/>
      <c r="H159" s="7"/>
      <c r="I159" s="7"/>
      <c r="J159" s="7"/>
      <c r="K159" s="7"/>
    </row>
    <row r="160" spans="6:11" x14ac:dyDescent="0.25">
      <c r="F160" s="7"/>
      <c r="G160" s="7"/>
      <c r="H160" s="7"/>
      <c r="I160" s="7"/>
      <c r="J160" s="7"/>
      <c r="K160" s="7"/>
    </row>
    <row r="161" spans="6:11" x14ac:dyDescent="0.25">
      <c r="F161" s="7"/>
      <c r="G161" s="7"/>
      <c r="H161" s="7"/>
      <c r="I161" s="7"/>
      <c r="J161" s="7"/>
      <c r="K161" s="7"/>
    </row>
    <row r="162" spans="6:11" x14ac:dyDescent="0.25">
      <c r="F162" s="7"/>
      <c r="G162" s="7"/>
      <c r="H162" s="7"/>
      <c r="I162" s="7"/>
      <c r="J162" s="7"/>
      <c r="K162" s="7"/>
    </row>
    <row r="163" spans="6:11" x14ac:dyDescent="0.25">
      <c r="F163" s="7"/>
      <c r="G163" s="7"/>
      <c r="H163" s="7"/>
      <c r="I163" s="7"/>
      <c r="J163" s="7"/>
      <c r="K163" s="7"/>
    </row>
    <row r="164" spans="6:11" x14ac:dyDescent="0.25">
      <c r="F164" s="7"/>
      <c r="G164" s="7"/>
      <c r="H164" s="7"/>
      <c r="I164" s="7"/>
      <c r="J164" s="7"/>
      <c r="K164" s="7"/>
    </row>
    <row r="165" spans="6:11" x14ac:dyDescent="0.25">
      <c r="F165" s="7"/>
      <c r="G165" s="7"/>
      <c r="H165" s="7"/>
      <c r="I165" s="7"/>
      <c r="J165" s="7"/>
      <c r="K165" s="7"/>
    </row>
    <row r="166" spans="6:11" x14ac:dyDescent="0.25">
      <c r="F166" s="7"/>
      <c r="G166" s="7"/>
      <c r="H166" s="7"/>
      <c r="I166" s="7"/>
      <c r="J166" s="7"/>
      <c r="K166" s="7"/>
    </row>
    <row r="167" spans="6:11" x14ac:dyDescent="0.25">
      <c r="F167" s="7"/>
      <c r="G167" s="7"/>
      <c r="H167" s="7"/>
      <c r="I167" s="7"/>
      <c r="J167" s="7"/>
      <c r="K167" s="7"/>
    </row>
    <row r="168" spans="6:11" x14ac:dyDescent="0.25">
      <c r="F168" s="7"/>
      <c r="G168" s="7"/>
      <c r="H168" s="7"/>
      <c r="I168" s="7"/>
      <c r="J168" s="7"/>
      <c r="K168" s="7"/>
    </row>
    <row r="169" spans="6:11" x14ac:dyDescent="0.25">
      <c r="F169" s="7"/>
      <c r="G169" s="7"/>
      <c r="H169" s="7"/>
      <c r="I169" s="7"/>
      <c r="J169" s="7"/>
      <c r="K169" s="7"/>
    </row>
    <row r="170" spans="6:11" x14ac:dyDescent="0.25">
      <c r="F170" s="7"/>
      <c r="G170" s="7"/>
      <c r="H170" s="7"/>
      <c r="I170" s="7"/>
      <c r="J170" s="7"/>
      <c r="K170" s="7"/>
    </row>
    <row r="171" spans="6:11" x14ac:dyDescent="0.25">
      <c r="F171" s="7"/>
      <c r="G171" s="7"/>
      <c r="H171" s="7"/>
      <c r="I171" s="7"/>
      <c r="J171" s="7"/>
      <c r="K171" s="7"/>
    </row>
    <row r="172" spans="6:11" x14ac:dyDescent="0.25">
      <c r="F172" s="7"/>
      <c r="G172" s="7"/>
      <c r="H172" s="7"/>
      <c r="I172" s="7"/>
      <c r="J172" s="7"/>
      <c r="K172" s="7"/>
    </row>
    <row r="173" spans="6:11" x14ac:dyDescent="0.25">
      <c r="F173" s="7"/>
      <c r="G173" s="7"/>
      <c r="H173" s="7"/>
      <c r="I173" s="7"/>
      <c r="J173" s="7"/>
      <c r="K173" s="7"/>
    </row>
    <row r="174" spans="6:11" x14ac:dyDescent="0.25">
      <c r="F174" s="7"/>
      <c r="G174" s="7"/>
      <c r="H174" s="7"/>
      <c r="I174" s="7"/>
      <c r="J174" s="7"/>
      <c r="K174" s="7"/>
    </row>
    <row r="175" spans="6:11" x14ac:dyDescent="0.25">
      <c r="F175" s="7"/>
      <c r="G175" s="7"/>
      <c r="H175" s="7"/>
      <c r="I175" s="7"/>
      <c r="J175" s="7"/>
      <c r="K175" s="7"/>
    </row>
    <row r="176" spans="6:11" x14ac:dyDescent="0.25">
      <c r="F176" s="7"/>
      <c r="G176" s="7"/>
      <c r="H176" s="7"/>
      <c r="I176" s="7"/>
      <c r="J176" s="7"/>
      <c r="K176" s="7"/>
    </row>
    <row r="177" spans="6:11" x14ac:dyDescent="0.25">
      <c r="F177" s="7"/>
      <c r="G177" s="7"/>
      <c r="H177" s="7"/>
      <c r="I177" s="7"/>
      <c r="J177" s="7"/>
      <c r="K177" s="7"/>
    </row>
    <row r="178" spans="6:11" x14ac:dyDescent="0.25">
      <c r="F178" s="7"/>
      <c r="G178" s="7"/>
      <c r="H178" s="7"/>
      <c r="I178" s="7"/>
      <c r="J178" s="7"/>
      <c r="K178" s="7"/>
    </row>
    <row r="179" spans="6:11" x14ac:dyDescent="0.25">
      <c r="F179" s="7"/>
      <c r="G179" s="7"/>
      <c r="H179" s="7"/>
      <c r="I179" s="7"/>
      <c r="J179" s="7"/>
      <c r="K179" s="7"/>
    </row>
    <row r="180" spans="6:11" x14ac:dyDescent="0.25">
      <c r="F180" s="7"/>
      <c r="G180" s="7"/>
      <c r="H180" s="7"/>
      <c r="I180" s="7"/>
      <c r="J180" s="7"/>
      <c r="K180" s="7"/>
    </row>
    <row r="181" spans="6:11" x14ac:dyDescent="0.25">
      <c r="F181" s="7"/>
      <c r="G181" s="7"/>
      <c r="H181" s="7"/>
      <c r="I181" s="7"/>
      <c r="J181" s="7"/>
      <c r="K181" s="7"/>
    </row>
    <row r="182" spans="6:11" x14ac:dyDescent="0.25">
      <c r="F182" s="7"/>
      <c r="G182" s="7"/>
      <c r="H182" s="7"/>
      <c r="I182" s="7"/>
      <c r="J182" s="7"/>
      <c r="K182" s="7"/>
    </row>
    <row r="183" spans="6:11" x14ac:dyDescent="0.25">
      <c r="F183" s="7"/>
      <c r="G183" s="7"/>
      <c r="H183" s="7"/>
      <c r="I183" s="7"/>
      <c r="J183" s="7"/>
      <c r="K183" s="7"/>
    </row>
    <row r="184" spans="6:11" x14ac:dyDescent="0.25">
      <c r="F184" s="7"/>
      <c r="G184" s="7"/>
      <c r="H184" s="7"/>
      <c r="I184" s="7"/>
      <c r="J184" s="7"/>
      <c r="K184" s="7"/>
    </row>
    <row r="185" spans="6:11" x14ac:dyDescent="0.25">
      <c r="F185" s="7"/>
      <c r="G185" s="7"/>
      <c r="H185" s="7"/>
      <c r="I185" s="7"/>
      <c r="J185" s="7"/>
      <c r="K185" s="7"/>
    </row>
    <row r="186" spans="6:11" x14ac:dyDescent="0.25">
      <c r="F186" s="7"/>
      <c r="G186" s="7"/>
      <c r="H186" s="7"/>
      <c r="I186" s="7"/>
      <c r="J186" s="7"/>
      <c r="K186" s="7"/>
    </row>
    <row r="187" spans="6:11" x14ac:dyDescent="0.25">
      <c r="F187" s="7"/>
      <c r="G187" s="7"/>
      <c r="H187" s="7"/>
      <c r="I187" s="7"/>
      <c r="J187" s="7"/>
      <c r="K187" s="7"/>
    </row>
    <row r="188" spans="6:11" x14ac:dyDescent="0.25">
      <c r="F188" s="7"/>
      <c r="G188" s="7"/>
      <c r="H188" s="7"/>
      <c r="I188" s="7"/>
      <c r="J188" s="7"/>
      <c r="K188" s="7"/>
    </row>
    <row r="189" spans="6:11" x14ac:dyDescent="0.25">
      <c r="F189" s="7"/>
      <c r="G189" s="7"/>
      <c r="H189" s="7"/>
      <c r="I189" s="7"/>
      <c r="J189" s="7"/>
      <c r="K189" s="7"/>
    </row>
    <row r="190" spans="6:11" x14ac:dyDescent="0.25">
      <c r="F190" s="7"/>
      <c r="G190" s="7"/>
      <c r="H190" s="7"/>
      <c r="I190" s="7"/>
      <c r="J190" s="7"/>
      <c r="K190" s="7"/>
    </row>
    <row r="191" spans="6:11" x14ac:dyDescent="0.25">
      <c r="F191" s="7"/>
      <c r="G191" s="7"/>
      <c r="H191" s="7"/>
      <c r="I191" s="7"/>
      <c r="J191" s="7"/>
      <c r="K191" s="7"/>
    </row>
    <row r="192" spans="6:11" x14ac:dyDescent="0.25">
      <c r="F192" s="7"/>
      <c r="G192" s="7"/>
      <c r="H192" s="7"/>
      <c r="I192" s="7"/>
      <c r="J192" s="7"/>
      <c r="K192" s="7"/>
    </row>
    <row r="193" spans="6:11" x14ac:dyDescent="0.25">
      <c r="F193" s="7"/>
      <c r="G193" s="7"/>
      <c r="H193" s="7"/>
      <c r="I193" s="7"/>
      <c r="J193" s="7"/>
      <c r="K193" s="7"/>
    </row>
    <row r="194" spans="6:11" x14ac:dyDescent="0.25">
      <c r="F194" s="7"/>
      <c r="G194" s="7"/>
      <c r="H194" s="7"/>
      <c r="I194" s="7"/>
      <c r="J194" s="7"/>
      <c r="K194" s="7"/>
    </row>
    <row r="195" spans="6:11" x14ac:dyDescent="0.25">
      <c r="F195" s="7"/>
      <c r="G195" s="7"/>
      <c r="H195" s="7"/>
      <c r="I195" s="7"/>
      <c r="J195" s="7"/>
      <c r="K195" s="7"/>
    </row>
    <row r="196" spans="6:11" x14ac:dyDescent="0.25">
      <c r="F196" s="7"/>
      <c r="G196" s="7"/>
      <c r="H196" s="7"/>
      <c r="I196" s="7"/>
      <c r="J196" s="7"/>
      <c r="K196" s="7"/>
    </row>
    <row r="197" spans="6:11" x14ac:dyDescent="0.25">
      <c r="F197" s="7"/>
      <c r="G197" s="7"/>
      <c r="H197" s="7"/>
      <c r="I197" s="7"/>
      <c r="J197" s="7"/>
      <c r="K197" s="7"/>
    </row>
    <row r="198" spans="6:11" x14ac:dyDescent="0.25">
      <c r="F198" s="7"/>
      <c r="G198" s="7"/>
      <c r="H198" s="7"/>
      <c r="I198" s="7"/>
      <c r="J198" s="7"/>
      <c r="K198" s="7"/>
    </row>
    <row r="199" spans="6:11" x14ac:dyDescent="0.25">
      <c r="F199" s="7"/>
      <c r="G199" s="7"/>
      <c r="H199" s="7"/>
      <c r="I199" s="7"/>
      <c r="J199" s="7"/>
      <c r="K199" s="7"/>
    </row>
    <row r="200" spans="6:11" x14ac:dyDescent="0.25">
      <c r="F200" s="7"/>
      <c r="G200" s="7"/>
      <c r="H200" s="7"/>
      <c r="I200" s="7"/>
      <c r="J200" s="7"/>
      <c r="K200" s="7"/>
    </row>
    <row r="201" spans="6:11" x14ac:dyDescent="0.25">
      <c r="F201" s="7"/>
      <c r="G201" s="7"/>
      <c r="H201" s="7"/>
      <c r="I201" s="7"/>
      <c r="J201" s="7"/>
      <c r="K201" s="7"/>
    </row>
    <row r="202" spans="6:11" x14ac:dyDescent="0.25">
      <c r="F202" s="7"/>
      <c r="G202" s="7"/>
      <c r="H202" s="7"/>
      <c r="I202" s="7"/>
      <c r="J202" s="7"/>
      <c r="K202" s="7"/>
    </row>
    <row r="203" spans="6:11" x14ac:dyDescent="0.25">
      <c r="F203" s="7"/>
      <c r="G203" s="7"/>
      <c r="H203" s="7"/>
      <c r="I203" s="7"/>
      <c r="J203" s="7"/>
      <c r="K203" s="7"/>
    </row>
    <row r="204" spans="6:11" x14ac:dyDescent="0.25">
      <c r="F204" s="7"/>
      <c r="G204" s="7"/>
      <c r="H204" s="7"/>
      <c r="I204" s="7"/>
      <c r="J204" s="7"/>
      <c r="K204" s="7"/>
    </row>
    <row r="205" spans="6:11" x14ac:dyDescent="0.25">
      <c r="F205" s="7"/>
      <c r="G205" s="7"/>
      <c r="H205" s="7"/>
      <c r="I205" s="7"/>
      <c r="J205" s="7"/>
      <c r="K205" s="7"/>
    </row>
    <row r="206" spans="6:11" x14ac:dyDescent="0.25">
      <c r="F206" s="7"/>
      <c r="G206" s="7"/>
      <c r="H206" s="7"/>
      <c r="I206" s="7"/>
      <c r="J206" s="7"/>
      <c r="K206" s="7"/>
    </row>
    <row r="207" spans="6:11" x14ac:dyDescent="0.25">
      <c r="F207" s="7"/>
      <c r="G207" s="7"/>
      <c r="H207" s="7"/>
      <c r="I207" s="7"/>
      <c r="J207" s="7"/>
      <c r="K207" s="7"/>
    </row>
    <row r="208" spans="6:11" x14ac:dyDescent="0.25">
      <c r="F208" s="7"/>
      <c r="G208" s="7"/>
      <c r="H208" s="7"/>
      <c r="I208" s="7"/>
      <c r="J208" s="7"/>
      <c r="K208" s="7"/>
    </row>
    <row r="209" spans="6:11" x14ac:dyDescent="0.25">
      <c r="F209" s="7"/>
      <c r="G209" s="7"/>
      <c r="H209" s="7"/>
      <c r="I209" s="7"/>
      <c r="J209" s="7"/>
      <c r="K209" s="7"/>
    </row>
    <row r="210" spans="6:11" x14ac:dyDescent="0.25">
      <c r="F210" s="7"/>
      <c r="G210" s="7"/>
      <c r="H210" s="7"/>
      <c r="I210" s="7"/>
      <c r="J210" s="7"/>
      <c r="K210" s="7"/>
    </row>
    <row r="211" spans="6:11" x14ac:dyDescent="0.25">
      <c r="F211" s="7"/>
      <c r="G211" s="7"/>
      <c r="H211" s="7"/>
      <c r="I211" s="7"/>
      <c r="J211" s="7"/>
      <c r="K211" s="7"/>
    </row>
    <row r="212" spans="6:11" x14ac:dyDescent="0.25">
      <c r="F212" s="7"/>
      <c r="G212" s="7"/>
      <c r="H212" s="7"/>
      <c r="I212" s="7"/>
      <c r="J212" s="7"/>
      <c r="K212" s="7"/>
    </row>
    <row r="213" spans="6:11" x14ac:dyDescent="0.25">
      <c r="F213" s="7"/>
      <c r="G213" s="7"/>
      <c r="H213" s="7"/>
      <c r="I213" s="7"/>
      <c r="J213" s="7"/>
      <c r="K213" s="7"/>
    </row>
    <row r="214" spans="6:11" x14ac:dyDescent="0.25">
      <c r="F214" s="7"/>
      <c r="G214" s="7"/>
      <c r="H214" s="7"/>
      <c r="I214" s="7"/>
      <c r="J214" s="7"/>
      <c r="K214" s="7"/>
    </row>
    <row r="215" spans="6:11" x14ac:dyDescent="0.25">
      <c r="F215" s="7"/>
      <c r="G215" s="7"/>
      <c r="H215" s="7"/>
      <c r="I215" s="7"/>
      <c r="J215" s="7"/>
      <c r="K215" s="7"/>
    </row>
    <row r="216" spans="6:11" x14ac:dyDescent="0.25">
      <c r="F216" s="7"/>
      <c r="G216" s="7"/>
      <c r="H216" s="7"/>
      <c r="I216" s="7"/>
      <c r="J216" s="7"/>
      <c r="K216" s="7"/>
    </row>
    <row r="217" spans="6:11" x14ac:dyDescent="0.25">
      <c r="F217" s="7"/>
      <c r="G217" s="7"/>
      <c r="H217" s="7"/>
      <c r="I217" s="7"/>
      <c r="J217" s="7"/>
      <c r="K217" s="7"/>
    </row>
    <row r="218" spans="6:11" x14ac:dyDescent="0.25">
      <c r="F218" s="7"/>
      <c r="G218" s="7"/>
      <c r="H218" s="7"/>
      <c r="I218" s="7"/>
      <c r="J218" s="7"/>
      <c r="K218" s="7"/>
    </row>
    <row r="219" spans="6:11" x14ac:dyDescent="0.25">
      <c r="F219" s="7"/>
      <c r="G219" s="7"/>
      <c r="H219" s="7"/>
      <c r="I219" s="7"/>
      <c r="J219" s="7"/>
      <c r="K219" s="7"/>
    </row>
    <row r="220" spans="6:11" x14ac:dyDescent="0.25">
      <c r="F220" s="7"/>
      <c r="G220" s="7"/>
      <c r="H220" s="7"/>
      <c r="I220" s="7"/>
      <c r="J220" s="7"/>
      <c r="K220" s="7"/>
    </row>
    <row r="221" spans="6:11" x14ac:dyDescent="0.25">
      <c r="F221" s="7"/>
      <c r="G221" s="7"/>
      <c r="H221" s="7"/>
      <c r="I221" s="7"/>
      <c r="J221" s="7"/>
      <c r="K221" s="7"/>
    </row>
    <row r="222" spans="6:11" x14ac:dyDescent="0.25">
      <c r="F222" s="7"/>
      <c r="G222" s="7"/>
      <c r="H222" s="7"/>
      <c r="I222" s="7"/>
      <c r="J222" s="7"/>
      <c r="K222" s="7"/>
    </row>
    <row r="223" spans="6:11" x14ac:dyDescent="0.25">
      <c r="F223" s="7"/>
      <c r="G223" s="7"/>
      <c r="H223" s="7"/>
      <c r="I223" s="7"/>
      <c r="J223" s="7"/>
      <c r="K223" s="7"/>
    </row>
    <row r="224" spans="6:11" x14ac:dyDescent="0.25">
      <c r="F224" s="7"/>
      <c r="G224" s="7"/>
      <c r="H224" s="7"/>
      <c r="I224" s="7"/>
      <c r="J224" s="7"/>
      <c r="K224" s="7"/>
    </row>
    <row r="225" spans="6:11" x14ac:dyDescent="0.25">
      <c r="F225" s="7"/>
      <c r="G225" s="7"/>
      <c r="H225" s="7"/>
      <c r="I225" s="7"/>
      <c r="J225" s="7"/>
      <c r="K225" s="7"/>
    </row>
    <row r="226" spans="6:11" x14ac:dyDescent="0.25">
      <c r="F226" s="7"/>
      <c r="G226" s="7"/>
      <c r="H226" s="7"/>
      <c r="I226" s="7"/>
      <c r="J226" s="7"/>
      <c r="K226" s="7"/>
    </row>
    <row r="227" spans="6:11" x14ac:dyDescent="0.25">
      <c r="F227" s="7"/>
      <c r="G227" s="7"/>
      <c r="H227" s="7"/>
      <c r="I227" s="7"/>
      <c r="J227" s="7"/>
      <c r="K227" s="7"/>
    </row>
    <row r="228" spans="6:11" x14ac:dyDescent="0.25">
      <c r="F228" s="7"/>
      <c r="G228" s="7"/>
      <c r="H228" s="7"/>
      <c r="I228" s="7"/>
      <c r="J228" s="7"/>
      <c r="K228" s="7"/>
    </row>
    <row r="229" spans="6:11" x14ac:dyDescent="0.25">
      <c r="F229" s="7"/>
      <c r="G229" s="7"/>
      <c r="H229" s="7"/>
      <c r="I229" s="7"/>
      <c r="J229" s="7"/>
      <c r="K229" s="7"/>
    </row>
    <row r="230" spans="6:11" x14ac:dyDescent="0.25">
      <c r="F230" s="7"/>
      <c r="G230" s="7"/>
      <c r="H230" s="7"/>
      <c r="I230" s="7"/>
      <c r="J230" s="7"/>
      <c r="K230" s="7"/>
    </row>
    <row r="231" spans="6:11" x14ac:dyDescent="0.25">
      <c r="F231" s="7"/>
      <c r="G231" s="7"/>
      <c r="H231" s="7"/>
      <c r="I231" s="7"/>
      <c r="J231" s="7"/>
      <c r="K231" s="7"/>
    </row>
    <row r="232" spans="6:11" x14ac:dyDescent="0.25">
      <c r="F232" s="7"/>
      <c r="G232" s="7"/>
      <c r="H232" s="7"/>
      <c r="I232" s="7"/>
      <c r="J232" s="7"/>
      <c r="K232" s="7"/>
    </row>
    <row r="233" spans="6:11" x14ac:dyDescent="0.25">
      <c r="F233" s="7"/>
      <c r="G233" s="7"/>
      <c r="H233" s="7"/>
      <c r="I233" s="7"/>
      <c r="J233" s="7"/>
      <c r="K233" s="7"/>
    </row>
    <row r="234" spans="6:11" x14ac:dyDescent="0.25">
      <c r="F234" s="7"/>
      <c r="G234" s="7"/>
      <c r="H234" s="7"/>
      <c r="I234" s="7"/>
      <c r="J234" s="7"/>
      <c r="K234" s="7"/>
    </row>
    <row r="235" spans="6:11" x14ac:dyDescent="0.25">
      <c r="F235" s="7"/>
      <c r="G235" s="7"/>
      <c r="H235" s="7"/>
      <c r="I235" s="7"/>
      <c r="J235" s="7"/>
      <c r="K235" s="7"/>
    </row>
    <row r="236" spans="6:11" x14ac:dyDescent="0.25">
      <c r="F236" s="7"/>
      <c r="G236" s="7"/>
      <c r="H236" s="7"/>
      <c r="I236" s="7"/>
      <c r="J236" s="7"/>
      <c r="K236" s="7"/>
    </row>
    <row r="237" spans="6:11" x14ac:dyDescent="0.25">
      <c r="F237" s="7"/>
      <c r="G237" s="7"/>
      <c r="H237" s="7"/>
      <c r="I237" s="7"/>
      <c r="J237" s="7"/>
      <c r="K237" s="7"/>
    </row>
    <row r="238" spans="6:11" x14ac:dyDescent="0.25">
      <c r="F238" s="7"/>
      <c r="G238" s="7"/>
      <c r="H238" s="7"/>
      <c r="I238" s="7"/>
      <c r="J238" s="7"/>
      <c r="K238" s="7"/>
    </row>
    <row r="239" spans="6:11" x14ac:dyDescent="0.25">
      <c r="F239" s="7"/>
      <c r="G239" s="7"/>
      <c r="H239" s="7"/>
      <c r="I239" s="7"/>
      <c r="J239" s="7"/>
      <c r="K239" s="7"/>
    </row>
    <row r="240" spans="6:11" x14ac:dyDescent="0.25">
      <c r="F240" s="7"/>
      <c r="G240" s="7"/>
      <c r="H240" s="7"/>
      <c r="I240" s="7"/>
      <c r="J240" s="7"/>
      <c r="K240" s="7"/>
    </row>
    <row r="241" spans="6:11" x14ac:dyDescent="0.25">
      <c r="F241" s="7"/>
      <c r="G241" s="7"/>
      <c r="H241" s="7"/>
      <c r="I241" s="7"/>
      <c r="J241" s="7"/>
      <c r="K241" s="7"/>
    </row>
    <row r="242" spans="6:11" x14ac:dyDescent="0.25">
      <c r="F242" s="7"/>
      <c r="G242" s="7"/>
      <c r="H242" s="7"/>
      <c r="I242" s="7"/>
      <c r="J242" s="7"/>
      <c r="K242" s="7"/>
    </row>
    <row r="243" spans="6:11" x14ac:dyDescent="0.25">
      <c r="F243" s="7"/>
      <c r="G243" s="7"/>
      <c r="H243" s="7"/>
      <c r="I243" s="7"/>
      <c r="J243" s="7"/>
      <c r="K243" s="7"/>
    </row>
    <row r="244" spans="6:11" x14ac:dyDescent="0.25">
      <c r="F244" s="7"/>
      <c r="G244" s="7"/>
      <c r="H244" s="7"/>
      <c r="I244" s="7"/>
      <c r="J244" s="7"/>
      <c r="K244" s="7"/>
    </row>
    <row r="245" spans="6:11" x14ac:dyDescent="0.25">
      <c r="F245" s="7"/>
      <c r="G245" s="7"/>
      <c r="H245" s="7"/>
      <c r="I245" s="7"/>
      <c r="J245" s="7"/>
      <c r="K245" s="7"/>
    </row>
    <row r="246" spans="6:11" x14ac:dyDescent="0.25">
      <c r="F246" s="7"/>
      <c r="G246" s="7"/>
      <c r="H246" s="7"/>
      <c r="I246" s="7"/>
      <c r="J246" s="7"/>
      <c r="K246" s="7"/>
    </row>
    <row r="247" spans="6:11" x14ac:dyDescent="0.25">
      <c r="F247" s="7"/>
      <c r="G247" s="7"/>
      <c r="H247" s="7"/>
      <c r="I247" s="7"/>
      <c r="J247" s="7"/>
      <c r="K247" s="7"/>
    </row>
    <row r="248" spans="6:11" x14ac:dyDescent="0.25">
      <c r="F248" s="7"/>
      <c r="G248" s="7"/>
      <c r="H248" s="7"/>
      <c r="I248" s="7"/>
      <c r="J248" s="7"/>
      <c r="K248" s="7"/>
    </row>
    <row r="249" spans="6:11" x14ac:dyDescent="0.25">
      <c r="F249" s="7"/>
      <c r="G249" s="7"/>
      <c r="H249" s="7"/>
      <c r="I249" s="7"/>
      <c r="J249" s="7"/>
      <c r="K249" s="7"/>
    </row>
    <row r="250" spans="6:11" x14ac:dyDescent="0.25">
      <c r="F250" s="7"/>
      <c r="G250" s="7"/>
      <c r="H250" s="7"/>
      <c r="I250" s="7"/>
      <c r="J250" s="7"/>
      <c r="K250" s="7"/>
    </row>
    <row r="251" spans="6:11" x14ac:dyDescent="0.25">
      <c r="F251" s="7"/>
      <c r="G251" s="7"/>
      <c r="H251" s="7"/>
      <c r="I251" s="7"/>
      <c r="J251" s="7"/>
      <c r="K251" s="7"/>
    </row>
    <row r="252" spans="6:11" x14ac:dyDescent="0.25">
      <c r="F252" s="7"/>
      <c r="G252" s="7"/>
      <c r="H252" s="7"/>
      <c r="I252" s="7"/>
      <c r="J252" s="7"/>
      <c r="K252" s="7"/>
    </row>
    <row r="253" spans="6:11" x14ac:dyDescent="0.25">
      <c r="F253" s="7"/>
      <c r="G253" s="7"/>
      <c r="H253" s="7"/>
      <c r="I253" s="7"/>
      <c r="J253" s="7"/>
      <c r="K253" s="7"/>
    </row>
    <row r="254" spans="6:11" x14ac:dyDescent="0.25">
      <c r="F254" s="7"/>
      <c r="G254" s="7"/>
      <c r="H254" s="7"/>
      <c r="I254" s="7"/>
      <c r="J254" s="7"/>
      <c r="K254" s="7"/>
    </row>
    <row r="255" spans="6:11" x14ac:dyDescent="0.25">
      <c r="F255" s="7"/>
      <c r="G255" s="7"/>
      <c r="H255" s="7"/>
      <c r="I255" s="7"/>
      <c r="J255" s="7"/>
      <c r="K255" s="7"/>
    </row>
    <row r="256" spans="6:11" x14ac:dyDescent="0.25">
      <c r="F256" s="7"/>
      <c r="G256" s="7"/>
      <c r="H256" s="7"/>
      <c r="I256" s="7"/>
      <c r="J256" s="7"/>
      <c r="K256" s="7"/>
    </row>
    <row r="257" spans="6:11" x14ac:dyDescent="0.25">
      <c r="F257" s="7"/>
      <c r="G257" s="7"/>
      <c r="H257" s="7"/>
      <c r="I257" s="7"/>
      <c r="J257" s="7"/>
      <c r="K257" s="7"/>
    </row>
    <row r="258" spans="6:11" x14ac:dyDescent="0.25">
      <c r="F258" s="7"/>
      <c r="G258" s="7"/>
      <c r="H258" s="7"/>
      <c r="I258" s="7"/>
      <c r="J258" s="7"/>
      <c r="K258" s="7"/>
    </row>
    <row r="259" spans="6:11" x14ac:dyDescent="0.25">
      <c r="F259" s="7"/>
      <c r="G259" s="7"/>
      <c r="H259" s="7"/>
      <c r="I259" s="7"/>
      <c r="J259" s="7"/>
      <c r="K259" s="7"/>
    </row>
    <row r="260" spans="6:11" x14ac:dyDescent="0.25">
      <c r="F260" s="7"/>
      <c r="G260" s="7"/>
      <c r="H260" s="7"/>
      <c r="I260" s="7"/>
      <c r="J260" s="7"/>
      <c r="K260" s="7"/>
    </row>
    <row r="261" spans="6:11" x14ac:dyDescent="0.25">
      <c r="F261" s="7"/>
      <c r="G261" s="7"/>
      <c r="H261" s="7"/>
      <c r="I261" s="7"/>
      <c r="J261" s="7"/>
      <c r="K261" s="7"/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481C8-F269-4421-BCC2-52EDFB6959D8}">
  <dimension ref="B1:F43"/>
  <sheetViews>
    <sheetView workbookViewId="0">
      <selection activeCell="B1" sqref="B1"/>
    </sheetView>
  </sheetViews>
  <sheetFormatPr baseColWidth="10" defaultRowHeight="15" x14ac:dyDescent="0.25"/>
  <sheetData>
    <row r="1" spans="2:6" ht="17.25" x14ac:dyDescent="0.3">
      <c r="B1" s="48" t="s">
        <v>659</v>
      </c>
    </row>
    <row r="3" spans="2:6" x14ac:dyDescent="0.25">
      <c r="B3">
        <v>2277.3000000000002</v>
      </c>
      <c r="C3" s="6">
        <v>199078919.30000001</v>
      </c>
    </row>
    <row r="4" spans="2:6" x14ac:dyDescent="0.25">
      <c r="C4" t="s">
        <v>622</v>
      </c>
    </row>
    <row r="5" spans="2:6" x14ac:dyDescent="0.25">
      <c r="B5" t="s">
        <v>497</v>
      </c>
      <c r="C5" t="s">
        <v>516</v>
      </c>
      <c r="D5" t="s">
        <v>519</v>
      </c>
      <c r="E5" t="s">
        <v>557</v>
      </c>
      <c r="F5" s="6" t="s">
        <v>565</v>
      </c>
    </row>
    <row r="6" spans="2:6" x14ac:dyDescent="0.25">
      <c r="C6" s="6"/>
      <c r="D6" s="6"/>
      <c r="E6" s="6"/>
      <c r="F6" s="6"/>
    </row>
    <row r="7" spans="2:6" x14ac:dyDescent="0.25">
      <c r="B7">
        <v>1850.28822875022</v>
      </c>
      <c r="C7" s="6"/>
      <c r="D7" s="6">
        <v>199069114.55985099</v>
      </c>
      <c r="E7" s="6"/>
      <c r="F7" s="6"/>
    </row>
    <row r="8" spans="2:6" x14ac:dyDescent="0.25">
      <c r="B8">
        <v>3492.8</v>
      </c>
      <c r="C8" s="6"/>
      <c r="D8" s="6">
        <v>199068374.64348501</v>
      </c>
      <c r="E8" s="6"/>
      <c r="F8" s="6"/>
    </row>
    <row r="9" spans="2:6" x14ac:dyDescent="0.25">
      <c r="B9">
        <v>5547.2</v>
      </c>
      <c r="C9" s="6"/>
      <c r="D9" s="6">
        <v>199067813.40508601</v>
      </c>
      <c r="E9" s="6"/>
      <c r="F9" s="6"/>
    </row>
    <row r="10" spans="2:6" x14ac:dyDescent="0.25">
      <c r="B10">
        <v>7154.9</v>
      </c>
      <c r="C10" s="6"/>
      <c r="D10" s="6">
        <v>199067797.165084</v>
      </c>
      <c r="E10" s="6"/>
      <c r="F10" s="6"/>
    </row>
    <row r="11" spans="2:6" x14ac:dyDescent="0.25">
      <c r="B11">
        <v>1850.28822875022</v>
      </c>
      <c r="D11" s="6"/>
      <c r="E11" s="6">
        <v>199069114.55985099</v>
      </c>
      <c r="F11" s="6"/>
    </row>
    <row r="12" spans="2:6" x14ac:dyDescent="0.25">
      <c r="B12">
        <v>3503.1</v>
      </c>
      <c r="D12" s="6"/>
      <c r="E12" s="6">
        <v>199068110.76348501</v>
      </c>
      <c r="F12" s="6"/>
    </row>
    <row r="13" spans="2:6" x14ac:dyDescent="0.25">
      <c r="B13">
        <v>5452.3</v>
      </c>
      <c r="D13" s="6"/>
      <c r="E13" s="6">
        <v>199067963.663266</v>
      </c>
      <c r="F13" s="6"/>
    </row>
    <row r="14" spans="2:6" x14ac:dyDescent="0.25">
      <c r="B14">
        <v>7386.8</v>
      </c>
      <c r="D14" s="6"/>
      <c r="E14" s="6">
        <v>199067930.765084</v>
      </c>
      <c r="F14" s="6"/>
    </row>
    <row r="15" spans="2:6" x14ac:dyDescent="0.25">
      <c r="B15">
        <v>1850.28824210166</v>
      </c>
      <c r="F15">
        <v>199069114.55985099</v>
      </c>
    </row>
    <row r="16" spans="2:6" x14ac:dyDescent="0.25">
      <c r="B16">
        <v>2191.9</v>
      </c>
      <c r="D16" s="6"/>
      <c r="E16" s="6"/>
      <c r="F16" s="6">
        <v>199068309.28493199</v>
      </c>
    </row>
    <row r="17" spans="2:6" x14ac:dyDescent="0.25">
      <c r="B17">
        <v>2326.1999999999998</v>
      </c>
      <c r="E17" s="6"/>
      <c r="F17" s="24"/>
    </row>
    <row r="18" spans="2:6" x14ac:dyDescent="0.25">
      <c r="B18">
        <v>2468.9</v>
      </c>
      <c r="D18" s="6"/>
      <c r="E18" s="6"/>
      <c r="F18" s="24"/>
    </row>
    <row r="19" spans="2:6" x14ac:dyDescent="0.25">
      <c r="B19">
        <v>2609.4</v>
      </c>
      <c r="F19" s="24"/>
    </row>
    <row r="20" spans="2:6" x14ac:dyDescent="0.25">
      <c r="B20">
        <v>2755.9</v>
      </c>
      <c r="F20" s="24"/>
    </row>
    <row r="21" spans="2:6" x14ac:dyDescent="0.25">
      <c r="B21">
        <v>2898.6</v>
      </c>
      <c r="F21" s="24"/>
    </row>
    <row r="22" spans="2:6" x14ac:dyDescent="0.25">
      <c r="B22">
        <v>3071.1</v>
      </c>
      <c r="F22">
        <v>199067846.30409101</v>
      </c>
    </row>
    <row r="23" spans="2:6" x14ac:dyDescent="0.25">
      <c r="B23">
        <v>3218.1</v>
      </c>
      <c r="F23" s="24"/>
    </row>
    <row r="24" spans="2:6" x14ac:dyDescent="0.25">
      <c r="B24">
        <v>3363.5</v>
      </c>
      <c r="F24" s="24"/>
    </row>
    <row r="25" spans="2:6" x14ac:dyDescent="0.25">
      <c r="B25">
        <v>3509.2</v>
      </c>
      <c r="F25" s="24"/>
    </row>
    <row r="26" spans="2:6" x14ac:dyDescent="0.25">
      <c r="B26">
        <v>3666.7</v>
      </c>
      <c r="F26" s="24"/>
    </row>
    <row r="27" spans="2:6" x14ac:dyDescent="0.25">
      <c r="B27">
        <v>3821.9</v>
      </c>
      <c r="F27" s="24"/>
    </row>
    <row r="28" spans="2:6" x14ac:dyDescent="0.25">
      <c r="B28">
        <v>3997.7</v>
      </c>
      <c r="F28">
        <v>199067846.304084</v>
      </c>
    </row>
    <row r="29" spans="2:6" x14ac:dyDescent="0.25">
      <c r="B29">
        <v>4173.2</v>
      </c>
      <c r="F29">
        <v>199067846.30408299</v>
      </c>
    </row>
    <row r="30" spans="2:6" x14ac:dyDescent="0.25">
      <c r="B30">
        <v>4418.6000000000004</v>
      </c>
      <c r="F30">
        <v>199067476.224085</v>
      </c>
    </row>
    <row r="31" spans="2:6" x14ac:dyDescent="0.25">
      <c r="B31">
        <v>4642.8999999999996</v>
      </c>
      <c r="F31">
        <v>199067395.379565</v>
      </c>
    </row>
    <row r="32" spans="2:6" x14ac:dyDescent="0.25">
      <c r="B32">
        <v>4874.8</v>
      </c>
      <c r="F32">
        <v>199067395.38090801</v>
      </c>
    </row>
    <row r="33" spans="2:6" x14ac:dyDescent="0.25">
      <c r="B33">
        <v>5169.7</v>
      </c>
      <c r="F33">
        <v>199067395.380907</v>
      </c>
    </row>
    <row r="34" spans="2:6" x14ac:dyDescent="0.25">
      <c r="B34">
        <v>5344.8</v>
      </c>
      <c r="F34">
        <v>199067395.380907</v>
      </c>
    </row>
    <row r="35" spans="2:6" x14ac:dyDescent="0.25">
      <c r="B35">
        <v>5544.3</v>
      </c>
      <c r="F35">
        <v>199067395.38088199</v>
      </c>
    </row>
    <row r="36" spans="2:6" x14ac:dyDescent="0.25">
      <c r="B36">
        <v>5740.2</v>
      </c>
      <c r="F36" s="24"/>
    </row>
    <row r="37" spans="2:6" x14ac:dyDescent="0.25">
      <c r="B37">
        <v>6051.3</v>
      </c>
      <c r="F37">
        <v>199067360.784096</v>
      </c>
    </row>
    <row r="38" spans="2:6" x14ac:dyDescent="0.25">
      <c r="B38">
        <v>6255.6</v>
      </c>
      <c r="F38">
        <v>199067360.78408301</v>
      </c>
    </row>
    <row r="39" spans="2:6" x14ac:dyDescent="0.25">
      <c r="B39">
        <v>6432.4</v>
      </c>
      <c r="F39" s="24"/>
    </row>
    <row r="40" spans="2:6" x14ac:dyDescent="0.25">
      <c r="B40">
        <v>6606.4</v>
      </c>
      <c r="F40">
        <v>199067316.38408801</v>
      </c>
    </row>
    <row r="41" spans="2:6" x14ac:dyDescent="0.25">
      <c r="B41">
        <v>6808.5</v>
      </c>
      <c r="F41">
        <v>199067316.38412601</v>
      </c>
    </row>
    <row r="42" spans="2:6" x14ac:dyDescent="0.25">
      <c r="B42">
        <v>6971.4</v>
      </c>
      <c r="F42" s="24"/>
    </row>
    <row r="43" spans="2:6" x14ac:dyDescent="0.25">
      <c r="B43">
        <v>7118.5</v>
      </c>
      <c r="F43" s="24"/>
    </row>
  </sheetData>
  <phoneticPr fontId="12" type="noConversion"/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2EF85-C7A7-4C88-988F-ACAB1D680E67}">
  <dimension ref="B1:K51"/>
  <sheetViews>
    <sheetView workbookViewId="0">
      <selection activeCell="E1" sqref="E1"/>
    </sheetView>
  </sheetViews>
  <sheetFormatPr baseColWidth="10" defaultRowHeight="15" x14ac:dyDescent="0.25"/>
  <sheetData>
    <row r="1" spans="2:11" ht="17.25" x14ac:dyDescent="0.3">
      <c r="B1">
        <v>1300.1300000000001</v>
      </c>
      <c r="C1">
        <v>171736000</v>
      </c>
      <c r="E1" s="48" t="s">
        <v>659</v>
      </c>
    </row>
    <row r="2" spans="2:11" x14ac:dyDescent="0.25">
      <c r="B2">
        <v>3281.74</v>
      </c>
      <c r="C2">
        <v>171736000</v>
      </c>
      <c r="E2" s="56" t="s">
        <v>623</v>
      </c>
      <c r="F2" s="56" t="s">
        <v>624</v>
      </c>
      <c r="G2" s="56" t="s">
        <v>625</v>
      </c>
      <c r="H2" s="56" t="s">
        <v>626</v>
      </c>
      <c r="I2" s="56" t="s">
        <v>627</v>
      </c>
      <c r="J2" s="56" t="s">
        <v>628</v>
      </c>
      <c r="K2" s="56">
        <v>171717603.527702</v>
      </c>
    </row>
    <row r="3" spans="2:11" x14ac:dyDescent="0.25">
      <c r="B3">
        <v>3479.3</v>
      </c>
      <c r="C3">
        <v>171725077.59999999</v>
      </c>
      <c r="E3" s="56" t="s">
        <v>629</v>
      </c>
      <c r="F3" s="56">
        <v>134.80000000000001</v>
      </c>
      <c r="G3" s="56" t="s">
        <v>630</v>
      </c>
      <c r="H3" s="56">
        <v>171717590.32789999</v>
      </c>
      <c r="I3" s="56" t="s">
        <v>631</v>
      </c>
      <c r="J3" s="56">
        <v>0</v>
      </c>
      <c r="K3" s="56"/>
    </row>
    <row r="4" spans="2:11" x14ac:dyDescent="0.25">
      <c r="C4">
        <v>1E-4</v>
      </c>
    </row>
    <row r="5" spans="2:11" x14ac:dyDescent="0.25">
      <c r="B5" t="s">
        <v>497</v>
      </c>
      <c r="C5" t="s">
        <v>516</v>
      </c>
      <c r="D5" t="s">
        <v>519</v>
      </c>
      <c r="E5" s="6" t="s">
        <v>557</v>
      </c>
      <c r="F5" s="6" t="s">
        <v>565</v>
      </c>
    </row>
    <row r="6" spans="2:11" x14ac:dyDescent="0.25">
      <c r="C6" s="6"/>
      <c r="D6" s="6"/>
      <c r="E6" s="6"/>
      <c r="F6" s="6"/>
    </row>
    <row r="7" spans="2:11" x14ac:dyDescent="0.25">
      <c r="B7">
        <v>797.34156823158196</v>
      </c>
      <c r="C7" s="6"/>
      <c r="D7" s="6">
        <v>171717829.327833</v>
      </c>
      <c r="E7" s="6"/>
      <c r="F7" s="6"/>
    </row>
    <row r="8" spans="2:11" x14ac:dyDescent="0.25">
      <c r="B8">
        <v>2746.5</v>
      </c>
      <c r="C8" s="6"/>
      <c r="D8" s="6">
        <v>171717696.327851</v>
      </c>
      <c r="E8" s="6"/>
      <c r="F8" s="6"/>
    </row>
    <row r="9" spans="2:11" x14ac:dyDescent="0.25">
      <c r="B9">
        <v>4574.1000000000004</v>
      </c>
      <c r="C9" s="6"/>
      <c r="D9" s="6">
        <v>171717626.72784999</v>
      </c>
      <c r="E9" s="6"/>
      <c r="F9" s="6"/>
    </row>
    <row r="10" spans="2:11" x14ac:dyDescent="0.25">
      <c r="B10">
        <v>6466.6</v>
      </c>
      <c r="C10" s="6"/>
      <c r="D10" s="6">
        <v>171717614.52785099</v>
      </c>
      <c r="E10" s="6"/>
      <c r="F10" s="6"/>
    </row>
    <row r="11" spans="2:11" x14ac:dyDescent="0.25">
      <c r="B11">
        <v>7158.8</v>
      </c>
      <c r="C11" s="6"/>
      <c r="D11" s="6">
        <v>171717620.12786201</v>
      </c>
      <c r="E11" s="6"/>
      <c r="F11" s="6"/>
    </row>
    <row r="12" spans="2:11" x14ac:dyDescent="0.25">
      <c r="B12">
        <v>797.34156823158196</v>
      </c>
      <c r="C12" s="6"/>
      <c r="D12" s="6"/>
      <c r="E12" s="6">
        <v>171717829.327833</v>
      </c>
      <c r="F12" s="6"/>
    </row>
    <row r="13" spans="2:11" x14ac:dyDescent="0.25">
      <c r="B13">
        <v>2798.9</v>
      </c>
      <c r="C13" s="6"/>
      <c r="D13" s="6"/>
      <c r="E13" s="6">
        <v>171717696.327851</v>
      </c>
      <c r="F13" s="6"/>
    </row>
    <row r="14" spans="2:11" x14ac:dyDescent="0.25">
      <c r="B14">
        <v>5029.8999999999996</v>
      </c>
      <c r="C14" s="6"/>
      <c r="D14" s="6"/>
      <c r="E14" s="6">
        <v>171717620.12785101</v>
      </c>
      <c r="F14" s="6"/>
    </row>
    <row r="15" spans="2:11" x14ac:dyDescent="0.25">
      <c r="B15">
        <v>6945.5</v>
      </c>
      <c r="E15">
        <v>171717620.12786201</v>
      </c>
      <c r="F15" s="6"/>
    </row>
    <row r="16" spans="2:11" x14ac:dyDescent="0.25">
      <c r="B16">
        <v>7163.7</v>
      </c>
      <c r="C16" s="6"/>
      <c r="D16" s="6"/>
      <c r="E16" s="6">
        <v>171717620.12786201</v>
      </c>
      <c r="F16" s="6"/>
    </row>
    <row r="17" spans="2:6" x14ac:dyDescent="0.25">
      <c r="B17">
        <v>797.34158301353398</v>
      </c>
      <c r="C17" s="6"/>
      <c r="D17" s="6"/>
      <c r="E17" s="6"/>
      <c r="F17" s="6">
        <v>171717829.327833</v>
      </c>
    </row>
    <row r="18" spans="2:6" x14ac:dyDescent="0.25">
      <c r="B18">
        <v>1108.8</v>
      </c>
      <c r="C18" s="6"/>
      <c r="D18" s="6"/>
      <c r="E18" s="6"/>
      <c r="F18" s="6"/>
    </row>
    <row r="19" spans="2:6" x14ac:dyDescent="0.25">
      <c r="B19">
        <v>1242.5</v>
      </c>
    </row>
    <row r="20" spans="2:6" x14ac:dyDescent="0.25">
      <c r="B20">
        <v>1388.8</v>
      </c>
      <c r="C20" s="24"/>
    </row>
    <row r="21" spans="2:6" x14ac:dyDescent="0.25">
      <c r="B21">
        <v>1532.2</v>
      </c>
      <c r="C21" s="24"/>
    </row>
    <row r="22" spans="2:6" x14ac:dyDescent="0.25">
      <c r="B22">
        <v>1688.9</v>
      </c>
      <c r="C22" s="24"/>
    </row>
    <row r="23" spans="2:6" x14ac:dyDescent="0.25">
      <c r="B23">
        <v>1857.1</v>
      </c>
      <c r="C23" s="24"/>
      <c r="F23">
        <v>171717772.527697</v>
      </c>
    </row>
    <row r="24" spans="2:6" x14ac:dyDescent="0.25">
      <c r="B24">
        <v>2032.2</v>
      </c>
      <c r="C24" s="24"/>
      <c r="F24">
        <v>171717772.527697</v>
      </c>
    </row>
    <row r="25" spans="2:6" x14ac:dyDescent="0.25">
      <c r="B25">
        <v>2178.6</v>
      </c>
    </row>
    <row r="26" spans="2:6" x14ac:dyDescent="0.25">
      <c r="B26">
        <v>2337.4</v>
      </c>
    </row>
    <row r="27" spans="2:6" x14ac:dyDescent="0.25">
      <c r="B27">
        <v>2494.6</v>
      </c>
      <c r="C27" s="24"/>
    </row>
    <row r="28" spans="2:6" x14ac:dyDescent="0.25">
      <c r="B28">
        <v>2655</v>
      </c>
      <c r="C28" s="24"/>
    </row>
    <row r="29" spans="2:6" x14ac:dyDescent="0.25">
      <c r="B29">
        <v>2804.9</v>
      </c>
      <c r="C29" s="24"/>
    </row>
    <row r="30" spans="2:6" x14ac:dyDescent="0.25">
      <c r="B30">
        <v>2988.7</v>
      </c>
      <c r="C30" s="24"/>
    </row>
    <row r="31" spans="2:6" x14ac:dyDescent="0.25">
      <c r="B31">
        <v>3324.9</v>
      </c>
      <c r="C31" s="24"/>
    </row>
    <row r="32" spans="2:6" x14ac:dyDescent="0.25">
      <c r="B32">
        <v>3518.5</v>
      </c>
      <c r="C32" s="24"/>
      <c r="F32">
        <v>171717766.92768201</v>
      </c>
    </row>
    <row r="33" spans="2:6" x14ac:dyDescent="0.25">
      <c r="B33">
        <v>3855.5</v>
      </c>
      <c r="C33" s="24"/>
      <c r="F33">
        <v>171717723.127702</v>
      </c>
    </row>
    <row r="34" spans="2:6" x14ac:dyDescent="0.25">
      <c r="B34">
        <v>4132.6000000000004</v>
      </c>
      <c r="F34">
        <v>171717672.12769601</v>
      </c>
    </row>
    <row r="35" spans="2:6" x14ac:dyDescent="0.25">
      <c r="B35">
        <v>4322.8</v>
      </c>
    </row>
    <row r="36" spans="2:6" x14ac:dyDescent="0.25">
      <c r="B36">
        <v>4511.2</v>
      </c>
      <c r="F36">
        <v>171717672.127682</v>
      </c>
    </row>
    <row r="37" spans="2:6" x14ac:dyDescent="0.25">
      <c r="B37">
        <v>4697.2</v>
      </c>
      <c r="C37" s="24"/>
      <c r="F37">
        <v>171717672.12768099</v>
      </c>
    </row>
    <row r="38" spans="2:6" x14ac:dyDescent="0.25">
      <c r="B38">
        <v>4849</v>
      </c>
    </row>
    <row r="39" spans="2:6" x14ac:dyDescent="0.25">
      <c r="B39">
        <v>5106.1000000000004</v>
      </c>
      <c r="F39">
        <v>171717666.52769601</v>
      </c>
    </row>
    <row r="40" spans="2:6" x14ac:dyDescent="0.25">
      <c r="B40">
        <v>5301.8</v>
      </c>
      <c r="C40" s="24"/>
      <c r="F40">
        <v>171717603.527702</v>
      </c>
    </row>
    <row r="41" spans="2:6" x14ac:dyDescent="0.25">
      <c r="B41">
        <v>5485.3</v>
      </c>
    </row>
    <row r="42" spans="2:6" x14ac:dyDescent="0.25">
      <c r="B42">
        <v>5646.2</v>
      </c>
    </row>
    <row r="43" spans="2:6" x14ac:dyDescent="0.25">
      <c r="B43">
        <v>5812.7</v>
      </c>
      <c r="C43" s="24"/>
    </row>
    <row r="44" spans="2:6" x14ac:dyDescent="0.25">
      <c r="B44">
        <v>5977</v>
      </c>
      <c r="C44" s="24"/>
    </row>
    <row r="45" spans="2:6" x14ac:dyDescent="0.25">
      <c r="B45">
        <v>6139.5</v>
      </c>
      <c r="C45" s="24"/>
    </row>
    <row r="46" spans="2:6" x14ac:dyDescent="0.25">
      <c r="B46">
        <v>6303</v>
      </c>
      <c r="C46" s="24"/>
    </row>
    <row r="47" spans="2:6" x14ac:dyDescent="0.25">
      <c r="B47">
        <v>6469.3</v>
      </c>
      <c r="C47" s="24"/>
    </row>
    <row r="48" spans="2:6" x14ac:dyDescent="0.25">
      <c r="B48">
        <v>6829</v>
      </c>
      <c r="C48" s="24"/>
    </row>
    <row r="49" spans="2:3" x14ac:dyDescent="0.25">
      <c r="B49">
        <v>6973</v>
      </c>
      <c r="C49" s="24"/>
    </row>
    <row r="50" spans="2:3" x14ac:dyDescent="0.25">
      <c r="C50" s="24"/>
    </row>
    <row r="51" spans="2:3" x14ac:dyDescent="0.25">
      <c r="C51" s="24"/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96D18-7001-41AB-A157-8154D4882901}">
  <dimension ref="B1:O66"/>
  <sheetViews>
    <sheetView workbookViewId="0">
      <selection activeCell="B1" sqref="B1"/>
    </sheetView>
  </sheetViews>
  <sheetFormatPr baseColWidth="10" defaultRowHeight="15" x14ac:dyDescent="0.25"/>
  <cols>
    <col min="6" max="6" width="12" bestFit="1" customWidth="1"/>
  </cols>
  <sheetData>
    <row r="1" spans="2:8" ht="17.25" x14ac:dyDescent="0.3">
      <c r="B1" s="48" t="s">
        <v>659</v>
      </c>
    </row>
    <row r="2" spans="2:8" x14ac:dyDescent="0.25">
      <c r="B2">
        <v>3119.7</v>
      </c>
      <c r="C2">
        <v>192795141.09999999</v>
      </c>
    </row>
    <row r="3" spans="2:8" x14ac:dyDescent="0.25">
      <c r="C3" t="s">
        <v>620</v>
      </c>
    </row>
    <row r="4" spans="2:8" x14ac:dyDescent="0.25">
      <c r="C4" t="s">
        <v>524</v>
      </c>
    </row>
    <row r="5" spans="2:8" x14ac:dyDescent="0.25">
      <c r="B5" t="s">
        <v>497</v>
      </c>
      <c r="C5" t="s">
        <v>516</v>
      </c>
      <c r="D5" t="s">
        <v>519</v>
      </c>
      <c r="E5" t="s">
        <v>557</v>
      </c>
      <c r="F5" t="s">
        <v>565</v>
      </c>
    </row>
    <row r="6" spans="2:8" x14ac:dyDescent="0.25">
      <c r="C6" s="6"/>
      <c r="D6" s="6"/>
      <c r="E6" s="6"/>
      <c r="F6" s="6"/>
      <c r="G6" s="6"/>
      <c r="H6" s="6"/>
    </row>
    <row r="7" spans="2:8" x14ac:dyDescent="0.25">
      <c r="B7">
        <v>1889.06607222557</v>
      </c>
      <c r="C7" s="6"/>
      <c r="D7" s="6">
        <v>192812021.382568</v>
      </c>
      <c r="E7" s="6"/>
      <c r="F7" s="6"/>
      <c r="G7" s="6"/>
      <c r="H7" s="6"/>
    </row>
    <row r="8" spans="2:8" x14ac:dyDescent="0.25">
      <c r="B8">
        <v>2357.1999999999998</v>
      </c>
      <c r="C8" s="6"/>
      <c r="D8" s="6">
        <v>192807441.38267499</v>
      </c>
      <c r="E8" s="6"/>
      <c r="F8" s="6"/>
      <c r="G8" s="6"/>
      <c r="H8" s="6"/>
    </row>
    <row r="9" spans="2:8" x14ac:dyDescent="0.25">
      <c r="B9">
        <v>2733.4</v>
      </c>
      <c r="C9" s="6"/>
      <c r="D9" s="6">
        <v>192803331.38267499</v>
      </c>
      <c r="E9" s="6"/>
      <c r="F9" s="6"/>
      <c r="G9" s="6"/>
      <c r="H9" s="6"/>
    </row>
    <row r="10" spans="2:8" x14ac:dyDescent="0.25">
      <c r="B10">
        <v>3178.9</v>
      </c>
      <c r="C10" s="6"/>
      <c r="D10" s="6">
        <v>192798969.58267501</v>
      </c>
      <c r="E10" s="6"/>
      <c r="F10" s="6"/>
      <c r="G10" s="6"/>
      <c r="H10" s="6"/>
    </row>
    <row r="11" spans="2:8" x14ac:dyDescent="0.25">
      <c r="B11">
        <v>5328.9</v>
      </c>
      <c r="C11" s="6"/>
      <c r="D11" s="6">
        <v>192797483.646676</v>
      </c>
      <c r="E11" s="6"/>
      <c r="F11" s="6"/>
      <c r="G11" s="6"/>
      <c r="H11" s="6"/>
    </row>
    <row r="12" spans="2:8" x14ac:dyDescent="0.25">
      <c r="B12">
        <v>7174.7</v>
      </c>
      <c r="C12" s="6"/>
      <c r="D12" s="6">
        <v>192796868.646676</v>
      </c>
      <c r="E12" s="6"/>
      <c r="F12" s="6"/>
      <c r="G12" s="6"/>
      <c r="H12" s="6"/>
    </row>
    <row r="13" spans="2:8" x14ac:dyDescent="0.25">
      <c r="B13">
        <v>1889.06607222557</v>
      </c>
      <c r="C13" s="6"/>
      <c r="D13" s="6"/>
      <c r="E13" s="6">
        <v>192812021.382568</v>
      </c>
      <c r="F13" s="6"/>
      <c r="G13" s="6"/>
      <c r="H13" s="6"/>
    </row>
    <row r="14" spans="2:8" x14ac:dyDescent="0.25">
      <c r="B14">
        <v>2379</v>
      </c>
      <c r="C14" s="6"/>
      <c r="D14" s="6"/>
      <c r="E14" s="6">
        <v>192807441.38267401</v>
      </c>
      <c r="F14" s="6"/>
      <c r="G14" s="6"/>
      <c r="H14" s="6"/>
    </row>
    <row r="15" spans="2:8" x14ac:dyDescent="0.25">
      <c r="B15">
        <v>3144.1</v>
      </c>
      <c r="C15" s="6"/>
      <c r="D15" s="6"/>
      <c r="E15" s="6">
        <v>192803331.38267401</v>
      </c>
      <c r="F15" s="6"/>
      <c r="G15" s="6"/>
      <c r="H15" s="6"/>
    </row>
    <row r="16" spans="2:8" x14ac:dyDescent="0.25">
      <c r="B16">
        <v>3587.5</v>
      </c>
      <c r="C16" s="6"/>
      <c r="D16" s="6"/>
      <c r="E16" s="6">
        <v>192798751.38267601</v>
      </c>
      <c r="F16" s="6"/>
      <c r="G16" s="6"/>
      <c r="H16" s="6"/>
    </row>
    <row r="17" spans="2:9" x14ac:dyDescent="0.25">
      <c r="B17">
        <v>3929</v>
      </c>
      <c r="C17" s="6"/>
      <c r="D17" s="6"/>
      <c r="E17" s="6">
        <v>192796940.51307499</v>
      </c>
      <c r="F17" s="6"/>
      <c r="G17" s="6"/>
      <c r="H17" s="6"/>
    </row>
    <row r="18" spans="2:9" x14ac:dyDescent="0.25">
      <c r="B18">
        <v>5592.2</v>
      </c>
      <c r="C18" s="6"/>
      <c r="D18" s="6"/>
      <c r="E18" s="6">
        <v>192796205.11308801</v>
      </c>
      <c r="F18" s="6"/>
      <c r="G18" s="6"/>
      <c r="H18" s="6"/>
    </row>
    <row r="19" spans="2:9" x14ac:dyDescent="0.25">
      <c r="B19">
        <v>7164.4</v>
      </c>
      <c r="C19" s="6"/>
      <c r="D19" s="6"/>
      <c r="E19" s="6">
        <v>192796077.246676</v>
      </c>
      <c r="F19" s="6"/>
      <c r="G19" s="6"/>
      <c r="H19" s="6"/>
    </row>
    <row r="20" spans="2:9" x14ac:dyDescent="0.25">
      <c r="B20">
        <v>1889.0660829543999</v>
      </c>
      <c r="C20" s="6"/>
      <c r="D20" s="6"/>
      <c r="E20" s="6"/>
      <c r="F20" s="6">
        <v>192812021.382568</v>
      </c>
      <c r="G20" s="6"/>
      <c r="H20" s="6"/>
    </row>
    <row r="21" spans="2:9" x14ac:dyDescent="0.25">
      <c r="B21">
        <v>2210.1</v>
      </c>
      <c r="C21" s="6"/>
      <c r="D21" s="6"/>
      <c r="E21" s="6"/>
      <c r="F21" s="6"/>
      <c r="G21" s="6"/>
      <c r="H21" s="6"/>
    </row>
    <row r="22" spans="2:9" x14ac:dyDescent="0.25">
      <c r="B22">
        <v>2355</v>
      </c>
      <c r="C22" s="6"/>
      <c r="D22" s="6"/>
      <c r="E22" s="6"/>
      <c r="F22" s="6"/>
      <c r="G22" s="6"/>
      <c r="H22" s="6"/>
    </row>
    <row r="23" spans="2:9" x14ac:dyDescent="0.25">
      <c r="B23">
        <v>2507</v>
      </c>
      <c r="C23" s="6"/>
      <c r="D23" s="6"/>
      <c r="E23" s="6"/>
      <c r="F23" s="6"/>
      <c r="G23" s="6"/>
      <c r="H23" s="6"/>
    </row>
    <row r="24" spans="2:9" x14ac:dyDescent="0.25">
      <c r="B24">
        <v>2655.2</v>
      </c>
      <c r="C24" s="6"/>
      <c r="D24" s="6"/>
      <c r="E24" s="6"/>
      <c r="F24" s="6"/>
      <c r="G24" s="6"/>
      <c r="H24" s="6"/>
    </row>
    <row r="25" spans="2:9" x14ac:dyDescent="0.25">
      <c r="B25">
        <v>2807.9</v>
      </c>
      <c r="C25" s="6"/>
      <c r="D25" s="6"/>
      <c r="E25" s="6"/>
      <c r="F25" s="6"/>
      <c r="G25" s="6"/>
      <c r="H25" s="6"/>
    </row>
    <row r="26" spans="2:9" x14ac:dyDescent="0.25">
      <c r="B26">
        <v>3036.2</v>
      </c>
      <c r="C26" s="6"/>
      <c r="D26" s="6"/>
      <c r="E26" s="6"/>
      <c r="F26" s="6">
        <v>192805019.51298201</v>
      </c>
      <c r="G26" s="6"/>
      <c r="H26" s="6"/>
    </row>
    <row r="27" spans="2:9" x14ac:dyDescent="0.25">
      <c r="B27" s="6">
        <v>3293.4</v>
      </c>
      <c r="D27" s="6"/>
      <c r="E27" s="6"/>
      <c r="F27">
        <v>192796685.51298201</v>
      </c>
      <c r="G27" s="6"/>
      <c r="H27" s="6"/>
    </row>
    <row r="28" spans="2:9" x14ac:dyDescent="0.25">
      <c r="B28" s="6">
        <v>3467</v>
      </c>
      <c r="D28" s="6"/>
      <c r="E28" s="6"/>
      <c r="F28">
        <v>192796498.11288801</v>
      </c>
      <c r="G28" s="6"/>
      <c r="H28" s="6"/>
    </row>
    <row r="29" spans="2:9" x14ac:dyDescent="0.25">
      <c r="B29" s="6">
        <v>3621.7</v>
      </c>
      <c r="C29" s="24"/>
      <c r="D29" s="6"/>
      <c r="E29" s="6"/>
      <c r="G29" s="6"/>
      <c r="H29" s="6"/>
    </row>
    <row r="30" spans="2:9" x14ac:dyDescent="0.25">
      <c r="B30" s="6">
        <v>3816.1</v>
      </c>
      <c r="C30" s="24"/>
      <c r="D30" s="6"/>
      <c r="E30" s="6"/>
      <c r="G30" s="6"/>
      <c r="H30" s="6"/>
    </row>
    <row r="31" spans="2:9" x14ac:dyDescent="0.25">
      <c r="B31">
        <v>4023.2</v>
      </c>
      <c r="C31" s="6"/>
      <c r="D31" s="6"/>
      <c r="E31" s="6"/>
      <c r="F31" s="6">
        <v>192796174.51288599</v>
      </c>
      <c r="G31" s="6"/>
      <c r="H31" s="6"/>
      <c r="I31" s="6"/>
    </row>
    <row r="32" spans="2:9" x14ac:dyDescent="0.25">
      <c r="B32">
        <v>4241.8999999999996</v>
      </c>
      <c r="C32" s="6"/>
      <c r="D32" s="6"/>
      <c r="E32" s="6"/>
      <c r="F32" s="6">
        <v>192796174.512885</v>
      </c>
      <c r="G32" s="6"/>
      <c r="H32" s="6"/>
      <c r="I32" s="6"/>
    </row>
    <row r="33" spans="2:9" x14ac:dyDescent="0.25">
      <c r="B33">
        <v>4549.3999999999996</v>
      </c>
      <c r="C33" s="6"/>
      <c r="D33" s="6"/>
      <c r="E33" s="6"/>
      <c r="F33" s="6"/>
      <c r="G33" s="6"/>
      <c r="H33" s="6"/>
      <c r="I33" s="6"/>
    </row>
    <row r="34" spans="2:9" x14ac:dyDescent="0.25">
      <c r="B34">
        <v>4786.1000000000004</v>
      </c>
      <c r="C34" s="6"/>
      <c r="D34" s="6"/>
      <c r="E34" s="6"/>
      <c r="F34" s="6">
        <v>192796174.512896</v>
      </c>
      <c r="G34" s="6"/>
      <c r="H34" s="6"/>
      <c r="I34" s="6"/>
    </row>
    <row r="35" spans="2:9" x14ac:dyDescent="0.25">
      <c r="B35">
        <v>4999.8999999999996</v>
      </c>
      <c r="C35" s="6"/>
      <c r="D35" s="6"/>
      <c r="E35" s="6"/>
      <c r="F35" s="6">
        <v>192796174.51295301</v>
      </c>
      <c r="G35" s="6"/>
      <c r="H35" s="6"/>
      <c r="I35" s="6"/>
    </row>
    <row r="36" spans="2:9" x14ac:dyDescent="0.25">
      <c r="B36">
        <v>5195.7</v>
      </c>
      <c r="C36" s="6"/>
      <c r="D36" s="6"/>
      <c r="E36" s="6"/>
      <c r="F36" s="6">
        <v>192796174.51290399</v>
      </c>
      <c r="G36" s="6"/>
      <c r="H36" s="6"/>
      <c r="I36" s="6"/>
    </row>
    <row r="37" spans="2:9" x14ac:dyDescent="0.25">
      <c r="B37">
        <v>5362.1</v>
      </c>
      <c r="C37" s="6"/>
      <c r="D37" s="6"/>
      <c r="E37" s="6"/>
      <c r="F37" s="6"/>
      <c r="G37" s="6"/>
      <c r="H37" s="6"/>
      <c r="I37" s="6"/>
    </row>
    <row r="38" spans="2:9" x14ac:dyDescent="0.25">
      <c r="B38">
        <v>5534.8</v>
      </c>
      <c r="C38" s="6"/>
      <c r="D38" s="6"/>
      <c r="E38" s="6"/>
      <c r="F38" s="6"/>
      <c r="G38" s="6"/>
      <c r="H38" s="6"/>
      <c r="I38" s="6"/>
    </row>
    <row r="39" spans="2:9" x14ac:dyDescent="0.25">
      <c r="B39">
        <v>5790.2</v>
      </c>
      <c r="C39" s="6"/>
      <c r="D39" s="6"/>
      <c r="E39" s="6"/>
      <c r="F39" s="6"/>
      <c r="G39" s="6"/>
      <c r="H39" s="6"/>
      <c r="I39" s="6"/>
    </row>
    <row r="40" spans="2:9" x14ac:dyDescent="0.25">
      <c r="B40">
        <v>5961.1</v>
      </c>
      <c r="C40" s="6"/>
      <c r="D40" s="6"/>
      <c r="E40" s="6"/>
      <c r="F40" s="6"/>
      <c r="G40" s="6"/>
      <c r="H40" s="6"/>
      <c r="I40" s="6"/>
    </row>
    <row r="41" spans="2:9" x14ac:dyDescent="0.25">
      <c r="B41">
        <v>6135</v>
      </c>
      <c r="C41" s="6"/>
      <c r="D41" s="6"/>
      <c r="E41" s="6"/>
      <c r="F41" s="6"/>
      <c r="G41" s="6"/>
      <c r="H41" s="6"/>
      <c r="I41" s="6"/>
    </row>
    <row r="42" spans="2:9" x14ac:dyDescent="0.25">
      <c r="B42">
        <v>6307.5</v>
      </c>
      <c r="C42" s="6"/>
      <c r="D42" s="6"/>
      <c r="E42" s="6"/>
      <c r="F42" s="6"/>
      <c r="G42" s="6"/>
      <c r="H42" s="6"/>
      <c r="I42" s="6"/>
    </row>
    <row r="43" spans="2:9" x14ac:dyDescent="0.25">
      <c r="B43">
        <v>6476</v>
      </c>
      <c r="C43" s="6"/>
      <c r="D43" s="6"/>
      <c r="E43" s="6"/>
      <c r="F43" s="6"/>
      <c r="G43" s="6"/>
      <c r="H43" s="6"/>
      <c r="I43" s="6"/>
    </row>
    <row r="44" spans="2:9" x14ac:dyDescent="0.25">
      <c r="B44">
        <v>6644.8</v>
      </c>
      <c r="C44" s="24"/>
    </row>
    <row r="45" spans="2:9" x14ac:dyDescent="0.25">
      <c r="B45">
        <v>6816.1</v>
      </c>
      <c r="C45" s="24"/>
    </row>
    <row r="46" spans="2:9" x14ac:dyDescent="0.25">
      <c r="B46">
        <v>6984.8</v>
      </c>
      <c r="C46" s="24"/>
    </row>
    <row r="54" spans="2:2" x14ac:dyDescent="0.25">
      <c r="B54">
        <v>3119.7</v>
      </c>
    </row>
    <row r="55" spans="2:2" x14ac:dyDescent="0.25">
      <c r="B55">
        <v>470.18176722526499</v>
      </c>
    </row>
    <row r="56" spans="2:2" x14ac:dyDescent="0.25">
      <c r="B56">
        <v>846.6</v>
      </c>
    </row>
    <row r="57" spans="2:2" x14ac:dyDescent="0.25">
      <c r="B57">
        <v>2777.9</v>
      </c>
    </row>
    <row r="58" spans="2:2" x14ac:dyDescent="0.25">
      <c r="B58">
        <v>3315.7</v>
      </c>
    </row>
    <row r="59" spans="2:2" x14ac:dyDescent="0.25">
      <c r="B59">
        <v>3868.3</v>
      </c>
    </row>
    <row r="60" spans="2:2" x14ac:dyDescent="0.25">
      <c r="B60">
        <v>4998.1000000000004</v>
      </c>
    </row>
    <row r="61" spans="2:2" x14ac:dyDescent="0.25">
      <c r="B61">
        <v>7396</v>
      </c>
    </row>
    <row r="62" spans="2:2" x14ac:dyDescent="0.25">
      <c r="B62">
        <v>470.18176722526499</v>
      </c>
    </row>
    <row r="63" spans="2:2" x14ac:dyDescent="0.25">
      <c r="B63">
        <v>903.7</v>
      </c>
    </row>
    <row r="64" spans="2:2" x14ac:dyDescent="0.25">
      <c r="B64">
        <v>2746.7</v>
      </c>
    </row>
    <row r="65" spans="2:15" x14ac:dyDescent="0.25">
      <c r="B65">
        <v>6057.4</v>
      </c>
    </row>
    <row r="66" spans="2:15" x14ac:dyDescent="0.25">
      <c r="O66" s="39"/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9EA1E-4A87-4BE1-974E-865EFADD26AB}">
  <dimension ref="B2:N41"/>
  <sheetViews>
    <sheetView topLeftCell="A4" workbookViewId="0">
      <selection activeCell="B4" sqref="B4"/>
    </sheetView>
  </sheetViews>
  <sheetFormatPr baseColWidth="10" defaultRowHeight="15" x14ac:dyDescent="0.25"/>
  <cols>
    <col min="2" max="3" width="12" bestFit="1" customWidth="1"/>
    <col min="4" max="4" width="11.5703125" bestFit="1" customWidth="1"/>
    <col min="5" max="5" width="12" bestFit="1" customWidth="1"/>
    <col min="6" max="7" width="12.5703125" bestFit="1" customWidth="1"/>
    <col min="8" max="8" width="15.85546875" bestFit="1" customWidth="1"/>
    <col min="9" max="9" width="12" bestFit="1" customWidth="1"/>
    <col min="14" max="14" width="1.42578125" bestFit="1" customWidth="1"/>
  </cols>
  <sheetData>
    <row r="2" spans="2:7" x14ac:dyDescent="0.25">
      <c r="B2">
        <v>3033.8</v>
      </c>
      <c r="C2">
        <v>194625493.30000001</v>
      </c>
    </row>
    <row r="3" spans="2:7" x14ac:dyDescent="0.25">
      <c r="B3">
        <v>2520.1</v>
      </c>
      <c r="D3" s="6">
        <v>194624156.5</v>
      </c>
    </row>
    <row r="4" spans="2:7" ht="17.25" x14ac:dyDescent="0.3">
      <c r="B4" s="48" t="s">
        <v>659</v>
      </c>
    </row>
    <row r="5" spans="2:7" x14ac:dyDescent="0.25">
      <c r="F5" t="s">
        <v>622</v>
      </c>
    </row>
    <row r="6" spans="2:7" x14ac:dyDescent="0.25">
      <c r="B6" t="s">
        <v>497</v>
      </c>
      <c r="C6" t="s">
        <v>516</v>
      </c>
      <c r="D6" t="s">
        <v>519</v>
      </c>
      <c r="E6" t="s">
        <v>557</v>
      </c>
      <c r="F6" t="s">
        <v>565</v>
      </c>
    </row>
    <row r="7" spans="2:7" x14ac:dyDescent="0.25">
      <c r="C7" s="6"/>
      <c r="D7" s="6"/>
      <c r="E7" s="6"/>
      <c r="F7" s="6"/>
      <c r="G7" s="37"/>
    </row>
    <row r="8" spans="2:7" x14ac:dyDescent="0.25">
      <c r="B8">
        <v>1903.01899385452</v>
      </c>
      <c r="C8" s="6"/>
      <c r="D8" s="6">
        <v>194623430.61623001</v>
      </c>
      <c r="E8" s="6"/>
      <c r="F8" s="6"/>
      <c r="G8" s="37"/>
    </row>
    <row r="9" spans="2:7" x14ac:dyDescent="0.25">
      <c r="B9">
        <v>3562.5</v>
      </c>
      <c r="C9" s="6"/>
      <c r="D9" s="6">
        <v>194623117.38137099</v>
      </c>
      <c r="E9" s="6"/>
      <c r="F9" s="6"/>
      <c r="G9" s="37"/>
    </row>
    <row r="10" spans="2:7" x14ac:dyDescent="0.25">
      <c r="B10">
        <v>5226.5</v>
      </c>
      <c r="C10" s="6"/>
      <c r="D10" s="6">
        <v>194623016.9923</v>
      </c>
      <c r="E10" s="6"/>
      <c r="F10" s="6"/>
      <c r="G10" s="37"/>
    </row>
    <row r="11" spans="2:7" x14ac:dyDescent="0.25">
      <c r="B11">
        <v>6893.2</v>
      </c>
      <c r="C11" s="6"/>
      <c r="D11" s="6">
        <v>194623016.9923</v>
      </c>
      <c r="E11" s="6"/>
      <c r="F11" s="6"/>
      <c r="G11" s="37"/>
    </row>
    <row r="12" spans="2:7" x14ac:dyDescent="0.25">
      <c r="B12">
        <v>7172.7</v>
      </c>
      <c r="C12" s="6"/>
      <c r="D12" s="6">
        <v>194623016.9923</v>
      </c>
      <c r="E12" s="6"/>
      <c r="F12" s="6"/>
      <c r="G12" s="37"/>
    </row>
    <row r="13" spans="2:7" x14ac:dyDescent="0.25">
      <c r="B13">
        <v>1903.01899385452</v>
      </c>
      <c r="E13">
        <v>194623430.61623001</v>
      </c>
      <c r="F13" s="6"/>
      <c r="G13" s="37"/>
    </row>
    <row r="14" spans="2:7" x14ac:dyDescent="0.25">
      <c r="B14">
        <v>3573.2</v>
      </c>
      <c r="D14" s="6"/>
      <c r="E14" s="6">
        <v>194623331.27228001</v>
      </c>
      <c r="F14" s="6"/>
      <c r="G14" s="37"/>
    </row>
    <row r="15" spans="2:7" x14ac:dyDescent="0.25">
      <c r="B15">
        <v>5245</v>
      </c>
      <c r="D15" s="6"/>
      <c r="E15" s="6">
        <v>194623289.792301</v>
      </c>
      <c r="F15" s="6"/>
      <c r="G15" s="37"/>
    </row>
    <row r="16" spans="2:7" x14ac:dyDescent="0.25">
      <c r="B16">
        <v>6915.4</v>
      </c>
      <c r="D16" s="6"/>
      <c r="E16" s="6">
        <v>194623289.792301</v>
      </c>
      <c r="F16" s="6"/>
      <c r="G16" s="37"/>
    </row>
    <row r="17" spans="2:7" x14ac:dyDescent="0.25">
      <c r="B17">
        <v>7171.5</v>
      </c>
      <c r="D17" s="6"/>
      <c r="E17" s="6">
        <v>194623289.792301</v>
      </c>
      <c r="F17" s="6"/>
    </row>
    <row r="18" spans="2:7" x14ac:dyDescent="0.25">
      <c r="B18">
        <v>1903.0190093517299</v>
      </c>
      <c r="F18">
        <v>194623430.61623001</v>
      </c>
    </row>
    <row r="19" spans="2:7" x14ac:dyDescent="0.25">
      <c r="B19">
        <v>2238.6999999999998</v>
      </c>
      <c r="C19" s="24"/>
      <c r="F19" s="37"/>
      <c r="G19" s="37"/>
    </row>
    <row r="20" spans="2:7" x14ac:dyDescent="0.25">
      <c r="B20">
        <v>2384.1999999999998</v>
      </c>
      <c r="C20" s="6"/>
      <c r="D20" s="6"/>
      <c r="E20" s="6"/>
      <c r="F20" s="6"/>
      <c r="G20" s="37"/>
    </row>
    <row r="21" spans="2:7" x14ac:dyDescent="0.25">
      <c r="B21">
        <v>2544.9</v>
      </c>
      <c r="C21" s="6"/>
      <c r="D21" s="6"/>
      <c r="E21" s="6"/>
    </row>
    <row r="22" spans="2:7" x14ac:dyDescent="0.25">
      <c r="B22">
        <v>2793.3</v>
      </c>
      <c r="F22">
        <v>194621950.19218799</v>
      </c>
    </row>
    <row r="23" spans="2:7" x14ac:dyDescent="0.25">
      <c r="B23">
        <v>2983</v>
      </c>
      <c r="C23" s="24"/>
      <c r="D23" s="37"/>
      <c r="E23" s="37"/>
      <c r="F23" s="37">
        <v>194621368.99210101</v>
      </c>
      <c r="G23" s="37"/>
    </row>
    <row r="24" spans="2:7" x14ac:dyDescent="0.25">
      <c r="B24">
        <v>3147.2</v>
      </c>
      <c r="C24" s="24"/>
      <c r="G24" s="37"/>
    </row>
    <row r="25" spans="2:7" x14ac:dyDescent="0.25">
      <c r="B25">
        <v>3355.6</v>
      </c>
      <c r="F25">
        <v>194621019.992082</v>
      </c>
      <c r="G25" s="37"/>
    </row>
    <row r="26" spans="2:7" x14ac:dyDescent="0.25">
      <c r="B26">
        <v>3586.8</v>
      </c>
      <c r="F26">
        <v>194620959.192085</v>
      </c>
      <c r="G26" s="37"/>
    </row>
    <row r="27" spans="2:7" x14ac:dyDescent="0.25">
      <c r="B27">
        <v>3902.3</v>
      </c>
      <c r="C27" s="37"/>
      <c r="D27" s="37"/>
      <c r="E27" s="37"/>
      <c r="F27" s="37"/>
      <c r="G27" s="37"/>
    </row>
    <row r="28" spans="2:7" x14ac:dyDescent="0.25">
      <c r="B28">
        <v>4219</v>
      </c>
      <c r="C28" s="24"/>
    </row>
    <row r="29" spans="2:7" x14ac:dyDescent="0.25">
      <c r="B29">
        <v>4426.2</v>
      </c>
      <c r="F29">
        <v>194620959.192081</v>
      </c>
    </row>
    <row r="30" spans="2:7" x14ac:dyDescent="0.25">
      <c r="B30">
        <v>4603.6000000000004</v>
      </c>
      <c r="C30" s="24"/>
    </row>
    <row r="31" spans="2:7" x14ac:dyDescent="0.25">
      <c r="B31">
        <v>4778.5</v>
      </c>
      <c r="C31" s="24"/>
    </row>
    <row r="32" spans="2:7" x14ac:dyDescent="0.25">
      <c r="B32">
        <v>4953.2</v>
      </c>
      <c r="C32" s="24"/>
    </row>
    <row r="33" spans="2:14" x14ac:dyDescent="0.25">
      <c r="B33">
        <v>5223.3999999999996</v>
      </c>
      <c r="F33">
        <v>194620959.192083</v>
      </c>
    </row>
    <row r="34" spans="2:14" x14ac:dyDescent="0.25">
      <c r="B34">
        <v>5541.4</v>
      </c>
      <c r="C34" s="24"/>
    </row>
    <row r="35" spans="2:14" x14ac:dyDescent="0.25">
      <c r="B35">
        <v>5709.8</v>
      </c>
      <c r="C35" s="24"/>
    </row>
    <row r="36" spans="2:14" x14ac:dyDescent="0.25">
      <c r="B36">
        <v>6029.6</v>
      </c>
      <c r="C36" s="24"/>
    </row>
    <row r="37" spans="2:14" x14ac:dyDescent="0.25">
      <c r="B37">
        <v>6244.5</v>
      </c>
      <c r="F37">
        <v>194620959.19210199</v>
      </c>
    </row>
    <row r="38" spans="2:14" x14ac:dyDescent="0.25">
      <c r="B38">
        <v>6551.7</v>
      </c>
      <c r="C38" s="24"/>
    </row>
    <row r="39" spans="2:14" x14ac:dyDescent="0.25">
      <c r="B39">
        <v>6728.2</v>
      </c>
      <c r="C39" s="24"/>
      <c r="N39" t="s">
        <v>556</v>
      </c>
    </row>
    <row r="40" spans="2:14" x14ac:dyDescent="0.25">
      <c r="B40">
        <v>6903.3</v>
      </c>
      <c r="C40" s="24"/>
    </row>
    <row r="41" spans="2:14" x14ac:dyDescent="0.25">
      <c r="B41">
        <v>7081.2</v>
      </c>
      <c r="C41" s="24"/>
    </row>
  </sheetData>
  <phoneticPr fontId="12" type="noConversion"/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98F63-299D-46AF-909C-DAD776A1B550}">
  <dimension ref="B1:F37"/>
  <sheetViews>
    <sheetView workbookViewId="0">
      <selection activeCell="B1" sqref="B1"/>
    </sheetView>
  </sheetViews>
  <sheetFormatPr baseColWidth="10" defaultRowHeight="15" x14ac:dyDescent="0.25"/>
  <cols>
    <col min="4" max="5" width="12" bestFit="1" customWidth="1"/>
  </cols>
  <sheetData>
    <row r="1" spans="2:6" ht="17.25" x14ac:dyDescent="0.3">
      <c r="B1" s="48" t="s">
        <v>659</v>
      </c>
    </row>
    <row r="2" spans="2:6" x14ac:dyDescent="0.25">
      <c r="B2">
        <v>2622.3</v>
      </c>
      <c r="F2">
        <v>193744824.19999999</v>
      </c>
    </row>
    <row r="4" spans="2:6" x14ac:dyDescent="0.25">
      <c r="B4" t="s">
        <v>497</v>
      </c>
      <c r="C4" t="s">
        <v>519</v>
      </c>
      <c r="D4" t="s">
        <v>557</v>
      </c>
      <c r="E4" t="s">
        <v>565</v>
      </c>
      <c r="F4" t="s">
        <v>516</v>
      </c>
    </row>
    <row r="5" spans="2:6" x14ac:dyDescent="0.25">
      <c r="B5">
        <v>1907.91555190086</v>
      </c>
      <c r="C5">
        <v>193743433.83546799</v>
      </c>
    </row>
    <row r="6" spans="2:6" x14ac:dyDescent="0.25">
      <c r="B6">
        <v>3567.3</v>
      </c>
      <c r="C6">
        <v>193742597.64188099</v>
      </c>
    </row>
    <row r="7" spans="2:6" x14ac:dyDescent="0.25">
      <c r="B7">
        <v>5233</v>
      </c>
      <c r="C7">
        <v>193742335.36828101</v>
      </c>
    </row>
    <row r="8" spans="2:6" x14ac:dyDescent="0.25">
      <c r="B8">
        <v>6900.4</v>
      </c>
      <c r="C8">
        <v>193742270.968292</v>
      </c>
    </row>
    <row r="9" spans="2:6" x14ac:dyDescent="0.25">
      <c r="B9">
        <v>7169.8</v>
      </c>
      <c r="C9">
        <v>193742270.968292</v>
      </c>
    </row>
    <row r="10" spans="2:6" x14ac:dyDescent="0.25">
      <c r="B10">
        <v>1907.91555190086</v>
      </c>
      <c r="D10">
        <v>193743433.83546799</v>
      </c>
    </row>
    <row r="11" spans="2:6" x14ac:dyDescent="0.25">
      <c r="B11">
        <v>3580.2</v>
      </c>
      <c r="D11">
        <v>193742837.635481</v>
      </c>
    </row>
    <row r="12" spans="2:6" x14ac:dyDescent="0.25">
      <c r="B12">
        <v>5253.3</v>
      </c>
      <c r="D12">
        <v>193742837.635492</v>
      </c>
    </row>
    <row r="13" spans="2:6" x14ac:dyDescent="0.25">
      <c r="B13">
        <v>7000</v>
      </c>
      <c r="D13">
        <v>193742837.635492</v>
      </c>
    </row>
    <row r="14" spans="2:6" x14ac:dyDescent="0.25">
      <c r="B14">
        <v>1907.91556406021</v>
      </c>
      <c r="E14">
        <v>193743433.83546799</v>
      </c>
    </row>
    <row r="15" spans="2:6" x14ac:dyDescent="0.25">
      <c r="B15">
        <v>2244.5</v>
      </c>
      <c r="C15" s="24"/>
    </row>
    <row r="16" spans="2:6" x14ac:dyDescent="0.25">
      <c r="B16">
        <v>2396.6</v>
      </c>
      <c r="C16" s="24"/>
    </row>
    <row r="17" spans="2:5" x14ac:dyDescent="0.25">
      <c r="B17">
        <v>2554.4</v>
      </c>
      <c r="C17" s="24"/>
    </row>
    <row r="18" spans="2:5" x14ac:dyDescent="0.25">
      <c r="B18">
        <v>2708.7</v>
      </c>
      <c r="C18" s="24"/>
    </row>
    <row r="19" spans="2:5" x14ac:dyDescent="0.25">
      <c r="B19">
        <v>2868.2</v>
      </c>
      <c r="C19" s="24"/>
    </row>
    <row r="20" spans="2:5" x14ac:dyDescent="0.25">
      <c r="B20">
        <v>3024</v>
      </c>
      <c r="C20" s="24"/>
    </row>
    <row r="21" spans="2:5" x14ac:dyDescent="0.25">
      <c r="B21">
        <v>3335.7</v>
      </c>
      <c r="C21" s="24"/>
    </row>
    <row r="22" spans="2:5" x14ac:dyDescent="0.25">
      <c r="B22">
        <v>3538.7</v>
      </c>
      <c r="E22">
        <v>193743342.635315</v>
      </c>
    </row>
    <row r="23" spans="2:5" x14ac:dyDescent="0.25">
      <c r="B23">
        <v>3700.7</v>
      </c>
      <c r="C23" s="24"/>
    </row>
    <row r="24" spans="2:5" x14ac:dyDescent="0.25">
      <c r="B24">
        <v>3872.7</v>
      </c>
      <c r="C24" s="24"/>
    </row>
    <row r="25" spans="2:5" x14ac:dyDescent="0.25">
      <c r="B25">
        <v>4050.5</v>
      </c>
      <c r="C25" s="24"/>
    </row>
    <row r="26" spans="2:5" x14ac:dyDescent="0.25">
      <c r="B26">
        <v>4274.7</v>
      </c>
      <c r="E26">
        <v>193743197.835291</v>
      </c>
    </row>
    <row r="27" spans="2:5" x14ac:dyDescent="0.25">
      <c r="B27">
        <v>4491</v>
      </c>
      <c r="E27">
        <v>193742986.03528899</v>
      </c>
    </row>
    <row r="28" spans="2:5" x14ac:dyDescent="0.25">
      <c r="B28">
        <v>4694.6000000000004</v>
      </c>
      <c r="E28">
        <v>193742932.83528799</v>
      </c>
    </row>
    <row r="29" spans="2:5" x14ac:dyDescent="0.25">
      <c r="B29">
        <v>5008.6000000000004</v>
      </c>
      <c r="E29">
        <v>193742850.568113</v>
      </c>
    </row>
    <row r="30" spans="2:5" x14ac:dyDescent="0.25">
      <c r="B30">
        <v>5322.3</v>
      </c>
      <c r="C30" s="24"/>
    </row>
    <row r="31" spans="2:5" x14ac:dyDescent="0.25">
      <c r="B31">
        <v>5623.9</v>
      </c>
      <c r="E31">
        <v>193742801.76810601</v>
      </c>
    </row>
    <row r="32" spans="2:5" x14ac:dyDescent="0.25">
      <c r="B32">
        <v>5789.4</v>
      </c>
      <c r="C32" s="24"/>
    </row>
    <row r="33" spans="2:3" x14ac:dyDescent="0.25">
      <c r="B33">
        <v>5957</v>
      </c>
      <c r="C33" s="24"/>
    </row>
    <row r="34" spans="2:3" x14ac:dyDescent="0.25">
      <c r="B34">
        <v>6274.4</v>
      </c>
      <c r="C34" s="24"/>
    </row>
    <row r="35" spans="2:3" x14ac:dyDescent="0.25">
      <c r="B35">
        <v>6593.5</v>
      </c>
      <c r="C35" s="24"/>
    </row>
    <row r="36" spans="2:3" x14ac:dyDescent="0.25">
      <c r="B36">
        <v>6760.2</v>
      </c>
      <c r="C36" s="24"/>
    </row>
    <row r="37" spans="2:3" x14ac:dyDescent="0.25">
      <c r="B37">
        <v>7079.9</v>
      </c>
      <c r="C37" s="24"/>
    </row>
  </sheetData>
  <phoneticPr fontId="12" type="noConversion"/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EAA86-6CC3-4DF9-A507-2854442C4FAA}">
  <dimension ref="B1:L41"/>
  <sheetViews>
    <sheetView topLeftCell="A3" zoomScaleNormal="100" workbookViewId="0">
      <selection activeCell="P31" sqref="P31"/>
    </sheetView>
  </sheetViews>
  <sheetFormatPr baseColWidth="10" defaultColWidth="12.28515625" defaultRowHeight="15" x14ac:dyDescent="0.25"/>
  <cols>
    <col min="1" max="1" width="6.85546875" customWidth="1"/>
    <col min="2" max="2" width="12" bestFit="1" customWidth="1"/>
    <col min="3" max="3" width="18.7109375" bestFit="1" customWidth="1"/>
    <col min="4" max="4" width="17.7109375" bestFit="1" customWidth="1"/>
    <col min="5" max="5" width="13.42578125" bestFit="1" customWidth="1"/>
    <col min="8" max="8" width="12.5703125" bestFit="1" customWidth="1"/>
    <col min="9" max="9" width="15.28515625" bestFit="1" customWidth="1"/>
    <col min="10" max="10" width="12.5703125" bestFit="1" customWidth="1"/>
  </cols>
  <sheetData>
    <row r="1" spans="2:9" x14ac:dyDescent="0.25">
      <c r="C1" s="42"/>
    </row>
    <row r="2" spans="2:9" x14ac:dyDescent="0.25">
      <c r="B2" s="9"/>
    </row>
    <row r="3" spans="2:9" x14ac:dyDescent="0.25">
      <c r="B3" s="9"/>
    </row>
    <row r="4" spans="2:9" x14ac:dyDescent="0.25">
      <c r="B4" t="s">
        <v>559</v>
      </c>
      <c r="C4" t="s">
        <v>519</v>
      </c>
      <c r="D4" t="s">
        <v>557</v>
      </c>
    </row>
    <row r="5" spans="2:9" x14ac:dyDescent="0.25">
      <c r="B5">
        <v>1285.3620128631501</v>
      </c>
      <c r="C5" s="57">
        <v>198774067.28622201</v>
      </c>
      <c r="D5" s="57"/>
    </row>
    <row r="6" spans="2:9" x14ac:dyDescent="0.25">
      <c r="B6">
        <v>2949.7</v>
      </c>
      <c r="C6" s="58">
        <v>198774067.28631201</v>
      </c>
      <c r="D6" s="59"/>
      <c r="E6" s="14"/>
      <c r="F6" s="43"/>
      <c r="G6" s="43"/>
      <c r="H6" s="43"/>
      <c r="I6" s="14"/>
    </row>
    <row r="7" spans="2:9" s="38" customFormat="1" x14ac:dyDescent="0.25">
      <c r="B7" s="38">
        <v>3546.8</v>
      </c>
      <c r="C7" s="59">
        <v>198774067.28631201</v>
      </c>
      <c r="D7" s="59"/>
      <c r="E7" s="43"/>
      <c r="F7" s="43"/>
      <c r="G7" s="43"/>
      <c r="H7" s="43"/>
      <c r="I7" s="43"/>
    </row>
    <row r="8" spans="2:9" x14ac:dyDescent="0.25">
      <c r="B8" s="6">
        <v>5894.1</v>
      </c>
      <c r="C8" s="58">
        <v>198774823.72988501</v>
      </c>
      <c r="D8" s="58"/>
      <c r="E8" s="14"/>
      <c r="I8" s="14"/>
    </row>
    <row r="9" spans="2:9" x14ac:dyDescent="0.25">
      <c r="B9" s="6">
        <v>7184.7</v>
      </c>
      <c r="C9" s="57">
        <v>198794926.809885</v>
      </c>
      <c r="D9" s="57"/>
    </row>
    <row r="10" spans="2:9" x14ac:dyDescent="0.25">
      <c r="B10" s="6">
        <v>1285.3620128631501</v>
      </c>
      <c r="D10" s="57">
        <v>198774067.28622201</v>
      </c>
    </row>
    <row r="11" spans="2:9" x14ac:dyDescent="0.25">
      <c r="B11" s="6">
        <v>2960.9</v>
      </c>
      <c r="D11" s="57">
        <v>198774067.28631201</v>
      </c>
    </row>
    <row r="12" spans="2:9" x14ac:dyDescent="0.25">
      <c r="B12" s="6">
        <v>3577.6</v>
      </c>
      <c r="D12" s="57">
        <v>198774067.28631201</v>
      </c>
    </row>
    <row r="13" spans="2:9" x14ac:dyDescent="0.25">
      <c r="B13">
        <v>5482.9</v>
      </c>
      <c r="D13">
        <v>198774006.88628501</v>
      </c>
    </row>
    <row r="14" spans="2:9" x14ac:dyDescent="0.25">
      <c r="B14">
        <v>7163.7</v>
      </c>
      <c r="D14">
        <v>198774006.88631201</v>
      </c>
    </row>
    <row r="15" spans="2:9" x14ac:dyDescent="0.25">
      <c r="B15">
        <v>1285.3620247840799</v>
      </c>
      <c r="E15">
        <v>198774067.28622201</v>
      </c>
    </row>
    <row r="16" spans="2:9" x14ac:dyDescent="0.25">
      <c r="B16">
        <v>1631.8</v>
      </c>
      <c r="E16" s="24"/>
    </row>
    <row r="17" spans="2:12" x14ac:dyDescent="0.25">
      <c r="B17">
        <v>1790.2</v>
      </c>
      <c r="E17" s="24"/>
    </row>
    <row r="18" spans="2:12" x14ac:dyDescent="0.25">
      <c r="B18">
        <v>1956.3</v>
      </c>
      <c r="E18" s="24"/>
    </row>
    <row r="19" spans="2:12" x14ac:dyDescent="0.25">
      <c r="B19">
        <v>2117.9</v>
      </c>
      <c r="E19" s="24"/>
    </row>
    <row r="20" spans="2:12" x14ac:dyDescent="0.25">
      <c r="B20">
        <v>2284.1999999999998</v>
      </c>
      <c r="E20" s="24"/>
    </row>
    <row r="21" spans="2:12" x14ac:dyDescent="0.25">
      <c r="B21">
        <v>2446.1</v>
      </c>
      <c r="D21" s="37"/>
      <c r="E21" s="24"/>
      <c r="F21" s="37"/>
      <c r="J21" s="37"/>
      <c r="K21" s="37"/>
      <c r="L21" s="37"/>
    </row>
    <row r="22" spans="2:12" x14ac:dyDescent="0.25">
      <c r="B22">
        <v>2647.7</v>
      </c>
      <c r="E22">
        <v>198774067.286098</v>
      </c>
    </row>
    <row r="23" spans="2:12" x14ac:dyDescent="0.25">
      <c r="B23">
        <v>2849.4</v>
      </c>
      <c r="E23">
        <v>198773920.886134</v>
      </c>
    </row>
    <row r="24" spans="2:12" x14ac:dyDescent="0.25">
      <c r="B24">
        <v>3015.6</v>
      </c>
      <c r="E24" s="24"/>
    </row>
    <row r="25" spans="2:12" x14ac:dyDescent="0.25">
      <c r="B25">
        <v>3191.9</v>
      </c>
      <c r="E25" s="24"/>
    </row>
    <row r="26" spans="2:12" x14ac:dyDescent="0.25">
      <c r="B26">
        <v>3373.4</v>
      </c>
      <c r="E26" s="24"/>
    </row>
    <row r="27" spans="2:12" x14ac:dyDescent="0.25">
      <c r="B27">
        <v>3550.9</v>
      </c>
      <c r="E27" s="24"/>
    </row>
    <row r="28" spans="2:12" x14ac:dyDescent="0.25">
      <c r="B28">
        <v>3772.1</v>
      </c>
      <c r="E28" s="24"/>
    </row>
    <row r="29" spans="2:12" x14ac:dyDescent="0.25">
      <c r="B29">
        <v>3974.9</v>
      </c>
      <c r="E29">
        <v>198773920.886134</v>
      </c>
    </row>
    <row r="30" spans="2:12" x14ac:dyDescent="0.25">
      <c r="B30">
        <v>4202.2</v>
      </c>
      <c r="E30">
        <v>198773920.88613299</v>
      </c>
    </row>
    <row r="31" spans="2:12" x14ac:dyDescent="0.25">
      <c r="B31">
        <v>4431.3</v>
      </c>
      <c r="E31">
        <v>198773920.886134</v>
      </c>
    </row>
    <row r="32" spans="2:12" x14ac:dyDescent="0.25">
      <c r="B32">
        <v>4772.5</v>
      </c>
      <c r="E32" s="24"/>
    </row>
    <row r="33" spans="2:5" x14ac:dyDescent="0.25">
      <c r="B33">
        <v>5112.8999999999996</v>
      </c>
      <c r="E33" s="24"/>
    </row>
    <row r="34" spans="2:5" x14ac:dyDescent="0.25">
      <c r="B34">
        <v>5458.3</v>
      </c>
      <c r="E34" s="24"/>
    </row>
    <row r="35" spans="2:5" x14ac:dyDescent="0.25">
      <c r="B35">
        <v>5635.8</v>
      </c>
      <c r="E35" s="24"/>
    </row>
    <row r="36" spans="2:5" x14ac:dyDescent="0.25">
      <c r="B36">
        <v>5979.8</v>
      </c>
      <c r="E36" s="24"/>
    </row>
    <row r="37" spans="2:5" x14ac:dyDescent="0.25">
      <c r="B37">
        <v>6323.1</v>
      </c>
      <c r="E37" s="24"/>
    </row>
    <row r="38" spans="2:5" x14ac:dyDescent="0.25">
      <c r="B38">
        <v>6505.8</v>
      </c>
      <c r="E38" s="24"/>
    </row>
    <row r="39" spans="2:5" x14ac:dyDescent="0.25">
      <c r="B39">
        <v>6688.4</v>
      </c>
      <c r="E39" s="24"/>
    </row>
    <row r="40" spans="2:5" x14ac:dyDescent="0.25">
      <c r="B40">
        <v>6870.9</v>
      </c>
      <c r="E40" s="24"/>
    </row>
    <row r="41" spans="2:5" x14ac:dyDescent="0.25">
      <c r="B41">
        <v>7053.2</v>
      </c>
      <c r="E41" s="24"/>
    </row>
  </sheetData>
  <phoneticPr fontId="12" type="noConversion"/>
  <pageMargins left="0.7" right="0.7" top="0.75" bottom="0.75" header="0.3" footer="0.3"/>
  <pageSetup orientation="portrait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C07B-A8D6-437F-983E-1C45CE6BD513}">
  <dimension ref="A1"/>
  <sheetViews>
    <sheetView workbookViewId="0">
      <selection activeCell="L39" sqref="L39"/>
    </sheetView>
  </sheetViews>
  <sheetFormatPr baseColWidth="10" defaultRowHeight="15" x14ac:dyDescent="0.25"/>
  <sheetData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5430-6D08-4B60-AAA4-6FB38D5E2DFE}">
  <dimension ref="B4:N77"/>
  <sheetViews>
    <sheetView workbookViewId="0">
      <selection activeCell="S40" sqref="S40"/>
    </sheetView>
  </sheetViews>
  <sheetFormatPr baseColWidth="10" defaultRowHeight="15" x14ac:dyDescent="0.25"/>
  <cols>
    <col min="3" max="8" width="10.140625" customWidth="1"/>
  </cols>
  <sheetData>
    <row r="4" spans="2:14" x14ac:dyDescent="0.25">
      <c r="H4" t="s">
        <v>621</v>
      </c>
    </row>
    <row r="5" spans="2:14" x14ac:dyDescent="0.25">
      <c r="B5" t="s">
        <v>559</v>
      </c>
      <c r="C5" t="s">
        <v>519</v>
      </c>
      <c r="D5" t="s">
        <v>557</v>
      </c>
      <c r="E5" t="s">
        <v>516</v>
      </c>
      <c r="F5" t="s">
        <v>565</v>
      </c>
      <c r="G5" t="s">
        <v>619</v>
      </c>
      <c r="H5" t="s">
        <v>516</v>
      </c>
      <c r="I5" s="1" t="s">
        <v>796</v>
      </c>
      <c r="J5" s="1" t="s">
        <v>797</v>
      </c>
      <c r="K5" s="1" t="s">
        <v>516</v>
      </c>
      <c r="L5" s="1" t="s">
        <v>790</v>
      </c>
      <c r="M5" s="1" t="s">
        <v>791</v>
      </c>
      <c r="N5" s="1" t="s">
        <v>565</v>
      </c>
    </row>
    <row r="6" spans="2:14" x14ac:dyDescent="0.25">
      <c r="B6">
        <v>701</v>
      </c>
      <c r="I6" s="1">
        <v>22405421.300000001</v>
      </c>
      <c r="J6" s="1"/>
      <c r="K6" s="1"/>
    </row>
    <row r="7" spans="2:14" x14ac:dyDescent="0.25">
      <c r="B7">
        <v>704</v>
      </c>
      <c r="I7" s="1"/>
      <c r="J7" s="1">
        <v>22399368.899999999</v>
      </c>
      <c r="K7" s="1"/>
    </row>
    <row r="8" spans="2:14" x14ac:dyDescent="0.25">
      <c r="B8">
        <v>1065.4000000000001</v>
      </c>
      <c r="I8" s="1"/>
      <c r="J8" s="1"/>
      <c r="K8" s="1">
        <v>22419899.600000001</v>
      </c>
    </row>
    <row r="9" spans="2:14" x14ac:dyDescent="0.25">
      <c r="B9">
        <v>704.64738655090298</v>
      </c>
      <c r="I9" s="1"/>
      <c r="J9" s="1"/>
      <c r="K9" s="1"/>
      <c r="L9">
        <v>22399368.885482401</v>
      </c>
    </row>
    <row r="10" spans="2:14" x14ac:dyDescent="0.25">
      <c r="B10">
        <v>1066.5</v>
      </c>
      <c r="I10" s="1"/>
      <c r="J10" s="1"/>
      <c r="K10" s="1"/>
      <c r="L10">
        <v>22397369.6882261</v>
      </c>
    </row>
    <row r="11" spans="2:14" x14ac:dyDescent="0.25">
      <c r="B11">
        <v>704.64738655090298</v>
      </c>
      <c r="I11" s="1"/>
      <c r="J11" s="1"/>
      <c r="K11" s="1"/>
      <c r="M11">
        <v>22399368.885482401</v>
      </c>
    </row>
    <row r="12" spans="2:14" x14ac:dyDescent="0.25">
      <c r="B12">
        <v>1073.8</v>
      </c>
      <c r="I12" s="1"/>
      <c r="J12" s="1"/>
      <c r="K12" s="1"/>
      <c r="M12">
        <v>22397254.880199701</v>
      </c>
    </row>
    <row r="13" spans="2:14" x14ac:dyDescent="0.25">
      <c r="B13">
        <v>704.64738655090298</v>
      </c>
      <c r="I13" s="1"/>
      <c r="J13" s="1"/>
      <c r="K13" s="1"/>
      <c r="N13">
        <v>22399368.885482401</v>
      </c>
    </row>
    <row r="14" spans="2:14" x14ac:dyDescent="0.25">
      <c r="B14">
        <v>858.6</v>
      </c>
      <c r="K14" s="1"/>
      <c r="N14">
        <v>22397936.906504199</v>
      </c>
    </row>
    <row r="15" spans="2:14" x14ac:dyDescent="0.25">
      <c r="B15">
        <v>936.5</v>
      </c>
      <c r="I15" s="1"/>
      <c r="K15" s="1"/>
      <c r="N15">
        <v>22397936.906502899</v>
      </c>
    </row>
    <row r="16" spans="2:14" x14ac:dyDescent="0.25">
      <c r="B16">
        <v>1012.8</v>
      </c>
      <c r="I16" s="1"/>
      <c r="N16">
        <v>22397936.906502899</v>
      </c>
    </row>
    <row r="17" spans="2:10" x14ac:dyDescent="0.25">
      <c r="I17" s="1"/>
    </row>
    <row r="18" spans="2:10" x14ac:dyDescent="0.25">
      <c r="I18" s="1"/>
      <c r="J18" s="1"/>
    </row>
    <row r="19" spans="2:10" x14ac:dyDescent="0.25">
      <c r="B19">
        <v>248.10576367378201</v>
      </c>
      <c r="H19">
        <v>22395094.399999999</v>
      </c>
    </row>
    <row r="20" spans="2:10" x14ac:dyDescent="0.25">
      <c r="B20">
        <v>324</v>
      </c>
    </row>
    <row r="21" spans="2:10" x14ac:dyDescent="0.25">
      <c r="B21">
        <v>360.1</v>
      </c>
    </row>
    <row r="22" spans="2:10" x14ac:dyDescent="0.25">
      <c r="B22">
        <v>398.2</v>
      </c>
    </row>
    <row r="23" spans="2:10" x14ac:dyDescent="0.25">
      <c r="B23">
        <v>437.1</v>
      </c>
    </row>
    <row r="24" spans="2:10" x14ac:dyDescent="0.25">
      <c r="B24">
        <v>477.5</v>
      </c>
    </row>
    <row r="25" spans="2:10" x14ac:dyDescent="0.25">
      <c r="B25">
        <v>560.29999999999995</v>
      </c>
    </row>
    <row r="26" spans="2:10" x14ac:dyDescent="0.25">
      <c r="B26">
        <v>597.6</v>
      </c>
    </row>
    <row r="27" spans="2:10" x14ac:dyDescent="0.25">
      <c r="B27">
        <v>248.10576367378201</v>
      </c>
      <c r="C27">
        <v>22439219.144354399</v>
      </c>
    </row>
    <row r="28" spans="2:10" x14ac:dyDescent="0.25">
      <c r="B28">
        <v>304.39999999999998</v>
      </c>
      <c r="C28">
        <v>22421007.9811785</v>
      </c>
    </row>
    <row r="29" spans="2:10" x14ac:dyDescent="0.25">
      <c r="B29">
        <v>588.9</v>
      </c>
      <c r="C29">
        <v>22408213.890634701</v>
      </c>
    </row>
    <row r="30" spans="2:10" x14ac:dyDescent="0.25">
      <c r="B30">
        <v>884</v>
      </c>
      <c r="C30">
        <v>22399448.7599678</v>
      </c>
    </row>
    <row r="31" spans="2:10" x14ac:dyDescent="0.25">
      <c r="B31">
        <v>1070.5999999999999</v>
      </c>
      <c r="C31">
        <v>22398951.623911899</v>
      </c>
      <c r="J31" s="60"/>
    </row>
    <row r="32" spans="2:10" x14ac:dyDescent="0.25">
      <c r="B32">
        <v>248.10576367378201</v>
      </c>
      <c r="D32">
        <v>22439219.144354399</v>
      </c>
    </row>
    <row r="33" spans="2:6" x14ac:dyDescent="0.25">
      <c r="B33">
        <v>304.8</v>
      </c>
      <c r="D33">
        <v>22420980.122551501</v>
      </c>
    </row>
    <row r="34" spans="2:6" x14ac:dyDescent="0.25">
      <c r="B34">
        <v>596.29999999999995</v>
      </c>
      <c r="D34">
        <v>22407243.890634701</v>
      </c>
    </row>
    <row r="35" spans="2:6" x14ac:dyDescent="0.25">
      <c r="B35">
        <v>917.1</v>
      </c>
      <c r="D35">
        <v>22401349.150511801</v>
      </c>
    </row>
    <row r="36" spans="2:6" x14ac:dyDescent="0.25">
      <c r="B36">
        <v>1069.5</v>
      </c>
      <c r="D36">
        <v>22401349.1505103</v>
      </c>
    </row>
    <row r="37" spans="2:6" x14ac:dyDescent="0.25">
      <c r="B37">
        <v>100</v>
      </c>
      <c r="E37">
        <v>22420300</v>
      </c>
    </row>
    <row r="38" spans="2:6" x14ac:dyDescent="0.25">
      <c r="B38">
        <v>200</v>
      </c>
      <c r="E38">
        <v>22411900</v>
      </c>
    </row>
    <row r="39" spans="2:6" x14ac:dyDescent="0.25">
      <c r="B39">
        <v>300</v>
      </c>
      <c r="E39">
        <v>22407000</v>
      </c>
    </row>
    <row r="40" spans="2:6" x14ac:dyDescent="0.25">
      <c r="B40">
        <v>643</v>
      </c>
      <c r="E40">
        <v>22403500</v>
      </c>
    </row>
    <row r="41" spans="2:6" x14ac:dyDescent="0.25">
      <c r="B41">
        <v>1000</v>
      </c>
      <c r="E41">
        <v>22403471.480999999</v>
      </c>
    </row>
    <row r="42" spans="2:6" x14ac:dyDescent="0.25">
      <c r="B42">
        <v>248.10576367378201</v>
      </c>
      <c r="F42">
        <v>22439219.144354399</v>
      </c>
    </row>
    <row r="43" spans="2:6" x14ac:dyDescent="0.25">
      <c r="B43">
        <v>326.60000000000002</v>
      </c>
      <c r="F43">
        <v>22407130.141059998</v>
      </c>
    </row>
    <row r="44" spans="2:6" x14ac:dyDescent="0.25">
      <c r="B44">
        <v>364</v>
      </c>
      <c r="F44">
        <v>22406534.2117352</v>
      </c>
    </row>
    <row r="45" spans="2:6" x14ac:dyDescent="0.25">
      <c r="B45">
        <v>402.5</v>
      </c>
      <c r="F45">
        <v>22405531.117658399</v>
      </c>
    </row>
    <row r="46" spans="2:6" x14ac:dyDescent="0.25">
      <c r="B46">
        <v>442.3</v>
      </c>
      <c r="F46">
        <v>22405061.117658298</v>
      </c>
    </row>
    <row r="47" spans="2:6" x14ac:dyDescent="0.25">
      <c r="B47">
        <v>484.6</v>
      </c>
      <c r="F47">
        <v>22404186.141499098</v>
      </c>
    </row>
    <row r="48" spans="2:6" x14ac:dyDescent="0.25">
      <c r="B48">
        <v>526</v>
      </c>
      <c r="F48">
        <v>22399787.141499799</v>
      </c>
    </row>
    <row r="49" spans="2:7" x14ac:dyDescent="0.25">
      <c r="B49">
        <v>561.4</v>
      </c>
      <c r="C49" s="24"/>
    </row>
    <row r="50" spans="2:7" x14ac:dyDescent="0.25">
      <c r="B50">
        <v>601.1</v>
      </c>
      <c r="F50">
        <v>22399787.1414974</v>
      </c>
    </row>
    <row r="51" spans="2:7" x14ac:dyDescent="0.25">
      <c r="B51">
        <v>636</v>
      </c>
      <c r="C51" s="24"/>
    </row>
    <row r="52" spans="2:7" x14ac:dyDescent="0.25">
      <c r="B52">
        <v>670.5</v>
      </c>
      <c r="C52" s="24"/>
    </row>
    <row r="53" spans="2:7" x14ac:dyDescent="0.25">
      <c r="B53">
        <v>714.4</v>
      </c>
      <c r="F53">
        <v>22399787.141497001</v>
      </c>
    </row>
    <row r="54" spans="2:7" x14ac:dyDescent="0.25">
      <c r="B54">
        <v>756.9</v>
      </c>
      <c r="F54">
        <v>22399727.141497001</v>
      </c>
    </row>
    <row r="55" spans="2:7" x14ac:dyDescent="0.25">
      <c r="B55">
        <v>796.6</v>
      </c>
      <c r="F55">
        <v>22398757.141497001</v>
      </c>
    </row>
    <row r="56" spans="2:7" x14ac:dyDescent="0.25">
      <c r="B56">
        <v>836.2</v>
      </c>
      <c r="F56">
        <v>22398287.141497001</v>
      </c>
    </row>
    <row r="57" spans="2:7" x14ac:dyDescent="0.25">
      <c r="B57">
        <v>871.4</v>
      </c>
      <c r="C57" s="24"/>
    </row>
    <row r="58" spans="2:7" x14ac:dyDescent="0.25">
      <c r="B58">
        <v>906.7</v>
      </c>
      <c r="C58" s="24"/>
    </row>
    <row r="59" spans="2:7" x14ac:dyDescent="0.25">
      <c r="B59">
        <v>942.3</v>
      </c>
      <c r="C59" s="24"/>
    </row>
    <row r="60" spans="2:7" x14ac:dyDescent="0.25">
      <c r="B60">
        <v>977.7</v>
      </c>
      <c r="C60" s="24"/>
    </row>
    <row r="61" spans="2:7" x14ac:dyDescent="0.25">
      <c r="B61">
        <v>1013.1</v>
      </c>
      <c r="C61" s="24"/>
    </row>
    <row r="62" spans="2:7" x14ac:dyDescent="0.25">
      <c r="B62">
        <v>248.10576367378201</v>
      </c>
      <c r="G62">
        <v>22439219.144354399</v>
      </c>
    </row>
    <row r="63" spans="2:7" x14ac:dyDescent="0.25">
      <c r="B63">
        <v>343.4</v>
      </c>
      <c r="G63">
        <v>22407130.141059998</v>
      </c>
    </row>
    <row r="64" spans="2:7" x14ac:dyDescent="0.25">
      <c r="B64">
        <v>382.6</v>
      </c>
      <c r="G64">
        <v>22406534.2117352</v>
      </c>
    </row>
    <row r="65" spans="2:7" x14ac:dyDescent="0.25">
      <c r="B65">
        <v>423.7</v>
      </c>
      <c r="G65">
        <v>22405531.117658399</v>
      </c>
    </row>
    <row r="66" spans="2:7" x14ac:dyDescent="0.25">
      <c r="B66">
        <v>508.1</v>
      </c>
      <c r="G66">
        <v>22404178.786990099</v>
      </c>
    </row>
    <row r="67" spans="2:7" x14ac:dyDescent="0.25">
      <c r="B67">
        <v>547.70000000000005</v>
      </c>
      <c r="G67">
        <v>22404151.6509353</v>
      </c>
    </row>
    <row r="68" spans="2:7" x14ac:dyDescent="0.25">
      <c r="B68">
        <v>587</v>
      </c>
      <c r="G68">
        <v>22404151.650934</v>
      </c>
    </row>
    <row r="69" spans="2:7" x14ac:dyDescent="0.25">
      <c r="B69">
        <v>671.9</v>
      </c>
      <c r="G69">
        <v>22401371.650935698</v>
      </c>
    </row>
    <row r="70" spans="2:7" x14ac:dyDescent="0.25">
      <c r="B70">
        <v>710.7</v>
      </c>
      <c r="G70">
        <v>22401371.650935501</v>
      </c>
    </row>
    <row r="71" spans="2:7" x14ac:dyDescent="0.25">
      <c r="B71">
        <v>750.2</v>
      </c>
      <c r="G71">
        <v>22401371.6509341</v>
      </c>
    </row>
    <row r="72" spans="2:7" x14ac:dyDescent="0.25">
      <c r="B72">
        <v>834.6</v>
      </c>
      <c r="G72">
        <v>22401371.650935601</v>
      </c>
    </row>
    <row r="73" spans="2:7" x14ac:dyDescent="0.25">
      <c r="B73">
        <v>872.6</v>
      </c>
      <c r="G73">
        <v>22401371.6509341</v>
      </c>
    </row>
    <row r="74" spans="2:7" x14ac:dyDescent="0.25">
      <c r="B74">
        <v>913.6</v>
      </c>
      <c r="G74">
        <v>22401241.650935799</v>
      </c>
    </row>
    <row r="75" spans="2:7" x14ac:dyDescent="0.25">
      <c r="B75">
        <v>992.6</v>
      </c>
      <c r="G75" s="24"/>
    </row>
    <row r="76" spans="2:7" x14ac:dyDescent="0.25">
      <c r="B76">
        <v>1026.2</v>
      </c>
      <c r="G76" s="24"/>
    </row>
    <row r="77" spans="2:7" x14ac:dyDescent="0.25">
      <c r="B77">
        <v>1033.0999999999999</v>
      </c>
    </row>
  </sheetData>
  <phoneticPr fontId="12" type="noConversion"/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E532B-8FB4-4F87-BC89-FF60FAB20A62}">
  <dimension ref="B4:G314"/>
  <sheetViews>
    <sheetView workbookViewId="0">
      <selection activeCell="B4" sqref="B4:G4"/>
    </sheetView>
  </sheetViews>
  <sheetFormatPr baseColWidth="10" defaultRowHeight="15" x14ac:dyDescent="0.25"/>
  <sheetData>
    <row r="4" spans="2:7" x14ac:dyDescent="0.25">
      <c r="C4" t="s">
        <v>806</v>
      </c>
      <c r="D4" t="s">
        <v>516</v>
      </c>
      <c r="E4" t="s">
        <v>790</v>
      </c>
      <c r="F4" t="s">
        <v>791</v>
      </c>
      <c r="G4" t="s">
        <v>565</v>
      </c>
    </row>
    <row r="5" spans="2:7" x14ac:dyDescent="0.25">
      <c r="B5">
        <v>1180.8</v>
      </c>
      <c r="C5">
        <v>22419415.100000001</v>
      </c>
    </row>
    <row r="6" spans="2:7" x14ac:dyDescent="0.25">
      <c r="B6">
        <v>7215.7</v>
      </c>
      <c r="D6">
        <v>22390532.399999999</v>
      </c>
    </row>
    <row r="7" spans="2:7" x14ac:dyDescent="0.25">
      <c r="B7">
        <v>1037.1075983047399</v>
      </c>
      <c r="E7">
        <v>22393267.0400947</v>
      </c>
    </row>
    <row r="8" spans="2:7" x14ac:dyDescent="0.25">
      <c r="B8">
        <v>2430.6</v>
      </c>
      <c r="E8">
        <v>22387869.698656298</v>
      </c>
    </row>
    <row r="9" spans="2:7" x14ac:dyDescent="0.25">
      <c r="B9">
        <v>7221.5</v>
      </c>
      <c r="E9">
        <v>22386841.971036401</v>
      </c>
    </row>
    <row r="10" spans="2:7" x14ac:dyDescent="0.25">
      <c r="B10">
        <v>1037.1075983047399</v>
      </c>
      <c r="F10">
        <v>22393267.0400947</v>
      </c>
    </row>
    <row r="11" spans="2:7" x14ac:dyDescent="0.25">
      <c r="B11">
        <v>3586</v>
      </c>
      <c r="F11">
        <v>22387989.107092399</v>
      </c>
    </row>
    <row r="12" spans="2:7" x14ac:dyDescent="0.25">
      <c r="B12">
        <v>7219.3</v>
      </c>
      <c r="F12">
        <v>22386841.971036199</v>
      </c>
    </row>
    <row r="13" spans="2:7" x14ac:dyDescent="0.25">
      <c r="B13">
        <v>1037.1076076030699</v>
      </c>
      <c r="G13">
        <v>22393267.0400947</v>
      </c>
    </row>
    <row r="14" spans="2:7" x14ac:dyDescent="0.25">
      <c r="B14">
        <v>1078.8</v>
      </c>
      <c r="G14">
        <v>22392427.040077802</v>
      </c>
    </row>
    <row r="15" spans="2:7" x14ac:dyDescent="0.25">
      <c r="B15">
        <v>1099.5999999999999</v>
      </c>
      <c r="G15">
        <v>22392399.9040218</v>
      </c>
    </row>
    <row r="16" spans="2:7" x14ac:dyDescent="0.25">
      <c r="B16">
        <v>1120.5</v>
      </c>
      <c r="G16">
        <v>22391869.9040218</v>
      </c>
    </row>
    <row r="17" spans="2:7" x14ac:dyDescent="0.25">
      <c r="B17">
        <v>1135.9000000000001</v>
      </c>
      <c r="G17" s="24"/>
    </row>
    <row r="18" spans="2:7" x14ac:dyDescent="0.25">
      <c r="B18">
        <v>1159</v>
      </c>
      <c r="G18">
        <v>22390566.904022101</v>
      </c>
    </row>
    <row r="19" spans="2:7" x14ac:dyDescent="0.25">
      <c r="B19">
        <v>1174.5</v>
      </c>
      <c r="G19" s="24"/>
    </row>
    <row r="20" spans="2:7" x14ac:dyDescent="0.25">
      <c r="B20">
        <v>1191.5999999999999</v>
      </c>
      <c r="G20" s="24"/>
    </row>
    <row r="21" spans="2:7" x14ac:dyDescent="0.25">
      <c r="B21">
        <v>1209.2</v>
      </c>
      <c r="G21" s="24"/>
    </row>
    <row r="22" spans="2:7" x14ac:dyDescent="0.25">
      <c r="B22">
        <v>1226.5999999999999</v>
      </c>
      <c r="G22" s="24"/>
    </row>
    <row r="23" spans="2:7" x14ac:dyDescent="0.25">
      <c r="B23">
        <v>1243.7</v>
      </c>
      <c r="G23" s="24"/>
    </row>
    <row r="24" spans="2:7" x14ac:dyDescent="0.25">
      <c r="B24">
        <v>1261.2</v>
      </c>
      <c r="G24" s="24"/>
    </row>
    <row r="25" spans="2:7" x14ac:dyDescent="0.25">
      <c r="B25">
        <v>1278.8</v>
      </c>
      <c r="G25" s="24"/>
    </row>
    <row r="26" spans="2:7" x14ac:dyDescent="0.25">
      <c r="B26">
        <v>1296.4000000000001</v>
      </c>
      <c r="G26" s="24"/>
    </row>
    <row r="27" spans="2:7" x14ac:dyDescent="0.25">
      <c r="B27">
        <v>1313.6</v>
      </c>
      <c r="G27" s="24"/>
    </row>
    <row r="28" spans="2:7" x14ac:dyDescent="0.25">
      <c r="B28">
        <v>1337.1</v>
      </c>
      <c r="G28">
        <v>22390566.9040218</v>
      </c>
    </row>
    <row r="29" spans="2:7" x14ac:dyDescent="0.25">
      <c r="B29">
        <v>1352.8</v>
      </c>
      <c r="G29" s="24"/>
    </row>
    <row r="30" spans="2:7" x14ac:dyDescent="0.25">
      <c r="B30">
        <v>1370.3</v>
      </c>
      <c r="G30" s="24"/>
    </row>
    <row r="31" spans="2:7" x14ac:dyDescent="0.25">
      <c r="B31">
        <v>1394</v>
      </c>
      <c r="G31">
        <v>22390566.904022001</v>
      </c>
    </row>
    <row r="32" spans="2:7" x14ac:dyDescent="0.25">
      <c r="B32">
        <v>1415.6</v>
      </c>
      <c r="G32">
        <v>22390566.9040218</v>
      </c>
    </row>
    <row r="33" spans="2:7" x14ac:dyDescent="0.25">
      <c r="B33">
        <v>1437.2</v>
      </c>
      <c r="G33">
        <v>22390566.904022001</v>
      </c>
    </row>
    <row r="34" spans="2:7" x14ac:dyDescent="0.25">
      <c r="B34">
        <v>1459</v>
      </c>
      <c r="G34">
        <v>22390566.904022101</v>
      </c>
    </row>
    <row r="35" spans="2:7" x14ac:dyDescent="0.25">
      <c r="B35">
        <v>1474.7</v>
      </c>
      <c r="G35" s="24"/>
    </row>
    <row r="36" spans="2:7" x14ac:dyDescent="0.25">
      <c r="B36">
        <v>1498.5</v>
      </c>
      <c r="G36">
        <v>22390566.904022001</v>
      </c>
    </row>
    <row r="37" spans="2:7" x14ac:dyDescent="0.25">
      <c r="B37">
        <v>1542.8</v>
      </c>
      <c r="G37">
        <v>22390566.9040218</v>
      </c>
    </row>
    <row r="38" spans="2:7" x14ac:dyDescent="0.25">
      <c r="B38">
        <v>1563.9</v>
      </c>
      <c r="G38">
        <v>22390566.9040218</v>
      </c>
    </row>
    <row r="39" spans="2:7" x14ac:dyDescent="0.25">
      <c r="B39">
        <v>1579.6</v>
      </c>
      <c r="G39" s="24"/>
    </row>
    <row r="40" spans="2:7" x14ac:dyDescent="0.25">
      <c r="B40">
        <v>1596.8</v>
      </c>
      <c r="G40" s="24"/>
    </row>
    <row r="41" spans="2:7" x14ac:dyDescent="0.25">
      <c r="B41">
        <v>1620.6</v>
      </c>
      <c r="G41">
        <v>22390566.904021699</v>
      </c>
    </row>
    <row r="42" spans="2:7" x14ac:dyDescent="0.25">
      <c r="B42">
        <v>1642.3</v>
      </c>
      <c r="G42">
        <v>22390566.904022001</v>
      </c>
    </row>
    <row r="43" spans="2:7" x14ac:dyDescent="0.25">
      <c r="B43">
        <v>1658</v>
      </c>
      <c r="G43" s="24"/>
    </row>
    <row r="44" spans="2:7" x14ac:dyDescent="0.25">
      <c r="B44">
        <v>1675.6</v>
      </c>
      <c r="G44" s="24"/>
    </row>
    <row r="45" spans="2:7" x14ac:dyDescent="0.25">
      <c r="B45">
        <v>1693.4</v>
      </c>
      <c r="G45" s="24"/>
    </row>
    <row r="46" spans="2:7" x14ac:dyDescent="0.25">
      <c r="B46">
        <v>1710.9</v>
      </c>
      <c r="G46" s="24"/>
    </row>
    <row r="47" spans="2:7" x14ac:dyDescent="0.25">
      <c r="B47">
        <v>1728.4</v>
      </c>
      <c r="G47" s="24"/>
    </row>
    <row r="48" spans="2:7" x14ac:dyDescent="0.25">
      <c r="B48">
        <v>1745.9</v>
      </c>
      <c r="G48" s="24"/>
    </row>
    <row r="49" spans="2:7" x14ac:dyDescent="0.25">
      <c r="B49">
        <v>1763.8</v>
      </c>
      <c r="G49" s="24"/>
    </row>
    <row r="50" spans="2:7" x14ac:dyDescent="0.25">
      <c r="B50">
        <v>1781.6</v>
      </c>
      <c r="G50" s="24"/>
    </row>
    <row r="51" spans="2:7" x14ac:dyDescent="0.25">
      <c r="B51">
        <v>1799.4</v>
      </c>
      <c r="G51" s="24"/>
    </row>
    <row r="52" spans="2:7" x14ac:dyDescent="0.25">
      <c r="B52">
        <v>1823.4</v>
      </c>
      <c r="G52">
        <v>22390566.904022001</v>
      </c>
    </row>
    <row r="53" spans="2:7" x14ac:dyDescent="0.25">
      <c r="B53">
        <v>1839.2</v>
      </c>
      <c r="G53" s="24"/>
    </row>
    <row r="54" spans="2:7" x14ac:dyDescent="0.25">
      <c r="B54">
        <v>1862.9</v>
      </c>
      <c r="G54">
        <v>22390566.9040218</v>
      </c>
    </row>
    <row r="55" spans="2:7" x14ac:dyDescent="0.25">
      <c r="B55">
        <v>1884.7</v>
      </c>
      <c r="G55">
        <v>22390566.9040218</v>
      </c>
    </row>
    <row r="56" spans="2:7" x14ac:dyDescent="0.25">
      <c r="B56">
        <v>1900.6</v>
      </c>
      <c r="G56" s="24"/>
    </row>
    <row r="57" spans="2:7" x14ac:dyDescent="0.25">
      <c r="B57">
        <v>1924.5</v>
      </c>
      <c r="G57">
        <v>22390566.904022001</v>
      </c>
    </row>
    <row r="58" spans="2:7" x14ac:dyDescent="0.25">
      <c r="B58">
        <v>1946.5</v>
      </c>
      <c r="G58">
        <v>22390566.904022101</v>
      </c>
    </row>
    <row r="59" spans="2:7" x14ac:dyDescent="0.25">
      <c r="B59">
        <v>1968.5</v>
      </c>
      <c r="G59">
        <v>22390566.9040218</v>
      </c>
    </row>
    <row r="60" spans="2:7" x14ac:dyDescent="0.25">
      <c r="B60">
        <v>2012.9</v>
      </c>
      <c r="G60">
        <v>22390566.9040218</v>
      </c>
    </row>
    <row r="61" spans="2:7" x14ac:dyDescent="0.25">
      <c r="B61">
        <v>2034.2</v>
      </c>
      <c r="G61">
        <v>22390566.9040218</v>
      </c>
    </row>
    <row r="62" spans="2:7" x14ac:dyDescent="0.25">
      <c r="B62">
        <v>2055.8000000000002</v>
      </c>
      <c r="G62">
        <v>22390036.9040218</v>
      </c>
    </row>
    <row r="63" spans="2:7" x14ac:dyDescent="0.25">
      <c r="B63">
        <v>2071.6999999999998</v>
      </c>
      <c r="G63" s="24"/>
    </row>
    <row r="64" spans="2:7" x14ac:dyDescent="0.25">
      <c r="B64">
        <v>2095.5</v>
      </c>
      <c r="G64">
        <v>22390036.904021699</v>
      </c>
    </row>
    <row r="65" spans="2:7" x14ac:dyDescent="0.25">
      <c r="B65">
        <v>2111.1999999999998</v>
      </c>
      <c r="G65" s="24"/>
    </row>
    <row r="66" spans="2:7" x14ac:dyDescent="0.25">
      <c r="B66">
        <v>2128.5</v>
      </c>
      <c r="G66" s="24"/>
    </row>
    <row r="67" spans="2:7" x14ac:dyDescent="0.25">
      <c r="B67">
        <v>2146.3000000000002</v>
      </c>
      <c r="G67" s="24"/>
    </row>
    <row r="68" spans="2:7" x14ac:dyDescent="0.25">
      <c r="B68">
        <v>2163.9</v>
      </c>
      <c r="G68" s="24"/>
    </row>
    <row r="69" spans="2:7" x14ac:dyDescent="0.25">
      <c r="B69">
        <v>2181.9</v>
      </c>
      <c r="G69" s="24"/>
    </row>
    <row r="70" spans="2:7" x14ac:dyDescent="0.25">
      <c r="B70">
        <v>2199.6</v>
      </c>
      <c r="G70" s="24"/>
    </row>
    <row r="71" spans="2:7" x14ac:dyDescent="0.25">
      <c r="B71">
        <v>2217.5</v>
      </c>
      <c r="G71" s="24"/>
    </row>
    <row r="72" spans="2:7" x14ac:dyDescent="0.25">
      <c r="B72">
        <v>2235.4</v>
      </c>
      <c r="G72" s="24"/>
    </row>
    <row r="73" spans="2:7" x14ac:dyDescent="0.25">
      <c r="B73">
        <v>2253.1</v>
      </c>
      <c r="G73" s="24"/>
    </row>
    <row r="74" spans="2:7" x14ac:dyDescent="0.25">
      <c r="B74">
        <v>2271</v>
      </c>
      <c r="G74" s="24"/>
    </row>
    <row r="75" spans="2:7" x14ac:dyDescent="0.25">
      <c r="B75">
        <v>2295.3000000000002</v>
      </c>
      <c r="G75">
        <v>22390036.9040218</v>
      </c>
    </row>
    <row r="76" spans="2:7" x14ac:dyDescent="0.25">
      <c r="B76">
        <v>2311.1999999999998</v>
      </c>
      <c r="G76" s="24"/>
    </row>
    <row r="77" spans="2:7" x14ac:dyDescent="0.25">
      <c r="B77">
        <v>2335.1</v>
      </c>
      <c r="G77">
        <v>22390036.9040218</v>
      </c>
    </row>
    <row r="78" spans="2:7" x14ac:dyDescent="0.25">
      <c r="B78">
        <v>2357.1</v>
      </c>
      <c r="G78">
        <v>22390036.904022001</v>
      </c>
    </row>
    <row r="79" spans="2:7" x14ac:dyDescent="0.25">
      <c r="B79">
        <v>2379.1</v>
      </c>
      <c r="G79">
        <v>22390036.9040218</v>
      </c>
    </row>
    <row r="80" spans="2:7" x14ac:dyDescent="0.25">
      <c r="B80">
        <v>2395</v>
      </c>
      <c r="G80" s="24"/>
    </row>
    <row r="81" spans="2:7" x14ac:dyDescent="0.25">
      <c r="B81">
        <v>2419.1</v>
      </c>
      <c r="G81">
        <v>22390036.904022101</v>
      </c>
    </row>
    <row r="82" spans="2:7" x14ac:dyDescent="0.25">
      <c r="B82">
        <v>2441.3000000000002</v>
      </c>
      <c r="G82">
        <v>22390036.9040218</v>
      </c>
    </row>
    <row r="83" spans="2:7" x14ac:dyDescent="0.25">
      <c r="B83">
        <v>2485.9</v>
      </c>
      <c r="G83">
        <v>22390036.9040218</v>
      </c>
    </row>
    <row r="84" spans="2:7" x14ac:dyDescent="0.25">
      <c r="B84">
        <v>2507.1</v>
      </c>
      <c r="G84">
        <v>22390036.9040218</v>
      </c>
    </row>
    <row r="85" spans="2:7" x14ac:dyDescent="0.25">
      <c r="B85">
        <v>2522.8000000000002</v>
      </c>
      <c r="G85" s="24"/>
    </row>
    <row r="86" spans="2:7" x14ac:dyDescent="0.25">
      <c r="B86">
        <v>2540.3000000000002</v>
      </c>
      <c r="G86" s="24"/>
    </row>
    <row r="87" spans="2:7" x14ac:dyDescent="0.25">
      <c r="B87">
        <v>2564.1999999999998</v>
      </c>
      <c r="G87">
        <v>22390036.904021699</v>
      </c>
    </row>
    <row r="88" spans="2:7" x14ac:dyDescent="0.25">
      <c r="B88">
        <v>2579.9</v>
      </c>
      <c r="G88" s="24"/>
    </row>
    <row r="89" spans="2:7" x14ac:dyDescent="0.25">
      <c r="B89">
        <v>2597.4</v>
      </c>
      <c r="G89" s="24"/>
    </row>
    <row r="90" spans="2:7" x14ac:dyDescent="0.25">
      <c r="B90">
        <v>2621.1999999999998</v>
      </c>
      <c r="G90">
        <v>22390006.9040218</v>
      </c>
    </row>
    <row r="91" spans="2:7" x14ac:dyDescent="0.25">
      <c r="B91">
        <v>2636.8</v>
      </c>
      <c r="G91" s="24"/>
    </row>
    <row r="92" spans="2:7" x14ac:dyDescent="0.25">
      <c r="B92">
        <v>2654.3</v>
      </c>
      <c r="G92" s="24"/>
    </row>
    <row r="93" spans="2:7" x14ac:dyDescent="0.25">
      <c r="B93">
        <v>2672</v>
      </c>
      <c r="G93" s="24"/>
    </row>
    <row r="94" spans="2:7" x14ac:dyDescent="0.25">
      <c r="B94">
        <v>2689.7</v>
      </c>
      <c r="G94" s="24"/>
    </row>
    <row r="95" spans="2:7" x14ac:dyDescent="0.25">
      <c r="B95">
        <v>2707.7</v>
      </c>
      <c r="G95" s="24"/>
    </row>
    <row r="96" spans="2:7" x14ac:dyDescent="0.25">
      <c r="B96">
        <v>2725.5</v>
      </c>
      <c r="G96" s="24"/>
    </row>
    <row r="97" spans="2:7" x14ac:dyDescent="0.25">
      <c r="B97">
        <v>2749.8</v>
      </c>
      <c r="G97">
        <v>22390006.9039464</v>
      </c>
    </row>
    <row r="98" spans="2:7" x14ac:dyDescent="0.25">
      <c r="B98">
        <v>2771.8</v>
      </c>
      <c r="G98">
        <v>22390006.904022001</v>
      </c>
    </row>
    <row r="99" spans="2:7" x14ac:dyDescent="0.25">
      <c r="B99">
        <v>2787.6</v>
      </c>
      <c r="G99" s="24"/>
    </row>
    <row r="100" spans="2:7" x14ac:dyDescent="0.25">
      <c r="B100">
        <v>2811.7</v>
      </c>
      <c r="G100">
        <v>22390006.904022101</v>
      </c>
    </row>
    <row r="101" spans="2:7" x14ac:dyDescent="0.25">
      <c r="B101">
        <v>2833.8</v>
      </c>
      <c r="G101">
        <v>22390006.9040218</v>
      </c>
    </row>
    <row r="102" spans="2:7" x14ac:dyDescent="0.25">
      <c r="B102">
        <v>2849.7</v>
      </c>
      <c r="G102" s="24"/>
    </row>
    <row r="103" spans="2:7" x14ac:dyDescent="0.25">
      <c r="B103">
        <v>2874</v>
      </c>
      <c r="G103">
        <v>22390006.904022001</v>
      </c>
    </row>
    <row r="104" spans="2:7" x14ac:dyDescent="0.25">
      <c r="B104">
        <v>2896.3</v>
      </c>
      <c r="G104">
        <v>22390006.904022101</v>
      </c>
    </row>
    <row r="105" spans="2:7" x14ac:dyDescent="0.25">
      <c r="B105">
        <v>2918.6</v>
      </c>
      <c r="G105">
        <v>22390006.9040218</v>
      </c>
    </row>
    <row r="106" spans="2:7" x14ac:dyDescent="0.25">
      <c r="B106">
        <v>2963.4</v>
      </c>
      <c r="G106">
        <v>22390006.9040218</v>
      </c>
    </row>
    <row r="107" spans="2:7" x14ac:dyDescent="0.25">
      <c r="B107">
        <v>2985</v>
      </c>
      <c r="G107">
        <v>22390006.9040218</v>
      </c>
    </row>
    <row r="108" spans="2:7" x14ac:dyDescent="0.25">
      <c r="B108">
        <v>3000.7</v>
      </c>
      <c r="G108" s="24"/>
    </row>
    <row r="109" spans="2:7" x14ac:dyDescent="0.25">
      <c r="B109">
        <v>3024.5</v>
      </c>
      <c r="G109">
        <v>22390006.904021699</v>
      </c>
    </row>
    <row r="110" spans="2:7" x14ac:dyDescent="0.25">
      <c r="B110">
        <v>3040.3</v>
      </c>
      <c r="G110" s="24"/>
    </row>
    <row r="111" spans="2:7" x14ac:dyDescent="0.25">
      <c r="B111">
        <v>3058</v>
      </c>
      <c r="G111" s="24"/>
    </row>
    <row r="112" spans="2:7" x14ac:dyDescent="0.25">
      <c r="B112">
        <v>3075.9</v>
      </c>
      <c r="G112" s="24"/>
    </row>
    <row r="113" spans="2:7" x14ac:dyDescent="0.25">
      <c r="B113">
        <v>3093.7</v>
      </c>
      <c r="G113" s="24"/>
    </row>
    <row r="114" spans="2:7" x14ac:dyDescent="0.25">
      <c r="B114">
        <v>3117.9</v>
      </c>
      <c r="G114">
        <v>22389536.904022001</v>
      </c>
    </row>
    <row r="115" spans="2:7" x14ac:dyDescent="0.25">
      <c r="B115">
        <v>3140.1</v>
      </c>
      <c r="G115">
        <v>22389506.9040218</v>
      </c>
    </row>
    <row r="116" spans="2:7" x14ac:dyDescent="0.25">
      <c r="B116">
        <v>3156</v>
      </c>
      <c r="G116" s="24"/>
    </row>
    <row r="117" spans="2:7" x14ac:dyDescent="0.25">
      <c r="B117">
        <v>3173.8</v>
      </c>
      <c r="G117" s="24"/>
    </row>
    <row r="118" spans="2:7" x14ac:dyDescent="0.25">
      <c r="B118">
        <v>3191.9</v>
      </c>
      <c r="G118" s="24"/>
    </row>
    <row r="119" spans="2:7" x14ac:dyDescent="0.25">
      <c r="B119">
        <v>3209.9</v>
      </c>
      <c r="G119" s="24"/>
    </row>
    <row r="120" spans="2:7" x14ac:dyDescent="0.25">
      <c r="B120">
        <v>3234.3</v>
      </c>
      <c r="G120">
        <v>22389506.9040218</v>
      </c>
    </row>
    <row r="121" spans="2:7" x14ac:dyDescent="0.25">
      <c r="B121">
        <v>3256.5</v>
      </c>
      <c r="G121">
        <v>22389506.9040218</v>
      </c>
    </row>
    <row r="122" spans="2:7" x14ac:dyDescent="0.25">
      <c r="B122">
        <v>3272.5</v>
      </c>
      <c r="G122" s="24"/>
    </row>
    <row r="123" spans="2:7" x14ac:dyDescent="0.25">
      <c r="B123">
        <v>3296.9</v>
      </c>
      <c r="G123">
        <v>22389506.904022101</v>
      </c>
    </row>
    <row r="124" spans="2:7" x14ac:dyDescent="0.25">
      <c r="B124">
        <v>3312.6</v>
      </c>
      <c r="G124" s="24"/>
    </row>
    <row r="125" spans="2:7" x14ac:dyDescent="0.25">
      <c r="B125">
        <v>3337</v>
      </c>
      <c r="G125">
        <v>22389506.9040218</v>
      </c>
    </row>
    <row r="126" spans="2:7" x14ac:dyDescent="0.25">
      <c r="B126">
        <v>3353</v>
      </c>
      <c r="G126" s="24"/>
    </row>
    <row r="127" spans="2:7" x14ac:dyDescent="0.25">
      <c r="B127">
        <v>3377.4</v>
      </c>
      <c r="G127">
        <v>22389506.904022101</v>
      </c>
    </row>
    <row r="128" spans="2:7" x14ac:dyDescent="0.25">
      <c r="B128">
        <v>3399.9</v>
      </c>
      <c r="G128">
        <v>22389506.904022001</v>
      </c>
    </row>
    <row r="129" spans="2:7" x14ac:dyDescent="0.25">
      <c r="B129">
        <v>3445.1</v>
      </c>
      <c r="G129">
        <v>22389506.9040218</v>
      </c>
    </row>
    <row r="130" spans="2:7" x14ac:dyDescent="0.25">
      <c r="B130">
        <v>3466.4</v>
      </c>
      <c r="G130">
        <v>22389506.9040218</v>
      </c>
    </row>
    <row r="131" spans="2:7" x14ac:dyDescent="0.25">
      <c r="B131">
        <v>3488.1</v>
      </c>
      <c r="G131">
        <v>22388976.9040218</v>
      </c>
    </row>
    <row r="132" spans="2:7" x14ac:dyDescent="0.25">
      <c r="B132">
        <v>3504</v>
      </c>
      <c r="G132" s="24"/>
    </row>
    <row r="133" spans="2:7" x14ac:dyDescent="0.25">
      <c r="B133">
        <v>3521.9</v>
      </c>
      <c r="G133" s="24"/>
    </row>
    <row r="134" spans="2:7" x14ac:dyDescent="0.25">
      <c r="B134">
        <v>3539.8</v>
      </c>
      <c r="G134" s="24"/>
    </row>
    <row r="135" spans="2:7" x14ac:dyDescent="0.25">
      <c r="B135">
        <v>3557.7</v>
      </c>
      <c r="G135" s="24"/>
    </row>
    <row r="136" spans="2:7" x14ac:dyDescent="0.25">
      <c r="B136">
        <v>3575.7</v>
      </c>
      <c r="G136" s="24"/>
    </row>
    <row r="137" spans="2:7" x14ac:dyDescent="0.25">
      <c r="B137">
        <v>3593.7</v>
      </c>
      <c r="G137" s="24"/>
    </row>
    <row r="138" spans="2:7" x14ac:dyDescent="0.25">
      <c r="B138">
        <v>3611.5</v>
      </c>
      <c r="G138" s="24"/>
    </row>
    <row r="139" spans="2:7" x14ac:dyDescent="0.25">
      <c r="B139">
        <v>3629.2</v>
      </c>
      <c r="G139" s="24"/>
    </row>
    <row r="140" spans="2:7" x14ac:dyDescent="0.25">
      <c r="B140">
        <v>3647.2</v>
      </c>
      <c r="G140" s="24"/>
    </row>
    <row r="141" spans="2:7" x14ac:dyDescent="0.25">
      <c r="B141">
        <v>3665.2</v>
      </c>
      <c r="G141" s="24"/>
    </row>
    <row r="142" spans="2:7" x14ac:dyDescent="0.25">
      <c r="B142">
        <v>3683.2</v>
      </c>
      <c r="G142" s="24"/>
    </row>
    <row r="143" spans="2:7" x14ac:dyDescent="0.25">
      <c r="B143">
        <v>3701.3</v>
      </c>
      <c r="G143" s="24"/>
    </row>
    <row r="144" spans="2:7" x14ac:dyDescent="0.25">
      <c r="B144">
        <v>3719.4</v>
      </c>
      <c r="G144" s="24"/>
    </row>
    <row r="145" spans="2:7" x14ac:dyDescent="0.25">
      <c r="B145">
        <v>3737.5</v>
      </c>
      <c r="G145" s="24"/>
    </row>
    <row r="146" spans="2:7" x14ac:dyDescent="0.25">
      <c r="B146">
        <v>3762</v>
      </c>
      <c r="G146">
        <v>22388976.904022001</v>
      </c>
    </row>
    <row r="147" spans="2:7" x14ac:dyDescent="0.25">
      <c r="B147">
        <v>3784</v>
      </c>
      <c r="G147">
        <v>22388976.9040218</v>
      </c>
    </row>
    <row r="148" spans="2:7" x14ac:dyDescent="0.25">
      <c r="B148">
        <v>3806.2</v>
      </c>
      <c r="G148">
        <v>22388976.904022001</v>
      </c>
    </row>
    <row r="149" spans="2:7" x14ac:dyDescent="0.25">
      <c r="B149">
        <v>3828.6</v>
      </c>
      <c r="G149">
        <v>22388976.904022198</v>
      </c>
    </row>
    <row r="150" spans="2:7" x14ac:dyDescent="0.25">
      <c r="B150">
        <v>3850.9</v>
      </c>
      <c r="G150">
        <v>22388976.9040218</v>
      </c>
    </row>
    <row r="151" spans="2:7" x14ac:dyDescent="0.25">
      <c r="B151">
        <v>3873.3</v>
      </c>
      <c r="G151">
        <v>22388976.9040219</v>
      </c>
    </row>
    <row r="152" spans="2:7" x14ac:dyDescent="0.25">
      <c r="B152">
        <v>3918.5</v>
      </c>
      <c r="G152">
        <v>22388976.9040218</v>
      </c>
    </row>
    <row r="153" spans="2:7" x14ac:dyDescent="0.25">
      <c r="B153">
        <v>3940</v>
      </c>
      <c r="G153">
        <v>22388976.9040218</v>
      </c>
    </row>
    <row r="154" spans="2:7" x14ac:dyDescent="0.25">
      <c r="B154">
        <v>3961.8</v>
      </c>
      <c r="G154">
        <v>22388976.9040218</v>
      </c>
    </row>
    <row r="155" spans="2:7" x14ac:dyDescent="0.25">
      <c r="B155">
        <v>3977.7</v>
      </c>
      <c r="G155" s="24"/>
    </row>
    <row r="156" spans="2:7" x14ac:dyDescent="0.25">
      <c r="B156">
        <v>3995.4</v>
      </c>
      <c r="G156" s="24"/>
    </row>
    <row r="157" spans="2:7" x14ac:dyDescent="0.25">
      <c r="B157">
        <v>4013.3</v>
      </c>
      <c r="G157" s="24"/>
    </row>
    <row r="158" spans="2:7" x14ac:dyDescent="0.25">
      <c r="B158">
        <v>4031.1</v>
      </c>
      <c r="G158" s="24"/>
    </row>
    <row r="159" spans="2:7" x14ac:dyDescent="0.25">
      <c r="B159">
        <v>4049.1</v>
      </c>
      <c r="G159" s="24"/>
    </row>
    <row r="160" spans="2:7" x14ac:dyDescent="0.25">
      <c r="B160">
        <v>4067</v>
      </c>
      <c r="G160" s="24"/>
    </row>
    <row r="161" spans="2:7" x14ac:dyDescent="0.25">
      <c r="B161">
        <v>4085</v>
      </c>
      <c r="G161" s="24"/>
    </row>
    <row r="162" spans="2:7" x14ac:dyDescent="0.25">
      <c r="B162">
        <v>4102.6000000000004</v>
      </c>
      <c r="G162" s="24"/>
    </row>
    <row r="163" spans="2:7" x14ac:dyDescent="0.25">
      <c r="B163">
        <v>4120.7</v>
      </c>
      <c r="G163" s="24"/>
    </row>
    <row r="164" spans="2:7" x14ac:dyDescent="0.25">
      <c r="B164">
        <v>4138.7</v>
      </c>
      <c r="G164" s="24"/>
    </row>
    <row r="165" spans="2:7" x14ac:dyDescent="0.25">
      <c r="B165">
        <v>4156.3999999999996</v>
      </c>
      <c r="G165" s="24"/>
    </row>
    <row r="166" spans="2:7" x14ac:dyDescent="0.25">
      <c r="B166">
        <v>4174.3999999999996</v>
      </c>
      <c r="G166" s="24"/>
    </row>
    <row r="167" spans="2:7" x14ac:dyDescent="0.25">
      <c r="B167">
        <v>4199.1000000000004</v>
      </c>
      <c r="G167">
        <v>22388976.904022001</v>
      </c>
    </row>
    <row r="168" spans="2:7" x14ac:dyDescent="0.25">
      <c r="B168">
        <v>4215</v>
      </c>
      <c r="G168" s="24"/>
    </row>
    <row r="169" spans="2:7" x14ac:dyDescent="0.25">
      <c r="B169">
        <v>4239.3999999999996</v>
      </c>
      <c r="G169">
        <v>22388976.9040218</v>
      </c>
    </row>
    <row r="170" spans="2:7" x14ac:dyDescent="0.25">
      <c r="B170">
        <v>4261.7</v>
      </c>
      <c r="G170">
        <v>22388976.904022101</v>
      </c>
    </row>
    <row r="171" spans="2:7" x14ac:dyDescent="0.25">
      <c r="B171">
        <v>4277.7</v>
      </c>
      <c r="G171" s="24"/>
    </row>
    <row r="172" spans="2:7" x14ac:dyDescent="0.25">
      <c r="B172">
        <v>4295.5</v>
      </c>
      <c r="G172" s="24"/>
    </row>
    <row r="173" spans="2:7" x14ac:dyDescent="0.25">
      <c r="B173">
        <v>4320</v>
      </c>
      <c r="G173">
        <v>22388976.904022198</v>
      </c>
    </row>
    <row r="174" spans="2:7" x14ac:dyDescent="0.25">
      <c r="B174">
        <v>4342.1000000000004</v>
      </c>
      <c r="G174">
        <v>22388976.9040218</v>
      </c>
    </row>
    <row r="175" spans="2:7" x14ac:dyDescent="0.25">
      <c r="B175">
        <v>4387.3999999999996</v>
      </c>
      <c r="G175">
        <v>22388976.9040218</v>
      </c>
    </row>
    <row r="176" spans="2:7" x14ac:dyDescent="0.25">
      <c r="B176">
        <v>4409</v>
      </c>
      <c r="G176">
        <v>22388976.9040218</v>
      </c>
    </row>
    <row r="177" spans="2:7" x14ac:dyDescent="0.25">
      <c r="B177">
        <v>4424.8</v>
      </c>
      <c r="G177" s="24"/>
    </row>
    <row r="178" spans="2:7" x14ac:dyDescent="0.25">
      <c r="B178">
        <v>4442.2</v>
      </c>
      <c r="G178" s="24"/>
    </row>
    <row r="179" spans="2:7" x14ac:dyDescent="0.25">
      <c r="B179">
        <v>4466.3999999999996</v>
      </c>
      <c r="G179">
        <v>22388976.904021699</v>
      </c>
    </row>
    <row r="180" spans="2:7" x14ac:dyDescent="0.25">
      <c r="B180">
        <v>4482.3</v>
      </c>
      <c r="G180" s="24"/>
    </row>
    <row r="181" spans="2:7" x14ac:dyDescent="0.25">
      <c r="B181">
        <v>4500</v>
      </c>
      <c r="G181" s="24"/>
    </row>
    <row r="182" spans="2:7" x14ac:dyDescent="0.25">
      <c r="B182">
        <v>4517.7</v>
      </c>
      <c r="G182" s="24"/>
    </row>
    <row r="183" spans="2:7" x14ac:dyDescent="0.25">
      <c r="B183">
        <v>4535.5</v>
      </c>
      <c r="G183" s="24"/>
    </row>
    <row r="184" spans="2:7" x14ac:dyDescent="0.25">
      <c r="B184">
        <v>4553.1000000000004</v>
      </c>
      <c r="G184" s="24"/>
    </row>
    <row r="185" spans="2:7" x14ac:dyDescent="0.25">
      <c r="B185">
        <v>4571.1000000000004</v>
      </c>
      <c r="G185" s="24"/>
    </row>
    <row r="186" spans="2:7" x14ac:dyDescent="0.25">
      <c r="B186">
        <v>4589</v>
      </c>
      <c r="G186" s="24"/>
    </row>
    <row r="187" spans="2:7" x14ac:dyDescent="0.25">
      <c r="B187">
        <v>4606.8999999999996</v>
      </c>
      <c r="G187" s="24"/>
    </row>
    <row r="188" spans="2:7" x14ac:dyDescent="0.25">
      <c r="B188">
        <v>4625.1000000000004</v>
      </c>
      <c r="G188" s="24"/>
    </row>
    <row r="189" spans="2:7" x14ac:dyDescent="0.25">
      <c r="B189">
        <v>4649.3999999999996</v>
      </c>
      <c r="G189">
        <v>22388976.9040218</v>
      </c>
    </row>
    <row r="190" spans="2:7" x14ac:dyDescent="0.25">
      <c r="B190">
        <v>4665.3999999999996</v>
      </c>
      <c r="G190" s="24"/>
    </row>
    <row r="191" spans="2:7" x14ac:dyDescent="0.25">
      <c r="B191">
        <v>4683.1000000000004</v>
      </c>
      <c r="G191" s="24"/>
    </row>
    <row r="192" spans="2:7" x14ac:dyDescent="0.25">
      <c r="B192">
        <v>4707.5</v>
      </c>
      <c r="G192">
        <v>22388976.904022001</v>
      </c>
    </row>
    <row r="193" spans="2:7" x14ac:dyDescent="0.25">
      <c r="B193">
        <v>4729.7</v>
      </c>
      <c r="G193">
        <v>22388976.9040218</v>
      </c>
    </row>
    <row r="194" spans="2:7" x14ac:dyDescent="0.25">
      <c r="B194">
        <v>4751.8999999999996</v>
      </c>
      <c r="G194">
        <v>22388976.9040218</v>
      </c>
    </row>
    <row r="195" spans="2:7" x14ac:dyDescent="0.25">
      <c r="B195">
        <v>4767.8</v>
      </c>
      <c r="G195" s="24"/>
    </row>
    <row r="196" spans="2:7" x14ac:dyDescent="0.25">
      <c r="B196">
        <v>4792.2</v>
      </c>
      <c r="G196">
        <v>22388976.904022198</v>
      </c>
    </row>
    <row r="197" spans="2:7" x14ac:dyDescent="0.25">
      <c r="B197">
        <v>4814.5</v>
      </c>
      <c r="G197">
        <v>22388976.9040219</v>
      </c>
    </row>
    <row r="198" spans="2:7" x14ac:dyDescent="0.25">
      <c r="B198">
        <v>4859.3999999999996</v>
      </c>
      <c r="G198">
        <v>22388976.9040218</v>
      </c>
    </row>
    <row r="199" spans="2:7" x14ac:dyDescent="0.25">
      <c r="B199">
        <v>4880.8</v>
      </c>
      <c r="G199">
        <v>22388976.9040218</v>
      </c>
    </row>
    <row r="200" spans="2:7" x14ac:dyDescent="0.25">
      <c r="B200">
        <v>4896.7</v>
      </c>
      <c r="G200" s="24"/>
    </row>
    <row r="201" spans="2:7" x14ac:dyDescent="0.25">
      <c r="B201">
        <v>4914.1000000000004</v>
      </c>
      <c r="G201" s="24"/>
    </row>
    <row r="202" spans="2:7" x14ac:dyDescent="0.25">
      <c r="B202">
        <v>4932</v>
      </c>
      <c r="G202" s="24"/>
    </row>
    <row r="203" spans="2:7" x14ac:dyDescent="0.25">
      <c r="B203">
        <v>4949.8</v>
      </c>
      <c r="G203" s="24"/>
    </row>
    <row r="204" spans="2:7" x14ac:dyDescent="0.25">
      <c r="B204">
        <v>4967.7</v>
      </c>
      <c r="G204" s="24"/>
    </row>
    <row r="205" spans="2:7" x14ac:dyDescent="0.25">
      <c r="B205">
        <v>4985.5</v>
      </c>
      <c r="G205" s="24"/>
    </row>
    <row r="206" spans="2:7" x14ac:dyDescent="0.25">
      <c r="B206">
        <v>5003.5</v>
      </c>
      <c r="G206" s="24"/>
    </row>
    <row r="207" spans="2:7" x14ac:dyDescent="0.25">
      <c r="B207">
        <v>5021.1000000000004</v>
      </c>
      <c r="G207" s="24"/>
    </row>
    <row r="208" spans="2:7" x14ac:dyDescent="0.25">
      <c r="B208">
        <v>5038.8999999999996</v>
      </c>
      <c r="G208" s="24"/>
    </row>
    <row r="209" spans="2:7" x14ac:dyDescent="0.25">
      <c r="B209">
        <v>5056.6000000000004</v>
      </c>
      <c r="G209" s="24"/>
    </row>
    <row r="210" spans="2:7" x14ac:dyDescent="0.25">
      <c r="B210">
        <v>5074.5</v>
      </c>
      <c r="G210" s="24"/>
    </row>
    <row r="211" spans="2:7" x14ac:dyDescent="0.25">
      <c r="B211">
        <v>5092.1000000000004</v>
      </c>
      <c r="G211" s="24"/>
    </row>
    <row r="212" spans="2:7" x14ac:dyDescent="0.25">
      <c r="B212">
        <v>5116.3</v>
      </c>
      <c r="G212">
        <v>22388976.9040218</v>
      </c>
    </row>
    <row r="213" spans="2:7" x14ac:dyDescent="0.25">
      <c r="B213">
        <v>5138.6000000000004</v>
      </c>
      <c r="G213">
        <v>22388976.904022001</v>
      </c>
    </row>
    <row r="214" spans="2:7" x14ac:dyDescent="0.25">
      <c r="B214">
        <v>5154.5</v>
      </c>
      <c r="G214" s="24"/>
    </row>
    <row r="215" spans="2:7" x14ac:dyDescent="0.25">
      <c r="B215">
        <v>5172.3</v>
      </c>
      <c r="G215" s="24"/>
    </row>
    <row r="216" spans="2:7" x14ac:dyDescent="0.25">
      <c r="B216">
        <v>5196.7</v>
      </c>
      <c r="G216">
        <v>22388976.9040218</v>
      </c>
    </row>
    <row r="217" spans="2:7" x14ac:dyDescent="0.25">
      <c r="B217">
        <v>5212.7</v>
      </c>
      <c r="G217" s="24"/>
    </row>
    <row r="218" spans="2:7" x14ac:dyDescent="0.25">
      <c r="B218">
        <v>5237.1000000000004</v>
      </c>
      <c r="G218">
        <v>22388976.904022198</v>
      </c>
    </row>
    <row r="219" spans="2:7" x14ac:dyDescent="0.25">
      <c r="B219">
        <v>5259.4</v>
      </c>
      <c r="G219">
        <v>22388976.9040218</v>
      </c>
    </row>
    <row r="220" spans="2:7" x14ac:dyDescent="0.25">
      <c r="B220">
        <v>5281.8</v>
      </c>
      <c r="G220">
        <v>22388976.904022001</v>
      </c>
    </row>
    <row r="221" spans="2:7" x14ac:dyDescent="0.25">
      <c r="B221">
        <v>5327</v>
      </c>
      <c r="G221">
        <v>22388976.9040218</v>
      </c>
    </row>
    <row r="222" spans="2:7" x14ac:dyDescent="0.25">
      <c r="B222">
        <v>5348.6</v>
      </c>
      <c r="G222">
        <v>22388976.9040218</v>
      </c>
    </row>
    <row r="223" spans="2:7" x14ac:dyDescent="0.25">
      <c r="B223">
        <v>5364.4</v>
      </c>
      <c r="G223" s="24"/>
    </row>
    <row r="224" spans="2:7" x14ac:dyDescent="0.25">
      <c r="B224">
        <v>5382</v>
      </c>
      <c r="G224" s="24"/>
    </row>
    <row r="225" spans="2:7" x14ac:dyDescent="0.25">
      <c r="B225">
        <v>5406.1</v>
      </c>
      <c r="G225">
        <v>22388976.9040218</v>
      </c>
    </row>
    <row r="226" spans="2:7" x14ac:dyDescent="0.25">
      <c r="B226">
        <v>5422</v>
      </c>
      <c r="G226" s="24"/>
    </row>
    <row r="227" spans="2:7" x14ac:dyDescent="0.25">
      <c r="B227">
        <v>5439.8</v>
      </c>
      <c r="G227" s="24"/>
    </row>
    <row r="228" spans="2:7" x14ac:dyDescent="0.25">
      <c r="B228">
        <v>5457.7</v>
      </c>
      <c r="G228" s="24"/>
    </row>
    <row r="229" spans="2:7" x14ac:dyDescent="0.25">
      <c r="B229">
        <v>5475.6</v>
      </c>
      <c r="G229" s="24"/>
    </row>
    <row r="230" spans="2:7" x14ac:dyDescent="0.25">
      <c r="B230">
        <v>5493.6</v>
      </c>
      <c r="G230" s="24"/>
    </row>
    <row r="231" spans="2:7" x14ac:dyDescent="0.25">
      <c r="B231">
        <v>5511.4</v>
      </c>
      <c r="G231" s="24"/>
    </row>
    <row r="232" spans="2:7" x14ac:dyDescent="0.25">
      <c r="B232">
        <v>5529.3</v>
      </c>
      <c r="G232" s="24"/>
    </row>
    <row r="233" spans="2:7" x14ac:dyDescent="0.25">
      <c r="B233">
        <v>5547.3</v>
      </c>
      <c r="G233" s="24"/>
    </row>
    <row r="234" spans="2:7" x14ac:dyDescent="0.25">
      <c r="B234">
        <v>5565.3</v>
      </c>
      <c r="G234" s="24"/>
    </row>
    <row r="235" spans="2:7" x14ac:dyDescent="0.25">
      <c r="B235">
        <v>5589.5</v>
      </c>
      <c r="G235">
        <v>22388976.9040218</v>
      </c>
    </row>
    <row r="236" spans="2:7" x14ac:dyDescent="0.25">
      <c r="B236">
        <v>5605.6</v>
      </c>
      <c r="G236" s="24"/>
    </row>
    <row r="237" spans="2:7" x14ac:dyDescent="0.25">
      <c r="B237">
        <v>5623.3</v>
      </c>
      <c r="G237" s="24"/>
    </row>
    <row r="238" spans="2:7" x14ac:dyDescent="0.25">
      <c r="B238">
        <v>5641.4</v>
      </c>
      <c r="G238" s="24"/>
    </row>
    <row r="239" spans="2:7" x14ac:dyDescent="0.25">
      <c r="B239">
        <v>5666</v>
      </c>
      <c r="G239">
        <v>22388976.904022101</v>
      </c>
    </row>
    <row r="240" spans="2:7" x14ac:dyDescent="0.25">
      <c r="B240">
        <v>5682</v>
      </c>
      <c r="G240" s="24"/>
    </row>
    <row r="241" spans="2:7" x14ac:dyDescent="0.25">
      <c r="B241">
        <v>5706.3</v>
      </c>
      <c r="G241">
        <v>22388976.904022101</v>
      </c>
    </row>
    <row r="242" spans="2:7" x14ac:dyDescent="0.25">
      <c r="B242">
        <v>5728.6</v>
      </c>
      <c r="G242">
        <v>22388976.9040218</v>
      </c>
    </row>
    <row r="243" spans="2:7" x14ac:dyDescent="0.25">
      <c r="B243">
        <v>5750.7</v>
      </c>
      <c r="G243">
        <v>22388976.904022001</v>
      </c>
    </row>
    <row r="244" spans="2:7" x14ac:dyDescent="0.25">
      <c r="B244">
        <v>5795.4</v>
      </c>
      <c r="G244">
        <v>22388976.9040218</v>
      </c>
    </row>
    <row r="245" spans="2:7" x14ac:dyDescent="0.25">
      <c r="B245">
        <v>5816.7</v>
      </c>
      <c r="G245">
        <v>22388976.9040218</v>
      </c>
    </row>
    <row r="246" spans="2:7" x14ac:dyDescent="0.25">
      <c r="B246">
        <v>5832.5</v>
      </c>
      <c r="G246" s="24"/>
    </row>
    <row r="247" spans="2:7" x14ac:dyDescent="0.25">
      <c r="B247">
        <v>5849.9</v>
      </c>
      <c r="G247" s="24"/>
    </row>
    <row r="248" spans="2:7" x14ac:dyDescent="0.25">
      <c r="B248">
        <v>5874.2</v>
      </c>
      <c r="G248">
        <v>22388976.904022101</v>
      </c>
    </row>
    <row r="249" spans="2:7" x14ac:dyDescent="0.25">
      <c r="B249">
        <v>5890.1</v>
      </c>
      <c r="G249" s="24"/>
    </row>
    <row r="250" spans="2:7" x14ac:dyDescent="0.25">
      <c r="B250">
        <v>5907.9</v>
      </c>
      <c r="G250" s="24"/>
    </row>
    <row r="251" spans="2:7" x14ac:dyDescent="0.25">
      <c r="B251">
        <v>5925.7</v>
      </c>
      <c r="G251" s="24"/>
    </row>
    <row r="252" spans="2:7" x14ac:dyDescent="0.25">
      <c r="B252">
        <v>5943.5</v>
      </c>
      <c r="G252" s="24"/>
    </row>
    <row r="253" spans="2:7" x14ac:dyDescent="0.25">
      <c r="B253">
        <v>5961.4</v>
      </c>
      <c r="G253" s="24"/>
    </row>
    <row r="254" spans="2:7" x14ac:dyDescent="0.25">
      <c r="B254">
        <v>5979.3</v>
      </c>
      <c r="G254" s="24"/>
    </row>
    <row r="255" spans="2:7" x14ac:dyDescent="0.25">
      <c r="B255">
        <v>5997.1</v>
      </c>
      <c r="G255" s="24"/>
    </row>
    <row r="256" spans="2:7" x14ac:dyDescent="0.25">
      <c r="B256">
        <v>6014.9</v>
      </c>
      <c r="G256" s="24"/>
    </row>
    <row r="257" spans="2:7" x14ac:dyDescent="0.25">
      <c r="B257">
        <v>6032.5</v>
      </c>
      <c r="G257" s="24"/>
    </row>
    <row r="258" spans="2:7" x14ac:dyDescent="0.25">
      <c r="B258">
        <v>6056.9</v>
      </c>
      <c r="G258">
        <v>22388976.9040218</v>
      </c>
    </row>
    <row r="259" spans="2:7" x14ac:dyDescent="0.25">
      <c r="B259">
        <v>6079.1</v>
      </c>
      <c r="G259">
        <v>22388976.904022001</v>
      </c>
    </row>
    <row r="260" spans="2:7" x14ac:dyDescent="0.25">
      <c r="B260">
        <v>6094.9</v>
      </c>
      <c r="G260" s="24"/>
    </row>
    <row r="261" spans="2:7" x14ac:dyDescent="0.25">
      <c r="B261">
        <v>6118.9</v>
      </c>
      <c r="G261">
        <v>22388976.904022101</v>
      </c>
    </row>
    <row r="262" spans="2:7" x14ac:dyDescent="0.25">
      <c r="B262">
        <v>6141.1</v>
      </c>
      <c r="G262">
        <v>22388976.9040218</v>
      </c>
    </row>
    <row r="263" spans="2:7" x14ac:dyDescent="0.25">
      <c r="B263">
        <v>6157</v>
      </c>
      <c r="G263" s="24"/>
    </row>
    <row r="264" spans="2:7" x14ac:dyDescent="0.25">
      <c r="B264">
        <v>6181.2</v>
      </c>
      <c r="G264">
        <v>22388976.904022198</v>
      </c>
    </row>
    <row r="265" spans="2:7" x14ac:dyDescent="0.25">
      <c r="B265">
        <v>6203.4</v>
      </c>
      <c r="G265">
        <v>22388976.9040218</v>
      </c>
    </row>
    <row r="266" spans="2:7" x14ac:dyDescent="0.25">
      <c r="B266">
        <v>6225.7</v>
      </c>
      <c r="G266">
        <v>22388976.904022001</v>
      </c>
    </row>
    <row r="267" spans="2:7" x14ac:dyDescent="0.25">
      <c r="B267">
        <v>6270.8</v>
      </c>
      <c r="G267">
        <v>22388976.9040218</v>
      </c>
    </row>
    <row r="268" spans="2:7" x14ac:dyDescent="0.25">
      <c r="B268">
        <v>6292.2</v>
      </c>
      <c r="G268">
        <v>22388976.9040218</v>
      </c>
    </row>
    <row r="269" spans="2:7" x14ac:dyDescent="0.25">
      <c r="B269">
        <v>6307.9</v>
      </c>
      <c r="G269" s="24"/>
    </row>
    <row r="270" spans="2:7" x14ac:dyDescent="0.25">
      <c r="B270">
        <v>6325.4</v>
      </c>
      <c r="G270" s="24"/>
    </row>
    <row r="271" spans="2:7" x14ac:dyDescent="0.25">
      <c r="B271">
        <v>6349.4</v>
      </c>
      <c r="G271">
        <v>22388976.9040218</v>
      </c>
    </row>
    <row r="272" spans="2:7" x14ac:dyDescent="0.25">
      <c r="B272">
        <v>6365.2</v>
      </c>
      <c r="G272" s="24"/>
    </row>
    <row r="273" spans="2:7" x14ac:dyDescent="0.25">
      <c r="B273">
        <v>6382.8</v>
      </c>
      <c r="G273" s="24"/>
    </row>
    <row r="274" spans="2:7" x14ac:dyDescent="0.25">
      <c r="B274">
        <v>6400.7</v>
      </c>
      <c r="G274" s="24"/>
    </row>
    <row r="275" spans="2:7" x14ac:dyDescent="0.25">
      <c r="B275">
        <v>6418.7</v>
      </c>
      <c r="G275" s="24"/>
    </row>
    <row r="276" spans="2:7" x14ac:dyDescent="0.25">
      <c r="B276">
        <v>6436.6</v>
      </c>
      <c r="G276" s="24"/>
    </row>
    <row r="277" spans="2:7" x14ac:dyDescent="0.25">
      <c r="B277">
        <v>6454.2</v>
      </c>
      <c r="G277" s="24"/>
    </row>
    <row r="278" spans="2:7" x14ac:dyDescent="0.25">
      <c r="B278">
        <v>6472.2</v>
      </c>
      <c r="G278" s="24"/>
    </row>
    <row r="279" spans="2:7" x14ac:dyDescent="0.25">
      <c r="B279">
        <v>6490.1</v>
      </c>
      <c r="G279" s="24"/>
    </row>
    <row r="280" spans="2:7" x14ac:dyDescent="0.25">
      <c r="B280">
        <v>6508</v>
      </c>
      <c r="G280" s="24"/>
    </row>
    <row r="281" spans="2:7" x14ac:dyDescent="0.25">
      <c r="B281">
        <v>6532.1</v>
      </c>
      <c r="G281">
        <v>22388976.9040218</v>
      </c>
    </row>
    <row r="282" spans="2:7" x14ac:dyDescent="0.25">
      <c r="B282">
        <v>6548.1</v>
      </c>
      <c r="G282" s="24"/>
    </row>
    <row r="283" spans="2:7" x14ac:dyDescent="0.25">
      <c r="B283">
        <v>6565.9</v>
      </c>
      <c r="G283" s="24"/>
    </row>
    <row r="284" spans="2:7" x14ac:dyDescent="0.25">
      <c r="B284">
        <v>6583.9</v>
      </c>
      <c r="G284" s="24"/>
    </row>
    <row r="285" spans="2:7" x14ac:dyDescent="0.25">
      <c r="B285">
        <v>6608.3</v>
      </c>
      <c r="G285">
        <v>22388976.904022001</v>
      </c>
    </row>
    <row r="286" spans="2:7" x14ac:dyDescent="0.25">
      <c r="B286">
        <v>6630.5</v>
      </c>
      <c r="G286">
        <v>22388976.9040218</v>
      </c>
    </row>
    <row r="287" spans="2:7" x14ac:dyDescent="0.25">
      <c r="B287">
        <v>6652.9</v>
      </c>
      <c r="G287">
        <v>22388976.904022198</v>
      </c>
    </row>
    <row r="288" spans="2:7" x14ac:dyDescent="0.25">
      <c r="B288">
        <v>6675.2</v>
      </c>
      <c r="G288">
        <v>22388976.9040218</v>
      </c>
    </row>
    <row r="289" spans="2:7" x14ac:dyDescent="0.25">
      <c r="B289">
        <v>6690.9</v>
      </c>
      <c r="G289" s="24"/>
    </row>
    <row r="290" spans="2:7" x14ac:dyDescent="0.25">
      <c r="B290">
        <v>6737.6</v>
      </c>
      <c r="G290">
        <v>22388976.9040218</v>
      </c>
    </row>
    <row r="291" spans="2:7" x14ac:dyDescent="0.25">
      <c r="B291">
        <v>6758.8</v>
      </c>
      <c r="G291">
        <v>22388976.9040218</v>
      </c>
    </row>
    <row r="292" spans="2:7" x14ac:dyDescent="0.25">
      <c r="B292">
        <v>6774.6</v>
      </c>
      <c r="G292" s="24"/>
    </row>
    <row r="293" spans="2:7" x14ac:dyDescent="0.25">
      <c r="B293">
        <v>6792.1</v>
      </c>
      <c r="G293" s="24"/>
    </row>
    <row r="294" spans="2:7" x14ac:dyDescent="0.25">
      <c r="B294">
        <v>6809.9</v>
      </c>
      <c r="G294" s="24"/>
    </row>
    <row r="295" spans="2:7" x14ac:dyDescent="0.25">
      <c r="B295">
        <v>6834</v>
      </c>
      <c r="G295">
        <v>22388976.904022001</v>
      </c>
    </row>
    <row r="296" spans="2:7" x14ac:dyDescent="0.25">
      <c r="B296">
        <v>6849.8</v>
      </c>
      <c r="G296" s="24"/>
    </row>
    <row r="297" spans="2:7" x14ac:dyDescent="0.25">
      <c r="B297">
        <v>6862.9</v>
      </c>
      <c r="G297" s="24"/>
    </row>
    <row r="298" spans="2:7" x14ac:dyDescent="0.25">
      <c r="B298">
        <v>6880.4</v>
      </c>
      <c r="G298" s="24"/>
    </row>
    <row r="299" spans="2:7" x14ac:dyDescent="0.25">
      <c r="B299">
        <v>6897.5</v>
      </c>
      <c r="G299" s="24"/>
    </row>
    <row r="300" spans="2:7" x14ac:dyDescent="0.25">
      <c r="B300">
        <v>6915.4</v>
      </c>
      <c r="G300" s="24"/>
    </row>
    <row r="301" spans="2:7" x14ac:dyDescent="0.25">
      <c r="B301">
        <v>6933.1</v>
      </c>
      <c r="G301" s="24"/>
    </row>
    <row r="302" spans="2:7" x14ac:dyDescent="0.25">
      <c r="B302">
        <v>6950.9</v>
      </c>
      <c r="G302" s="24"/>
    </row>
    <row r="303" spans="2:7" x14ac:dyDescent="0.25">
      <c r="B303">
        <v>6968.6</v>
      </c>
      <c r="G303" s="24"/>
    </row>
    <row r="304" spans="2:7" x14ac:dyDescent="0.25">
      <c r="B304">
        <v>6992.6</v>
      </c>
      <c r="G304">
        <v>22388976.9039465</v>
      </c>
    </row>
    <row r="305" spans="2:7" x14ac:dyDescent="0.25">
      <c r="B305">
        <v>7008.4</v>
      </c>
      <c r="G305" s="24"/>
    </row>
    <row r="306" spans="2:7" x14ac:dyDescent="0.25">
      <c r="B306">
        <v>7026</v>
      </c>
      <c r="G306" s="24"/>
    </row>
    <row r="307" spans="2:7" x14ac:dyDescent="0.25">
      <c r="B307">
        <v>7043.8</v>
      </c>
      <c r="G307" s="24"/>
    </row>
    <row r="308" spans="2:7" x14ac:dyDescent="0.25">
      <c r="B308">
        <v>7067.8</v>
      </c>
      <c r="G308">
        <v>22388976.9040218</v>
      </c>
    </row>
    <row r="309" spans="2:7" x14ac:dyDescent="0.25">
      <c r="B309">
        <v>7083.6</v>
      </c>
      <c r="G309" s="24"/>
    </row>
    <row r="310" spans="2:7" x14ac:dyDescent="0.25">
      <c r="B310">
        <v>7101.2</v>
      </c>
      <c r="G310" s="24"/>
    </row>
    <row r="311" spans="2:7" x14ac:dyDescent="0.25">
      <c r="B311">
        <v>7125.3</v>
      </c>
      <c r="G311">
        <v>22388976.904022198</v>
      </c>
    </row>
    <row r="312" spans="2:7" x14ac:dyDescent="0.25">
      <c r="B312">
        <v>7147.3</v>
      </c>
      <c r="G312">
        <v>22388976.904022001</v>
      </c>
    </row>
    <row r="313" spans="2:7" x14ac:dyDescent="0.25">
      <c r="B313">
        <v>7193</v>
      </c>
      <c r="G313">
        <v>22388976.9040218</v>
      </c>
    </row>
    <row r="314" spans="2:7" x14ac:dyDescent="0.25">
      <c r="B314">
        <v>7214.3</v>
      </c>
      <c r="G314">
        <v>22388976.9040218</v>
      </c>
    </row>
  </sheetData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2AC37-8B0E-4C9D-966A-4936C3ADE6B5}">
  <dimension ref="B6:H191"/>
  <sheetViews>
    <sheetView workbookViewId="0">
      <selection activeCell="R22" sqref="R22"/>
    </sheetView>
  </sheetViews>
  <sheetFormatPr baseColWidth="10" defaultRowHeight="15" x14ac:dyDescent="0.25"/>
  <sheetData>
    <row r="6" spans="2:8" x14ac:dyDescent="0.25">
      <c r="B6" t="s">
        <v>559</v>
      </c>
      <c r="C6" t="s">
        <v>516</v>
      </c>
      <c r="D6" t="s">
        <v>827</v>
      </c>
      <c r="E6" t="s">
        <v>806</v>
      </c>
      <c r="F6" t="s">
        <v>790</v>
      </c>
      <c r="G6" t="s">
        <v>791</v>
      </c>
      <c r="H6" t="s">
        <v>565</v>
      </c>
    </row>
    <row r="7" spans="2:8" x14ac:dyDescent="0.25">
      <c r="B7">
        <v>7225.4</v>
      </c>
      <c r="C7">
        <v>30160073.100000001</v>
      </c>
    </row>
    <row r="8" spans="2:8" x14ac:dyDescent="0.25">
      <c r="B8">
        <v>1262.7</v>
      </c>
      <c r="D8">
        <v>30188837.800000001</v>
      </c>
    </row>
    <row r="9" spans="2:8" x14ac:dyDescent="0.25">
      <c r="B9">
        <v>1263.0999999999999</v>
      </c>
      <c r="E9">
        <v>30173863.800000001</v>
      </c>
    </row>
    <row r="10" spans="2:8" x14ac:dyDescent="0.25">
      <c r="B10">
        <v>1262.65484476089</v>
      </c>
      <c r="F10">
        <v>30188837.760754898</v>
      </c>
    </row>
    <row r="11" spans="2:8" x14ac:dyDescent="0.25">
      <c r="B11">
        <v>4152</v>
      </c>
      <c r="F11">
        <v>30178194.360757198</v>
      </c>
    </row>
    <row r="12" spans="2:8" x14ac:dyDescent="0.25">
      <c r="B12">
        <v>7230.1</v>
      </c>
      <c r="F12">
        <v>30175909.6237812</v>
      </c>
    </row>
    <row r="13" spans="2:8" x14ac:dyDescent="0.25">
      <c r="B13">
        <v>1262.65484476089</v>
      </c>
      <c r="G13">
        <v>30188837.760754898</v>
      </c>
    </row>
    <row r="14" spans="2:8" x14ac:dyDescent="0.25">
      <c r="B14">
        <v>4040.9</v>
      </c>
      <c r="G14">
        <v>30178717.7607558</v>
      </c>
    </row>
    <row r="15" spans="2:8" x14ac:dyDescent="0.25">
      <c r="B15">
        <v>7230.1</v>
      </c>
      <c r="G15">
        <v>30176724.360756099</v>
      </c>
    </row>
    <row r="16" spans="2:8" x14ac:dyDescent="0.25">
      <c r="B16">
        <v>1262.6548576354901</v>
      </c>
      <c r="H16">
        <v>30188837.760754898</v>
      </c>
    </row>
    <row r="17" spans="2:8" x14ac:dyDescent="0.25">
      <c r="B17">
        <v>1331.8</v>
      </c>
      <c r="H17">
        <v>30188422.472893</v>
      </c>
    </row>
    <row r="18" spans="2:8" x14ac:dyDescent="0.25">
      <c r="B18">
        <v>1365.1</v>
      </c>
      <c r="H18">
        <v>30188422.472892899</v>
      </c>
    </row>
    <row r="19" spans="2:8" x14ac:dyDescent="0.25">
      <c r="B19">
        <v>1398.3</v>
      </c>
      <c r="H19">
        <v>30188422.472892899</v>
      </c>
    </row>
    <row r="20" spans="2:8" x14ac:dyDescent="0.25">
      <c r="B20">
        <v>1432.3</v>
      </c>
      <c r="H20">
        <v>30188422.472892899</v>
      </c>
    </row>
    <row r="21" spans="2:8" x14ac:dyDescent="0.25">
      <c r="B21">
        <v>1467.2</v>
      </c>
      <c r="H21">
        <v>30188251.472894002</v>
      </c>
    </row>
    <row r="22" spans="2:8" x14ac:dyDescent="0.25">
      <c r="B22">
        <v>1501.3</v>
      </c>
      <c r="H22">
        <v>30188251.472892899</v>
      </c>
    </row>
    <row r="23" spans="2:8" x14ac:dyDescent="0.25">
      <c r="B23">
        <v>1535.7</v>
      </c>
      <c r="H23">
        <v>30188251.472892899</v>
      </c>
    </row>
    <row r="24" spans="2:8" x14ac:dyDescent="0.25">
      <c r="B24">
        <v>1570.4</v>
      </c>
      <c r="H24">
        <v>30188251.472892899</v>
      </c>
    </row>
    <row r="25" spans="2:8" x14ac:dyDescent="0.25">
      <c r="B25">
        <v>1595.3</v>
      </c>
      <c r="C25" s="24"/>
    </row>
    <row r="26" spans="2:8" x14ac:dyDescent="0.25">
      <c r="B26">
        <v>1622.4</v>
      </c>
      <c r="C26" s="24"/>
    </row>
    <row r="27" spans="2:8" x14ac:dyDescent="0.25">
      <c r="B27">
        <v>1650.5</v>
      </c>
      <c r="C27" s="24"/>
    </row>
    <row r="28" spans="2:8" x14ac:dyDescent="0.25">
      <c r="B28">
        <v>1678.3</v>
      </c>
      <c r="C28" s="24"/>
    </row>
    <row r="29" spans="2:8" x14ac:dyDescent="0.25">
      <c r="B29">
        <v>1706.1</v>
      </c>
      <c r="C29" s="24"/>
    </row>
    <row r="30" spans="2:8" x14ac:dyDescent="0.25">
      <c r="B30">
        <v>1743.9</v>
      </c>
      <c r="H30">
        <v>30188087.472892899</v>
      </c>
    </row>
    <row r="31" spans="2:8" x14ac:dyDescent="0.25">
      <c r="B31">
        <v>1769.4</v>
      </c>
      <c r="C31" s="24"/>
    </row>
    <row r="32" spans="2:8" x14ac:dyDescent="0.25">
      <c r="B32">
        <v>1797.1</v>
      </c>
      <c r="C32" s="24"/>
    </row>
    <row r="33" spans="2:8" x14ac:dyDescent="0.25">
      <c r="B33">
        <v>1825.2</v>
      </c>
      <c r="C33" s="24"/>
    </row>
    <row r="34" spans="2:8" x14ac:dyDescent="0.25">
      <c r="B34">
        <v>1853.1</v>
      </c>
      <c r="C34" s="24"/>
    </row>
    <row r="35" spans="2:8" x14ac:dyDescent="0.25">
      <c r="B35">
        <v>1881.5</v>
      </c>
      <c r="C35" s="24"/>
    </row>
    <row r="36" spans="2:8" x14ac:dyDescent="0.25">
      <c r="B36">
        <v>1919.6</v>
      </c>
      <c r="H36">
        <v>30185592.0728928</v>
      </c>
    </row>
    <row r="37" spans="2:8" x14ac:dyDescent="0.25">
      <c r="B37">
        <v>1954.1</v>
      </c>
      <c r="H37">
        <v>30185145.872892801</v>
      </c>
    </row>
    <row r="38" spans="2:8" x14ac:dyDescent="0.25">
      <c r="B38">
        <v>1979</v>
      </c>
      <c r="C38" s="24"/>
    </row>
    <row r="39" spans="2:8" x14ac:dyDescent="0.25">
      <c r="B39">
        <v>2006.8</v>
      </c>
      <c r="C39" s="24"/>
    </row>
    <row r="40" spans="2:8" x14ac:dyDescent="0.25">
      <c r="B40">
        <v>2046.1</v>
      </c>
      <c r="H40">
        <v>30185145.8728946</v>
      </c>
    </row>
    <row r="41" spans="2:8" x14ac:dyDescent="0.25">
      <c r="B41">
        <v>2070.9</v>
      </c>
      <c r="C41" s="24"/>
    </row>
    <row r="42" spans="2:8" x14ac:dyDescent="0.25">
      <c r="B42">
        <v>2147.5</v>
      </c>
      <c r="H42">
        <v>30185145.872892901</v>
      </c>
    </row>
    <row r="43" spans="2:8" x14ac:dyDescent="0.25">
      <c r="B43">
        <v>2181</v>
      </c>
      <c r="H43">
        <v>30185145.872892901</v>
      </c>
    </row>
    <row r="44" spans="2:8" x14ac:dyDescent="0.25">
      <c r="B44">
        <v>2216.1</v>
      </c>
      <c r="H44">
        <v>30185145.872894298</v>
      </c>
    </row>
    <row r="45" spans="2:8" x14ac:dyDescent="0.25">
      <c r="B45">
        <v>2251.9</v>
      </c>
      <c r="H45">
        <v>30185145.872894701</v>
      </c>
    </row>
    <row r="46" spans="2:8" x14ac:dyDescent="0.25">
      <c r="B46">
        <v>2286.4</v>
      </c>
      <c r="H46">
        <v>30185145.872892998</v>
      </c>
    </row>
    <row r="47" spans="2:8" x14ac:dyDescent="0.25">
      <c r="B47">
        <v>2321</v>
      </c>
      <c r="H47">
        <v>30185145.872892901</v>
      </c>
    </row>
    <row r="48" spans="2:8" x14ac:dyDescent="0.25">
      <c r="B48">
        <v>2355.6999999999998</v>
      </c>
      <c r="H48">
        <v>30185145.872892901</v>
      </c>
    </row>
    <row r="49" spans="2:8" x14ac:dyDescent="0.25">
      <c r="B49">
        <v>2380.9</v>
      </c>
      <c r="C49" s="24"/>
    </row>
    <row r="50" spans="2:8" x14ac:dyDescent="0.25">
      <c r="B50">
        <v>2408.8000000000002</v>
      </c>
      <c r="C50" s="24"/>
    </row>
    <row r="51" spans="2:8" x14ac:dyDescent="0.25">
      <c r="B51">
        <v>2437</v>
      </c>
      <c r="C51" s="24"/>
    </row>
    <row r="52" spans="2:8" x14ac:dyDescent="0.25">
      <c r="B52">
        <v>2465.4</v>
      </c>
      <c r="C52" s="24"/>
    </row>
    <row r="53" spans="2:8" x14ac:dyDescent="0.25">
      <c r="B53">
        <v>2493.6999999999998</v>
      </c>
      <c r="C53" s="24"/>
    </row>
    <row r="54" spans="2:8" x14ac:dyDescent="0.25">
      <c r="B54">
        <v>2521.5</v>
      </c>
      <c r="C54" s="24"/>
    </row>
    <row r="55" spans="2:8" x14ac:dyDescent="0.25">
      <c r="B55">
        <v>2560</v>
      </c>
      <c r="H55">
        <v>30183877.872892998</v>
      </c>
    </row>
    <row r="56" spans="2:8" x14ac:dyDescent="0.25">
      <c r="B56">
        <v>2585.1999999999998</v>
      </c>
      <c r="C56" s="24"/>
    </row>
    <row r="57" spans="2:8" x14ac:dyDescent="0.25">
      <c r="B57">
        <v>2613.1</v>
      </c>
      <c r="C57" s="24"/>
    </row>
    <row r="58" spans="2:8" x14ac:dyDescent="0.25">
      <c r="B58">
        <v>2641.4</v>
      </c>
      <c r="C58" s="24"/>
    </row>
    <row r="59" spans="2:8" x14ac:dyDescent="0.25">
      <c r="B59">
        <v>2669.5</v>
      </c>
      <c r="C59" s="24"/>
    </row>
    <row r="60" spans="2:8" x14ac:dyDescent="0.25">
      <c r="B60">
        <v>2698</v>
      </c>
      <c r="C60" s="24"/>
    </row>
    <row r="61" spans="2:8" x14ac:dyDescent="0.25">
      <c r="B61">
        <v>2726.8</v>
      </c>
      <c r="C61" s="24"/>
    </row>
    <row r="62" spans="2:8" x14ac:dyDescent="0.25">
      <c r="B62">
        <v>2765.4</v>
      </c>
      <c r="H62">
        <v>30183877.872892801</v>
      </c>
    </row>
    <row r="63" spans="2:8" x14ac:dyDescent="0.25">
      <c r="B63">
        <v>2800.4</v>
      </c>
      <c r="H63">
        <v>30183877.872892901</v>
      </c>
    </row>
    <row r="64" spans="2:8" x14ac:dyDescent="0.25">
      <c r="B64">
        <v>2825.7</v>
      </c>
      <c r="C64" s="24"/>
    </row>
    <row r="65" spans="2:8" x14ac:dyDescent="0.25">
      <c r="B65">
        <v>2864</v>
      </c>
      <c r="H65">
        <v>30183877.8728933</v>
      </c>
    </row>
    <row r="66" spans="2:8" x14ac:dyDescent="0.25">
      <c r="B66">
        <v>2899.2</v>
      </c>
      <c r="H66">
        <v>30183877.872892901</v>
      </c>
    </row>
    <row r="67" spans="2:8" x14ac:dyDescent="0.25">
      <c r="B67">
        <v>2972.6</v>
      </c>
      <c r="H67">
        <v>30183877.872892901</v>
      </c>
    </row>
    <row r="68" spans="2:8" x14ac:dyDescent="0.25">
      <c r="B68">
        <v>3008.1</v>
      </c>
      <c r="H68">
        <v>30183767.872894801</v>
      </c>
    </row>
    <row r="69" spans="2:8" x14ac:dyDescent="0.25">
      <c r="B69">
        <v>3042.6</v>
      </c>
      <c r="H69">
        <v>30183767.872893099</v>
      </c>
    </row>
    <row r="70" spans="2:8" x14ac:dyDescent="0.25">
      <c r="B70">
        <v>3078.4</v>
      </c>
      <c r="H70">
        <v>30183352.585054498</v>
      </c>
    </row>
    <row r="71" spans="2:8" x14ac:dyDescent="0.25">
      <c r="B71">
        <v>3104</v>
      </c>
      <c r="C71" s="24"/>
    </row>
    <row r="72" spans="2:8" x14ac:dyDescent="0.25">
      <c r="B72">
        <v>3120.5</v>
      </c>
      <c r="C72" s="24"/>
    </row>
    <row r="73" spans="2:8" x14ac:dyDescent="0.25">
      <c r="B73">
        <v>3153.4</v>
      </c>
      <c r="C73" s="24"/>
    </row>
    <row r="74" spans="2:8" x14ac:dyDescent="0.25">
      <c r="B74">
        <v>3180.5</v>
      </c>
      <c r="C74" s="24"/>
    </row>
    <row r="75" spans="2:8" x14ac:dyDescent="0.25">
      <c r="B75">
        <v>3220.1</v>
      </c>
      <c r="H75">
        <v>30183121.1031674</v>
      </c>
    </row>
    <row r="76" spans="2:8" x14ac:dyDescent="0.25">
      <c r="B76">
        <v>3255</v>
      </c>
      <c r="H76">
        <v>30183121.1031649</v>
      </c>
    </row>
    <row r="77" spans="2:8" x14ac:dyDescent="0.25">
      <c r="B77">
        <v>3291.1</v>
      </c>
      <c r="H77">
        <v>30183121.103167102</v>
      </c>
    </row>
    <row r="78" spans="2:8" x14ac:dyDescent="0.25">
      <c r="B78">
        <v>3326.3</v>
      </c>
      <c r="H78">
        <v>30183121.1031649</v>
      </c>
    </row>
    <row r="79" spans="2:8" x14ac:dyDescent="0.25">
      <c r="B79">
        <v>3351.9</v>
      </c>
      <c r="C79" s="24"/>
    </row>
    <row r="80" spans="2:8" x14ac:dyDescent="0.25">
      <c r="B80">
        <v>3390.7</v>
      </c>
      <c r="H80">
        <v>30182957.703166299</v>
      </c>
    </row>
    <row r="81" spans="2:8" x14ac:dyDescent="0.25">
      <c r="B81">
        <v>3425.6</v>
      </c>
      <c r="H81">
        <v>30182957.703164902</v>
      </c>
    </row>
    <row r="82" spans="2:8" x14ac:dyDescent="0.25">
      <c r="B82">
        <v>3461</v>
      </c>
      <c r="H82">
        <v>30182957.703164902</v>
      </c>
    </row>
    <row r="83" spans="2:8" x14ac:dyDescent="0.25">
      <c r="B83">
        <v>3486.6</v>
      </c>
      <c r="C83" s="24"/>
    </row>
    <row r="84" spans="2:8" x14ac:dyDescent="0.25">
      <c r="B84">
        <v>3514.9</v>
      </c>
      <c r="C84" s="24"/>
    </row>
    <row r="85" spans="2:8" x14ac:dyDescent="0.25">
      <c r="B85">
        <v>3543.6</v>
      </c>
      <c r="C85" s="24"/>
    </row>
    <row r="86" spans="2:8" x14ac:dyDescent="0.25">
      <c r="B86">
        <v>3572.4</v>
      </c>
      <c r="C86" s="24"/>
    </row>
    <row r="87" spans="2:8" x14ac:dyDescent="0.25">
      <c r="B87">
        <v>3601.1</v>
      </c>
      <c r="C87" s="24"/>
    </row>
    <row r="88" spans="2:8" x14ac:dyDescent="0.25">
      <c r="B88">
        <v>3640</v>
      </c>
      <c r="H88">
        <v>30182957.703164801</v>
      </c>
    </row>
    <row r="89" spans="2:8" x14ac:dyDescent="0.25">
      <c r="B89">
        <v>3675.3</v>
      </c>
      <c r="H89">
        <v>30182957.703164902</v>
      </c>
    </row>
    <row r="90" spans="2:8" x14ac:dyDescent="0.25">
      <c r="B90">
        <v>3710.5</v>
      </c>
      <c r="H90">
        <v>30182957.703164801</v>
      </c>
    </row>
    <row r="91" spans="2:8" x14ac:dyDescent="0.25">
      <c r="B91">
        <v>3746</v>
      </c>
      <c r="H91">
        <v>30182827.297213499</v>
      </c>
    </row>
    <row r="92" spans="2:8" x14ac:dyDescent="0.25">
      <c r="B92">
        <v>3814.4</v>
      </c>
      <c r="C92" s="24"/>
    </row>
    <row r="93" spans="2:8" x14ac:dyDescent="0.25">
      <c r="B93">
        <v>3849</v>
      </c>
      <c r="H93">
        <v>30182827.297214799</v>
      </c>
    </row>
    <row r="94" spans="2:8" x14ac:dyDescent="0.25">
      <c r="B94">
        <v>3884.3</v>
      </c>
      <c r="H94">
        <v>30182827.297213901</v>
      </c>
    </row>
    <row r="95" spans="2:8" x14ac:dyDescent="0.25">
      <c r="B95">
        <v>3919.5</v>
      </c>
      <c r="H95">
        <v>30182827.2972131</v>
      </c>
    </row>
    <row r="96" spans="2:8" x14ac:dyDescent="0.25">
      <c r="B96">
        <v>3945.8</v>
      </c>
      <c r="C96" s="24"/>
    </row>
    <row r="97" spans="2:8" x14ac:dyDescent="0.25">
      <c r="B97">
        <v>3984.8</v>
      </c>
      <c r="H97">
        <v>30182827.2972151</v>
      </c>
    </row>
    <row r="98" spans="2:8" x14ac:dyDescent="0.25">
      <c r="B98">
        <v>4020.7</v>
      </c>
      <c r="H98">
        <v>30182302.009374399</v>
      </c>
    </row>
    <row r="99" spans="2:8" x14ac:dyDescent="0.25">
      <c r="B99">
        <v>4056.6</v>
      </c>
      <c r="H99">
        <v>30182302.009374201</v>
      </c>
    </row>
    <row r="100" spans="2:8" x14ac:dyDescent="0.25">
      <c r="B100">
        <v>4092.7</v>
      </c>
      <c r="H100">
        <v>30182302.009374298</v>
      </c>
    </row>
    <row r="101" spans="2:8" x14ac:dyDescent="0.25">
      <c r="B101">
        <v>4118.7</v>
      </c>
      <c r="C101" s="24"/>
    </row>
    <row r="102" spans="2:8" x14ac:dyDescent="0.25">
      <c r="B102">
        <v>4158.1000000000004</v>
      </c>
      <c r="H102">
        <v>30182302.009375099</v>
      </c>
    </row>
    <row r="103" spans="2:8" x14ac:dyDescent="0.25">
      <c r="B103">
        <v>4194.5</v>
      </c>
      <c r="H103">
        <v>30181776.7215348</v>
      </c>
    </row>
    <row r="104" spans="2:8" x14ac:dyDescent="0.25">
      <c r="B104">
        <v>4229.8</v>
      </c>
      <c r="H104">
        <v>30181776.7215329</v>
      </c>
    </row>
    <row r="105" spans="2:8" x14ac:dyDescent="0.25">
      <c r="B105">
        <v>4255.3999999999996</v>
      </c>
      <c r="C105" s="24"/>
    </row>
    <row r="106" spans="2:8" x14ac:dyDescent="0.25">
      <c r="B106">
        <v>4294.5</v>
      </c>
      <c r="H106">
        <v>30181776.721533</v>
      </c>
    </row>
    <row r="107" spans="2:8" x14ac:dyDescent="0.25">
      <c r="B107">
        <v>4329.8999999999996</v>
      </c>
      <c r="H107">
        <v>30181776.7215329</v>
      </c>
    </row>
    <row r="108" spans="2:8" x14ac:dyDescent="0.25">
      <c r="B108">
        <v>4355.3999999999996</v>
      </c>
      <c r="C108" s="24"/>
    </row>
    <row r="109" spans="2:8" x14ac:dyDescent="0.25">
      <c r="B109">
        <v>4384.2</v>
      </c>
      <c r="C109" s="24"/>
    </row>
    <row r="110" spans="2:8" x14ac:dyDescent="0.25">
      <c r="B110">
        <v>4413.1000000000004</v>
      </c>
      <c r="C110" s="24"/>
    </row>
    <row r="111" spans="2:8" x14ac:dyDescent="0.25">
      <c r="B111">
        <v>4452.2</v>
      </c>
      <c r="H111">
        <v>30181746.721533298</v>
      </c>
    </row>
    <row r="112" spans="2:8" x14ac:dyDescent="0.25">
      <c r="B112">
        <v>4488.2</v>
      </c>
      <c r="H112">
        <v>30181613.321533099</v>
      </c>
    </row>
    <row r="113" spans="2:8" x14ac:dyDescent="0.25">
      <c r="B113">
        <v>4523.8</v>
      </c>
      <c r="H113">
        <v>30181613.321532801</v>
      </c>
    </row>
    <row r="114" spans="2:8" x14ac:dyDescent="0.25">
      <c r="B114">
        <v>4559.3999999999996</v>
      </c>
      <c r="H114">
        <v>30181613.321532801</v>
      </c>
    </row>
    <row r="115" spans="2:8" x14ac:dyDescent="0.25">
      <c r="B115">
        <v>4585</v>
      </c>
      <c r="C115" s="24"/>
    </row>
    <row r="116" spans="2:8" x14ac:dyDescent="0.25">
      <c r="B116">
        <v>4624.1000000000004</v>
      </c>
      <c r="H116">
        <v>30181613.321532901</v>
      </c>
    </row>
    <row r="117" spans="2:8" x14ac:dyDescent="0.25">
      <c r="B117">
        <v>4703</v>
      </c>
      <c r="H117">
        <v>30181613.321534298</v>
      </c>
    </row>
    <row r="118" spans="2:8" x14ac:dyDescent="0.25">
      <c r="B118">
        <v>4737</v>
      </c>
      <c r="H118">
        <v>30181613.321532998</v>
      </c>
    </row>
    <row r="119" spans="2:8" x14ac:dyDescent="0.25">
      <c r="B119">
        <v>4772.3999999999996</v>
      </c>
      <c r="H119">
        <v>30181613.321534202</v>
      </c>
    </row>
    <row r="120" spans="2:8" x14ac:dyDescent="0.25">
      <c r="B120">
        <v>4807.8999999999996</v>
      </c>
      <c r="H120">
        <v>30181613.321532998</v>
      </c>
    </row>
    <row r="121" spans="2:8" x14ac:dyDescent="0.25">
      <c r="B121">
        <v>4843.3999999999996</v>
      </c>
      <c r="H121">
        <v>30181613.321534202</v>
      </c>
    </row>
    <row r="122" spans="2:8" x14ac:dyDescent="0.25">
      <c r="B122">
        <v>4879.2</v>
      </c>
      <c r="H122">
        <v>30181613.321533099</v>
      </c>
    </row>
    <row r="123" spans="2:8" x14ac:dyDescent="0.25">
      <c r="B123">
        <v>4914.8</v>
      </c>
      <c r="H123">
        <v>30181613.321532901</v>
      </c>
    </row>
    <row r="124" spans="2:8" x14ac:dyDescent="0.25">
      <c r="B124">
        <v>4951.1000000000004</v>
      </c>
      <c r="H124">
        <v>30181613.321534902</v>
      </c>
    </row>
    <row r="125" spans="2:8" x14ac:dyDescent="0.25">
      <c r="B125">
        <v>4987.7</v>
      </c>
      <c r="H125">
        <v>30181613.321534202</v>
      </c>
    </row>
    <row r="126" spans="2:8" x14ac:dyDescent="0.25">
      <c r="B126">
        <v>5023.3999999999996</v>
      </c>
      <c r="H126">
        <v>30181613.321532998</v>
      </c>
    </row>
    <row r="127" spans="2:8" x14ac:dyDescent="0.25">
      <c r="B127">
        <v>5049</v>
      </c>
      <c r="C127" s="24"/>
    </row>
    <row r="128" spans="2:8" x14ac:dyDescent="0.25">
      <c r="B128">
        <v>5077.5</v>
      </c>
      <c r="C128" s="24"/>
    </row>
    <row r="129" spans="2:8" x14ac:dyDescent="0.25">
      <c r="B129">
        <v>5106.8</v>
      </c>
      <c r="C129" s="24"/>
    </row>
    <row r="130" spans="2:8" x14ac:dyDescent="0.25">
      <c r="B130">
        <v>5146.2</v>
      </c>
      <c r="H130">
        <v>30181613.321532998</v>
      </c>
    </row>
    <row r="131" spans="2:8" x14ac:dyDescent="0.25">
      <c r="B131">
        <v>5182</v>
      </c>
      <c r="H131">
        <v>30181613.321532901</v>
      </c>
    </row>
    <row r="132" spans="2:8" x14ac:dyDescent="0.25">
      <c r="B132">
        <v>5207.5</v>
      </c>
      <c r="C132" s="24"/>
    </row>
    <row r="133" spans="2:8" x14ac:dyDescent="0.25">
      <c r="B133">
        <v>5246.1</v>
      </c>
      <c r="H133">
        <v>30181613.321533199</v>
      </c>
    </row>
    <row r="134" spans="2:8" x14ac:dyDescent="0.25">
      <c r="B134">
        <v>5271.5</v>
      </c>
      <c r="C134" s="24"/>
    </row>
    <row r="135" spans="2:8" x14ac:dyDescent="0.25">
      <c r="B135">
        <v>5300.2</v>
      </c>
      <c r="C135" s="24"/>
    </row>
    <row r="136" spans="2:8" x14ac:dyDescent="0.25">
      <c r="B136">
        <v>5329.7</v>
      </c>
      <c r="C136" s="24"/>
    </row>
    <row r="137" spans="2:8" x14ac:dyDescent="0.25">
      <c r="B137">
        <v>5358.6</v>
      </c>
      <c r="C137" s="24"/>
    </row>
    <row r="138" spans="2:8" x14ac:dyDescent="0.25">
      <c r="B138">
        <v>5387.8</v>
      </c>
      <c r="C138" s="24"/>
    </row>
    <row r="139" spans="2:8" x14ac:dyDescent="0.25">
      <c r="B139">
        <v>5416.6</v>
      </c>
      <c r="C139" s="24"/>
    </row>
    <row r="140" spans="2:8" x14ac:dyDescent="0.25">
      <c r="B140">
        <v>5445.5</v>
      </c>
      <c r="C140" s="24"/>
    </row>
    <row r="141" spans="2:8" x14ac:dyDescent="0.25">
      <c r="B141">
        <v>5485.1</v>
      </c>
      <c r="H141">
        <v>30181613.321533501</v>
      </c>
    </row>
    <row r="142" spans="2:8" x14ac:dyDescent="0.25">
      <c r="B142">
        <v>5556.3</v>
      </c>
      <c r="C142" s="24"/>
    </row>
    <row r="143" spans="2:8" x14ac:dyDescent="0.25">
      <c r="B143">
        <v>5591</v>
      </c>
      <c r="H143">
        <v>30181613.321532998</v>
      </c>
    </row>
    <row r="144" spans="2:8" x14ac:dyDescent="0.25">
      <c r="B144">
        <v>5615.9</v>
      </c>
      <c r="C144" s="24"/>
    </row>
    <row r="145" spans="2:8" x14ac:dyDescent="0.25">
      <c r="B145">
        <v>5653.6</v>
      </c>
      <c r="H145">
        <v>30181613.321534801</v>
      </c>
    </row>
    <row r="146" spans="2:8" x14ac:dyDescent="0.25">
      <c r="B146">
        <v>5688.6</v>
      </c>
      <c r="H146">
        <v>30181613.321534202</v>
      </c>
    </row>
    <row r="147" spans="2:8" x14ac:dyDescent="0.25">
      <c r="B147">
        <v>5723.7</v>
      </c>
      <c r="H147">
        <v>30181613.321532998</v>
      </c>
    </row>
    <row r="148" spans="2:8" x14ac:dyDescent="0.25">
      <c r="B148">
        <v>5759</v>
      </c>
      <c r="H148">
        <v>30181613.321534202</v>
      </c>
    </row>
    <row r="149" spans="2:8" x14ac:dyDescent="0.25">
      <c r="B149">
        <v>5784.7</v>
      </c>
      <c r="C149" s="24"/>
    </row>
    <row r="150" spans="2:8" x14ac:dyDescent="0.25">
      <c r="B150">
        <v>5824.1</v>
      </c>
      <c r="H150">
        <v>30181613.321534399</v>
      </c>
    </row>
    <row r="151" spans="2:8" x14ac:dyDescent="0.25">
      <c r="B151">
        <v>5859.6</v>
      </c>
      <c r="H151">
        <v>30181613.321532998</v>
      </c>
    </row>
    <row r="152" spans="2:8" x14ac:dyDescent="0.25">
      <c r="B152">
        <v>5895.4</v>
      </c>
      <c r="H152">
        <v>30181613.321532998</v>
      </c>
    </row>
    <row r="153" spans="2:8" x14ac:dyDescent="0.25">
      <c r="B153">
        <v>5930.8</v>
      </c>
      <c r="H153">
        <v>30181613.321532998</v>
      </c>
    </row>
    <row r="154" spans="2:8" x14ac:dyDescent="0.25">
      <c r="B154">
        <v>5956.5</v>
      </c>
      <c r="C154" s="24"/>
    </row>
    <row r="155" spans="2:8" x14ac:dyDescent="0.25">
      <c r="B155">
        <v>5995.1</v>
      </c>
      <c r="H155">
        <v>30181613.321532998</v>
      </c>
    </row>
    <row r="156" spans="2:8" x14ac:dyDescent="0.25">
      <c r="B156">
        <v>6030.8</v>
      </c>
      <c r="H156">
        <v>30181613.321532998</v>
      </c>
    </row>
    <row r="157" spans="2:8" x14ac:dyDescent="0.25">
      <c r="B157">
        <v>6056.4</v>
      </c>
      <c r="C157" s="24"/>
    </row>
    <row r="158" spans="2:8" x14ac:dyDescent="0.25">
      <c r="B158">
        <v>6084.8</v>
      </c>
      <c r="C158" s="24"/>
    </row>
    <row r="159" spans="2:8" x14ac:dyDescent="0.25">
      <c r="B159">
        <v>6113.9</v>
      </c>
      <c r="C159" s="24"/>
    </row>
    <row r="160" spans="2:8" x14ac:dyDescent="0.25">
      <c r="B160">
        <v>6142.7</v>
      </c>
      <c r="C160" s="24"/>
    </row>
    <row r="161" spans="2:8" x14ac:dyDescent="0.25">
      <c r="B161">
        <v>6172</v>
      </c>
      <c r="C161" s="24"/>
    </row>
    <row r="162" spans="2:8" x14ac:dyDescent="0.25">
      <c r="B162">
        <v>6200.9</v>
      </c>
      <c r="C162" s="24"/>
    </row>
    <row r="163" spans="2:8" x14ac:dyDescent="0.25">
      <c r="B163">
        <v>6239.9</v>
      </c>
      <c r="H163">
        <v>30181613.321532801</v>
      </c>
    </row>
    <row r="164" spans="2:8" x14ac:dyDescent="0.25">
      <c r="B164">
        <v>6265.1</v>
      </c>
      <c r="C164" s="24"/>
    </row>
    <row r="165" spans="2:8" x14ac:dyDescent="0.25">
      <c r="B165">
        <v>6293.5</v>
      </c>
      <c r="C165" s="24"/>
    </row>
    <row r="166" spans="2:8" x14ac:dyDescent="0.25">
      <c r="B166">
        <v>6332.9</v>
      </c>
      <c r="H166">
        <v>30181613.321532801</v>
      </c>
    </row>
    <row r="167" spans="2:8" x14ac:dyDescent="0.25">
      <c r="B167">
        <v>6412.8</v>
      </c>
      <c r="H167">
        <v>30181613.321534399</v>
      </c>
    </row>
    <row r="168" spans="2:8" x14ac:dyDescent="0.25">
      <c r="B168">
        <v>6447</v>
      </c>
      <c r="H168">
        <v>30181613.321532998</v>
      </c>
    </row>
    <row r="169" spans="2:8" x14ac:dyDescent="0.25">
      <c r="B169">
        <v>6482.1</v>
      </c>
      <c r="H169">
        <v>30181613.321534298</v>
      </c>
    </row>
    <row r="170" spans="2:8" x14ac:dyDescent="0.25">
      <c r="B170">
        <v>6517.2</v>
      </c>
      <c r="H170">
        <v>30181503.321532998</v>
      </c>
    </row>
    <row r="171" spans="2:8" x14ac:dyDescent="0.25">
      <c r="B171">
        <v>6553.1</v>
      </c>
      <c r="H171">
        <v>30181503.3215339</v>
      </c>
    </row>
    <row r="172" spans="2:8" x14ac:dyDescent="0.25">
      <c r="B172">
        <v>6580.3</v>
      </c>
      <c r="C172" s="24"/>
    </row>
    <row r="173" spans="2:8" x14ac:dyDescent="0.25">
      <c r="B173">
        <v>6619.2</v>
      </c>
      <c r="H173">
        <v>30181503.321534101</v>
      </c>
    </row>
    <row r="174" spans="2:8" x14ac:dyDescent="0.25">
      <c r="B174">
        <v>6654.4</v>
      </c>
      <c r="H174">
        <v>30181503.321533099</v>
      </c>
    </row>
    <row r="175" spans="2:8" x14ac:dyDescent="0.25">
      <c r="B175">
        <v>6689.7</v>
      </c>
      <c r="H175">
        <v>30181167.0781889</v>
      </c>
    </row>
    <row r="176" spans="2:8" x14ac:dyDescent="0.25">
      <c r="B176">
        <v>6725</v>
      </c>
      <c r="H176">
        <v>30181167.078189</v>
      </c>
    </row>
    <row r="177" spans="2:8" x14ac:dyDescent="0.25">
      <c r="B177">
        <v>6761.2</v>
      </c>
      <c r="H177">
        <v>30181167.078190401</v>
      </c>
    </row>
    <row r="178" spans="2:8" x14ac:dyDescent="0.25">
      <c r="B178">
        <v>6796.4</v>
      </c>
      <c r="H178">
        <v>30181167.0781889</v>
      </c>
    </row>
    <row r="179" spans="2:8" x14ac:dyDescent="0.25">
      <c r="B179">
        <v>6821.9</v>
      </c>
      <c r="C179" s="24"/>
    </row>
    <row r="180" spans="2:8" x14ac:dyDescent="0.25">
      <c r="B180">
        <v>6860.9</v>
      </c>
      <c r="H180">
        <v>30181167.078189</v>
      </c>
    </row>
    <row r="181" spans="2:8" x14ac:dyDescent="0.25">
      <c r="B181">
        <v>6896.6</v>
      </c>
      <c r="H181">
        <v>30181167.078189999</v>
      </c>
    </row>
    <row r="182" spans="2:8" x14ac:dyDescent="0.25">
      <c r="B182">
        <v>6932.1</v>
      </c>
      <c r="H182">
        <v>30181167.078189101</v>
      </c>
    </row>
    <row r="183" spans="2:8" x14ac:dyDescent="0.25">
      <c r="B183">
        <v>6957.6</v>
      </c>
      <c r="C183" s="24"/>
    </row>
    <row r="184" spans="2:8" x14ac:dyDescent="0.25">
      <c r="B184">
        <v>6996.4</v>
      </c>
      <c r="H184">
        <v>30180844.152300902</v>
      </c>
    </row>
    <row r="185" spans="2:8" x14ac:dyDescent="0.25">
      <c r="B185">
        <v>7021.9</v>
      </c>
      <c r="C185" s="24"/>
    </row>
    <row r="186" spans="2:8" x14ac:dyDescent="0.25">
      <c r="B186">
        <v>7050.7</v>
      </c>
      <c r="C186" s="24"/>
    </row>
    <row r="187" spans="2:8" x14ac:dyDescent="0.25">
      <c r="B187">
        <v>7079.6</v>
      </c>
      <c r="C187" s="24"/>
    </row>
    <row r="188" spans="2:8" x14ac:dyDescent="0.25">
      <c r="B188">
        <v>7108.2</v>
      </c>
      <c r="C188" s="24"/>
    </row>
    <row r="189" spans="2:8" x14ac:dyDescent="0.25">
      <c r="B189">
        <v>7137.3</v>
      </c>
      <c r="C189" s="24"/>
    </row>
    <row r="190" spans="2:8" x14ac:dyDescent="0.25">
      <c r="B190">
        <v>7176.5</v>
      </c>
      <c r="H190">
        <v>30180844.152300801</v>
      </c>
    </row>
    <row r="191" spans="2:8" x14ac:dyDescent="0.25">
      <c r="B191">
        <v>7212.3</v>
      </c>
      <c r="H191">
        <v>30180844.1523013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4C1E7-8442-49BA-81BF-5DF3136245A5}">
  <dimension ref="A1:AD260"/>
  <sheetViews>
    <sheetView zoomScaleNormal="100" workbookViewId="0">
      <selection activeCell="F3" sqref="F3"/>
    </sheetView>
  </sheetViews>
  <sheetFormatPr baseColWidth="10" defaultColWidth="13.28515625" defaultRowHeight="15" x14ac:dyDescent="0.25"/>
  <cols>
    <col min="1" max="1" width="9.5703125" bestFit="1" customWidth="1"/>
    <col min="2" max="2" width="23.7109375" bestFit="1" customWidth="1"/>
    <col min="3" max="3" width="10.28515625" bestFit="1" customWidth="1"/>
    <col min="4" max="4" width="3" bestFit="1" customWidth="1"/>
    <col min="5" max="5" width="4" bestFit="1" customWidth="1"/>
    <col min="6" max="6" width="8" bestFit="1" customWidth="1"/>
    <col min="7" max="7" width="9.28515625" bestFit="1" customWidth="1"/>
    <col min="8" max="9" width="13.5703125" bestFit="1" customWidth="1"/>
    <col min="10" max="10" width="2.28515625" customWidth="1"/>
    <col min="11" max="14" width="13.5703125" bestFit="1" customWidth="1"/>
    <col min="15" max="15" width="6.5703125" bestFit="1" customWidth="1"/>
    <col min="16" max="16" width="6.7109375" bestFit="1" customWidth="1"/>
    <col min="17" max="17" width="4.28515625" customWidth="1"/>
    <col min="18" max="19" width="7.5703125" bestFit="1" customWidth="1"/>
    <col min="20" max="20" width="9.85546875" bestFit="1" customWidth="1"/>
    <col min="21" max="21" width="6" bestFit="1" customWidth="1"/>
    <col min="22" max="22" width="21.85546875" bestFit="1" customWidth="1"/>
    <col min="23" max="23" width="6.85546875" bestFit="1" customWidth="1"/>
    <col min="24" max="24" width="10.28515625" bestFit="1" customWidth="1"/>
    <col min="25" max="25" width="12.42578125" bestFit="1" customWidth="1"/>
    <col min="26" max="26" width="9.7109375" bestFit="1" customWidth="1"/>
    <col min="27" max="27" width="4" bestFit="1" customWidth="1"/>
    <col min="28" max="28" width="6" bestFit="1" customWidth="1"/>
    <col min="29" max="29" width="40.5703125" bestFit="1" customWidth="1"/>
    <col min="31" max="31" width="19.5703125" bestFit="1" customWidth="1"/>
  </cols>
  <sheetData>
    <row r="1" spans="1:30" s="1" customFormat="1" x14ac:dyDescent="0.25">
      <c r="A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118</v>
      </c>
      <c r="H1" s="1" t="s">
        <v>4</v>
      </c>
      <c r="I1" s="1" t="s">
        <v>18</v>
      </c>
      <c r="J1"/>
      <c r="K1" s="1" t="s">
        <v>6</v>
      </c>
      <c r="L1" s="1" t="s">
        <v>17</v>
      </c>
      <c r="M1" s="1" t="s">
        <v>95</v>
      </c>
      <c r="N1" s="1" t="s">
        <v>20</v>
      </c>
      <c r="O1" s="1" t="s">
        <v>5</v>
      </c>
      <c r="P1" s="1" t="s">
        <v>19</v>
      </c>
      <c r="R1" s="1" t="s">
        <v>7</v>
      </c>
      <c r="S1" s="1" t="s">
        <v>16</v>
      </c>
      <c r="T1" s="1" t="s">
        <v>94</v>
      </c>
      <c r="U1" s="1" t="s">
        <v>21</v>
      </c>
      <c r="V1" s="1" t="s">
        <v>144</v>
      </c>
      <c r="W1" s="1" t="s">
        <v>10</v>
      </c>
      <c r="X1" s="1" t="s">
        <v>23</v>
      </c>
      <c r="Y1" s="1" t="s">
        <v>97</v>
      </c>
      <c r="Z1" s="1" t="s">
        <v>98</v>
      </c>
      <c r="AA1" s="1" t="s">
        <v>24</v>
      </c>
      <c r="AB1" s="1" t="s">
        <v>100</v>
      </c>
      <c r="AC1" s="1" t="s">
        <v>119</v>
      </c>
    </row>
    <row r="2" spans="1:30" s="1" customFormat="1" x14ac:dyDescent="0.25">
      <c r="A2" s="5"/>
      <c r="B2"/>
      <c r="C2"/>
      <c r="D2"/>
      <c r="E2"/>
      <c r="F2" s="13"/>
      <c r="G2" s="11"/>
      <c r="H2" s="7"/>
      <c r="I2" s="7"/>
      <c r="J2"/>
      <c r="K2" s="7"/>
      <c r="L2" s="7"/>
      <c r="M2" s="7"/>
      <c r="N2" s="7"/>
      <c r="O2" s="6"/>
      <c r="P2" s="6"/>
      <c r="Q2" s="6"/>
      <c r="R2" s="6"/>
      <c r="S2" s="6"/>
      <c r="T2"/>
      <c r="U2"/>
      <c r="V2"/>
      <c r="W2"/>
      <c r="X2"/>
      <c r="Y2"/>
      <c r="Z2"/>
      <c r="AA2"/>
      <c r="AB2"/>
      <c r="AC2"/>
      <c r="AD2"/>
    </row>
    <row r="3" spans="1:30" x14ac:dyDescent="0.25">
      <c r="A3" t="s">
        <v>120</v>
      </c>
      <c r="B3" t="s">
        <v>121</v>
      </c>
      <c r="C3" t="s">
        <v>26</v>
      </c>
      <c r="D3">
        <v>48</v>
      </c>
      <c r="E3">
        <v>73</v>
      </c>
      <c r="F3" s="13">
        <v>1E-3</v>
      </c>
      <c r="G3" s="11">
        <v>4000</v>
      </c>
      <c r="H3" s="7">
        <v>279311866.39999998</v>
      </c>
      <c r="I3" s="7">
        <v>283945782.60000002</v>
      </c>
      <c r="K3" s="7">
        <v>283849653.5</v>
      </c>
      <c r="L3" s="7">
        <v>283849653.5</v>
      </c>
      <c r="M3" s="7">
        <v>283854271.10000002</v>
      </c>
      <c r="N3" s="7">
        <v>283849653.5</v>
      </c>
      <c r="O3" s="6">
        <v>6.7</v>
      </c>
      <c r="P3" s="6">
        <v>19.5</v>
      </c>
      <c r="Q3" s="6"/>
      <c r="R3" s="6">
        <v>121.5</v>
      </c>
      <c r="S3" s="6">
        <v>131</v>
      </c>
      <c r="T3">
        <v>177</v>
      </c>
      <c r="U3">
        <v>208.8</v>
      </c>
      <c r="V3" s="19">
        <f t="shared" ref="V3:V31" si="0">(K3-M3)/K3</f>
        <v>-1.6267766907891757E-5</v>
      </c>
      <c r="W3">
        <v>2951</v>
      </c>
      <c r="X3">
        <v>0</v>
      </c>
      <c r="Y3">
        <v>0</v>
      </c>
      <c r="Z3">
        <v>3504</v>
      </c>
      <c r="AA3">
        <v>58</v>
      </c>
      <c r="AB3">
        <v>2656</v>
      </c>
      <c r="AC3" t="s">
        <v>116</v>
      </c>
    </row>
    <row r="4" spans="1:30" x14ac:dyDescent="0.25">
      <c r="A4" t="s">
        <v>120</v>
      </c>
      <c r="B4" t="s">
        <v>122</v>
      </c>
      <c r="C4" t="s">
        <v>26</v>
      </c>
      <c r="D4">
        <v>48</v>
      </c>
      <c r="E4">
        <v>73</v>
      </c>
      <c r="F4" s="13">
        <v>1E-3</v>
      </c>
      <c r="G4" s="11">
        <v>8000</v>
      </c>
      <c r="H4" s="7">
        <v>279311866.39999998</v>
      </c>
      <c r="I4" s="7">
        <v>283945782.60000002</v>
      </c>
      <c r="K4" s="7">
        <v>283849653.5</v>
      </c>
      <c r="L4" s="7">
        <v>283849653.5</v>
      </c>
      <c r="M4" s="7">
        <v>283854271.10000002</v>
      </c>
      <c r="N4" s="7">
        <v>283849653.5</v>
      </c>
      <c r="O4" s="6">
        <v>6.7</v>
      </c>
      <c r="P4" s="6">
        <v>19.3</v>
      </c>
      <c r="Q4" s="6"/>
      <c r="R4" s="6">
        <v>119</v>
      </c>
      <c r="S4" s="6">
        <v>128.4</v>
      </c>
      <c r="T4">
        <v>175.3</v>
      </c>
      <c r="U4">
        <v>203.2</v>
      </c>
      <c r="V4" s="19">
        <f t="shared" si="0"/>
        <v>-1.6267766907891757E-5</v>
      </c>
      <c r="W4">
        <v>2951</v>
      </c>
      <c r="X4">
        <v>0</v>
      </c>
      <c r="Y4">
        <v>0</v>
      </c>
      <c r="Z4">
        <v>3504</v>
      </c>
      <c r="AA4">
        <v>58</v>
      </c>
      <c r="AB4">
        <v>2656</v>
      </c>
      <c r="AC4" t="s">
        <v>116</v>
      </c>
    </row>
    <row r="5" spans="1:30" x14ac:dyDescent="0.25">
      <c r="A5" t="s">
        <v>120</v>
      </c>
      <c r="B5" t="s">
        <v>123</v>
      </c>
      <c r="C5" t="s">
        <v>28</v>
      </c>
      <c r="D5">
        <v>48</v>
      </c>
      <c r="E5">
        <v>73</v>
      </c>
      <c r="F5" s="13">
        <v>1E-3</v>
      </c>
      <c r="G5" s="11">
        <v>8000</v>
      </c>
      <c r="H5" s="7">
        <v>251277744.5</v>
      </c>
      <c r="I5" s="7">
        <v>255707986.90000001</v>
      </c>
      <c r="K5" s="7">
        <v>255447316.59999999</v>
      </c>
      <c r="L5" s="7">
        <v>255447139.09999999</v>
      </c>
      <c r="M5" s="7">
        <v>255454586.80000001</v>
      </c>
      <c r="N5" s="7">
        <v>255455510.80000001</v>
      </c>
      <c r="O5" s="6">
        <v>6.8</v>
      </c>
      <c r="P5" s="6">
        <v>26.9</v>
      </c>
      <c r="Q5" s="6"/>
      <c r="R5" s="6">
        <v>91.8</v>
      </c>
      <c r="S5" s="6">
        <v>127.7</v>
      </c>
      <c r="T5">
        <v>125</v>
      </c>
      <c r="U5">
        <v>125.7</v>
      </c>
      <c r="V5" s="19">
        <f t="shared" si="0"/>
        <v>-2.8460663031360581E-5</v>
      </c>
      <c r="W5">
        <v>2871</v>
      </c>
      <c r="X5">
        <v>0</v>
      </c>
      <c r="Y5">
        <v>0</v>
      </c>
      <c r="Z5">
        <v>3504</v>
      </c>
      <c r="AA5">
        <v>92</v>
      </c>
      <c r="AB5">
        <v>2584</v>
      </c>
      <c r="AC5" t="s">
        <v>138</v>
      </c>
    </row>
    <row r="6" spans="1:30" s="14" customFormat="1" x14ac:dyDescent="0.25">
      <c r="A6" s="14" t="s">
        <v>120</v>
      </c>
      <c r="B6" s="14" t="s">
        <v>124</v>
      </c>
      <c r="C6" s="14" t="s">
        <v>30</v>
      </c>
      <c r="D6" s="14">
        <v>48</v>
      </c>
      <c r="E6" s="14">
        <v>73</v>
      </c>
      <c r="F6" s="15">
        <v>1E-3</v>
      </c>
      <c r="G6" s="16">
        <v>8000</v>
      </c>
      <c r="H6" s="17">
        <v>260823216.69999999</v>
      </c>
      <c r="I6" s="17">
        <v>261617184.69999999</v>
      </c>
      <c r="J6"/>
      <c r="K6" s="17">
        <v>261613254.30000001</v>
      </c>
      <c r="L6" s="17">
        <v>261613254.30000001</v>
      </c>
      <c r="M6" s="17">
        <v>261613254.30000001</v>
      </c>
      <c r="N6" s="17">
        <v>261613254.30000001</v>
      </c>
      <c r="O6" s="18">
        <v>6.8</v>
      </c>
      <c r="P6" s="18">
        <v>19.100000000000001</v>
      </c>
      <c r="Q6" s="18"/>
      <c r="R6" s="18">
        <v>8.1999999999999993</v>
      </c>
      <c r="S6" s="18">
        <v>16.8</v>
      </c>
      <c r="T6" s="14">
        <v>21.7</v>
      </c>
      <c r="U6" s="14">
        <v>21.4</v>
      </c>
      <c r="V6" s="19">
        <f t="shared" si="0"/>
        <v>0</v>
      </c>
      <c r="W6" s="14">
        <v>2923</v>
      </c>
      <c r="X6" s="14">
        <v>0</v>
      </c>
      <c r="Y6" s="14">
        <v>0</v>
      </c>
      <c r="Z6" s="14">
        <v>3504</v>
      </c>
      <c r="AA6" s="14">
        <v>59</v>
      </c>
      <c r="AB6" s="14">
        <v>2631</v>
      </c>
      <c r="AC6" s="14" t="s">
        <v>138</v>
      </c>
    </row>
    <row r="7" spans="1:30" x14ac:dyDescent="0.25">
      <c r="A7" t="s">
        <v>120</v>
      </c>
      <c r="B7" t="s">
        <v>125</v>
      </c>
      <c r="C7" t="s">
        <v>32</v>
      </c>
      <c r="D7">
        <v>48</v>
      </c>
      <c r="E7">
        <v>73</v>
      </c>
      <c r="F7" s="13">
        <v>1E-3</v>
      </c>
      <c r="G7" s="11">
        <v>8000</v>
      </c>
      <c r="H7" s="7">
        <v>239369032.80000001</v>
      </c>
      <c r="I7" s="7">
        <v>241115904.5</v>
      </c>
      <c r="K7" s="7">
        <v>241109467.80000001</v>
      </c>
      <c r="L7" s="7">
        <v>241106384.69999999</v>
      </c>
      <c r="M7" s="7">
        <v>241106384.69999999</v>
      </c>
      <c r="N7" s="7">
        <v>241106384.69999999</v>
      </c>
      <c r="O7" s="6">
        <v>6.7</v>
      </c>
      <c r="P7" s="6">
        <v>19.100000000000001</v>
      </c>
      <c r="Q7" s="6"/>
      <c r="R7" s="6">
        <v>8.8000000000000007</v>
      </c>
      <c r="S7" s="6">
        <v>20.399999999999999</v>
      </c>
      <c r="T7">
        <v>27.3</v>
      </c>
      <c r="U7">
        <v>24.8</v>
      </c>
      <c r="V7" s="19">
        <f t="shared" si="0"/>
        <v>1.2787137843053386E-5</v>
      </c>
      <c r="W7">
        <v>2887</v>
      </c>
      <c r="X7">
        <v>0</v>
      </c>
      <c r="Y7">
        <v>0</v>
      </c>
      <c r="Z7">
        <v>3504</v>
      </c>
      <c r="AA7">
        <v>43</v>
      </c>
      <c r="AB7">
        <v>2599</v>
      </c>
      <c r="AC7" t="s">
        <v>138</v>
      </c>
    </row>
    <row r="8" spans="1:30" x14ac:dyDescent="0.25">
      <c r="A8" t="s">
        <v>120</v>
      </c>
      <c r="B8" t="s">
        <v>126</v>
      </c>
      <c r="C8" t="s">
        <v>34</v>
      </c>
      <c r="D8">
        <v>48</v>
      </c>
      <c r="E8">
        <v>73</v>
      </c>
      <c r="F8" s="13">
        <v>1E-3</v>
      </c>
      <c r="G8" s="11">
        <v>8000</v>
      </c>
      <c r="H8" s="7">
        <v>356252252.39999998</v>
      </c>
      <c r="I8" s="7">
        <v>358108071.19999999</v>
      </c>
      <c r="K8" s="7">
        <v>358084984.80000001</v>
      </c>
      <c r="L8" s="7">
        <v>358052650.30000001</v>
      </c>
      <c r="M8" s="7">
        <v>358084984.80000001</v>
      </c>
      <c r="N8" s="7">
        <v>358095395.89999998</v>
      </c>
      <c r="O8" s="6">
        <v>6.6</v>
      </c>
      <c r="P8" s="6">
        <v>19.8</v>
      </c>
      <c r="Q8" s="6"/>
      <c r="R8" s="6">
        <v>22.4</v>
      </c>
      <c r="S8" s="6">
        <v>25.3</v>
      </c>
      <c r="T8">
        <v>30.6</v>
      </c>
      <c r="U8">
        <v>28.4</v>
      </c>
      <c r="V8" s="19">
        <f t="shared" si="0"/>
        <v>0</v>
      </c>
      <c r="W8">
        <v>2978</v>
      </c>
      <c r="X8">
        <v>0</v>
      </c>
      <c r="Y8">
        <v>0</v>
      </c>
      <c r="Z8">
        <v>3504</v>
      </c>
      <c r="AA8">
        <v>71</v>
      </c>
      <c r="AB8">
        <v>2681</v>
      </c>
      <c r="AC8" t="s">
        <v>138</v>
      </c>
    </row>
    <row r="9" spans="1:30" x14ac:dyDescent="0.25">
      <c r="A9" t="s">
        <v>120</v>
      </c>
      <c r="B9" t="s">
        <v>127</v>
      </c>
      <c r="C9" t="s">
        <v>36</v>
      </c>
      <c r="D9">
        <v>48</v>
      </c>
      <c r="E9">
        <v>73</v>
      </c>
      <c r="F9" s="13">
        <v>1E-3</v>
      </c>
      <c r="G9" s="11">
        <v>8000</v>
      </c>
      <c r="H9" s="7">
        <v>502820732.89999998</v>
      </c>
      <c r="I9" s="7">
        <v>504462830</v>
      </c>
      <c r="K9" s="7">
        <v>504449598.5</v>
      </c>
      <c r="L9" s="7">
        <v>504423891.89999998</v>
      </c>
      <c r="M9" s="7">
        <v>504437896.80000001</v>
      </c>
      <c r="N9" s="7">
        <v>504423079</v>
      </c>
      <c r="O9" s="6">
        <v>6.8</v>
      </c>
      <c r="P9" s="6">
        <v>19.600000000000001</v>
      </c>
      <c r="Q9" s="6"/>
      <c r="R9" s="6">
        <v>9.1999999999999993</v>
      </c>
      <c r="S9" s="6">
        <v>19.8</v>
      </c>
      <c r="T9">
        <v>183.2</v>
      </c>
      <c r="U9">
        <v>42.4</v>
      </c>
      <c r="V9" s="19">
        <f t="shared" si="0"/>
        <v>2.319696563300581E-5</v>
      </c>
      <c r="W9">
        <v>3117</v>
      </c>
      <c r="X9">
        <v>0</v>
      </c>
      <c r="Y9">
        <v>0</v>
      </c>
      <c r="Z9">
        <v>3504</v>
      </c>
      <c r="AA9">
        <v>64</v>
      </c>
      <c r="AB9">
        <v>2806</v>
      </c>
      <c r="AC9" t="s">
        <v>138</v>
      </c>
    </row>
    <row r="10" spans="1:30" x14ac:dyDescent="0.25">
      <c r="A10" t="s">
        <v>120</v>
      </c>
      <c r="B10" t="s">
        <v>128</v>
      </c>
      <c r="C10" t="s">
        <v>38</v>
      </c>
      <c r="D10">
        <v>48</v>
      </c>
      <c r="E10">
        <v>73</v>
      </c>
      <c r="F10" s="13">
        <v>1E-3</v>
      </c>
      <c r="G10" s="11">
        <v>8000</v>
      </c>
      <c r="H10" s="7">
        <v>517818965.10000002</v>
      </c>
      <c r="I10" s="7">
        <v>518945233.10000002</v>
      </c>
      <c r="K10" s="7">
        <v>518931708.69999999</v>
      </c>
      <c r="L10" s="7">
        <v>518917777.19999999</v>
      </c>
      <c r="M10" s="7">
        <v>518935430.89999998</v>
      </c>
      <c r="N10" s="7">
        <v>518928465.10000002</v>
      </c>
      <c r="O10" s="6">
        <v>6.5</v>
      </c>
      <c r="P10" s="6">
        <v>18.8</v>
      </c>
      <c r="Q10" s="6"/>
      <c r="R10" s="6">
        <v>45.1</v>
      </c>
      <c r="S10" s="6">
        <v>52.9</v>
      </c>
      <c r="T10">
        <v>66.599999999999994</v>
      </c>
      <c r="U10">
        <v>336.5</v>
      </c>
      <c r="V10" s="19">
        <f t="shared" si="0"/>
        <v>-7.1728127951801903E-6</v>
      </c>
      <c r="W10">
        <v>3125</v>
      </c>
      <c r="X10">
        <v>0</v>
      </c>
      <c r="Y10">
        <v>0</v>
      </c>
      <c r="Z10">
        <v>3504</v>
      </c>
      <c r="AA10">
        <v>49</v>
      </c>
      <c r="AB10">
        <v>2813</v>
      </c>
      <c r="AC10" t="s">
        <v>138</v>
      </c>
    </row>
    <row r="11" spans="1:30" x14ac:dyDescent="0.25">
      <c r="A11" t="s">
        <v>120</v>
      </c>
      <c r="B11" t="s">
        <v>129</v>
      </c>
      <c r="C11" t="s">
        <v>40</v>
      </c>
      <c r="D11">
        <v>48</v>
      </c>
      <c r="E11">
        <v>73</v>
      </c>
      <c r="F11" s="13">
        <v>1E-3</v>
      </c>
      <c r="G11" s="11">
        <v>8000</v>
      </c>
      <c r="H11" s="7">
        <v>360947885.80000001</v>
      </c>
      <c r="I11" s="7">
        <v>362842668</v>
      </c>
      <c r="K11" s="7">
        <v>362459761.10000002</v>
      </c>
      <c r="L11" s="7">
        <v>362435212.30000001</v>
      </c>
      <c r="M11" s="7">
        <v>362434996.60000002</v>
      </c>
      <c r="N11" s="7">
        <v>362442936.89999998</v>
      </c>
      <c r="O11" s="6">
        <v>6.8</v>
      </c>
      <c r="P11" s="6">
        <v>21</v>
      </c>
      <c r="Q11" s="6"/>
      <c r="R11" s="6">
        <v>23.1</v>
      </c>
      <c r="S11" s="6">
        <v>36.700000000000003</v>
      </c>
      <c r="T11">
        <v>29.8</v>
      </c>
      <c r="U11">
        <v>34</v>
      </c>
      <c r="V11" s="19">
        <f t="shared" si="0"/>
        <v>6.8323446235367494E-5</v>
      </c>
      <c r="W11">
        <v>2930</v>
      </c>
      <c r="X11">
        <v>0</v>
      </c>
      <c r="Y11">
        <v>0</v>
      </c>
      <c r="Z11">
        <v>3504</v>
      </c>
      <c r="AA11">
        <v>118</v>
      </c>
      <c r="AB11">
        <v>2637</v>
      </c>
      <c r="AC11" t="s">
        <v>138</v>
      </c>
    </row>
    <row r="12" spans="1:30" x14ac:dyDescent="0.25">
      <c r="A12" t="s">
        <v>120</v>
      </c>
      <c r="B12" t="s">
        <v>130</v>
      </c>
      <c r="C12" t="s">
        <v>42</v>
      </c>
      <c r="D12">
        <v>48</v>
      </c>
      <c r="E12">
        <v>73</v>
      </c>
      <c r="F12" s="13">
        <v>1E-3</v>
      </c>
      <c r="G12" s="11">
        <v>8000</v>
      </c>
      <c r="H12" s="7">
        <v>306605244.19999999</v>
      </c>
      <c r="I12" s="7">
        <v>308925872.89999998</v>
      </c>
      <c r="K12" s="7">
        <v>308929532.30000001</v>
      </c>
      <c r="L12" s="7">
        <v>308860947.89999998</v>
      </c>
      <c r="M12" s="7">
        <v>308882796</v>
      </c>
      <c r="N12" s="7">
        <v>308842794</v>
      </c>
      <c r="O12" s="6">
        <v>6.7</v>
      </c>
      <c r="P12" s="6">
        <v>19.600000000000001</v>
      </c>
      <c r="Q12" s="6"/>
      <c r="R12" s="6">
        <v>16.100000000000001</v>
      </c>
      <c r="S12" s="6">
        <v>24</v>
      </c>
      <c r="T12">
        <v>29.4</v>
      </c>
      <c r="U12">
        <v>27.3</v>
      </c>
      <c r="V12" s="19">
        <f t="shared" si="0"/>
        <v>1.5128466240199568E-4</v>
      </c>
      <c r="W12">
        <v>2953</v>
      </c>
      <c r="X12">
        <v>0</v>
      </c>
      <c r="Y12">
        <v>0</v>
      </c>
      <c r="Z12">
        <v>3504</v>
      </c>
      <c r="AA12">
        <v>83</v>
      </c>
      <c r="AB12">
        <v>2658</v>
      </c>
      <c r="AC12" t="s">
        <v>138</v>
      </c>
    </row>
    <row r="13" spans="1:30" x14ac:dyDescent="0.25">
      <c r="A13" t="s">
        <v>120</v>
      </c>
      <c r="B13" t="s">
        <v>131</v>
      </c>
      <c r="C13" t="s">
        <v>43</v>
      </c>
      <c r="D13">
        <v>48</v>
      </c>
      <c r="E13">
        <v>73</v>
      </c>
      <c r="F13" s="13">
        <v>1E-3</v>
      </c>
      <c r="G13" s="11">
        <v>8000</v>
      </c>
      <c r="H13" s="7">
        <v>243013026.80000001</v>
      </c>
      <c r="I13" s="7">
        <v>246384107.09999999</v>
      </c>
      <c r="K13" s="7">
        <v>246349486.5</v>
      </c>
      <c r="L13" s="7">
        <v>246349486.5</v>
      </c>
      <c r="M13" s="7">
        <v>246349486.5</v>
      </c>
      <c r="N13" s="7">
        <v>246349486.5</v>
      </c>
      <c r="O13" s="6">
        <v>6.8</v>
      </c>
      <c r="P13" s="6">
        <v>20.9</v>
      </c>
      <c r="Q13" s="6"/>
      <c r="R13" s="6">
        <v>93.5</v>
      </c>
      <c r="S13" s="6">
        <v>85.1</v>
      </c>
      <c r="T13">
        <v>72.900000000000006</v>
      </c>
      <c r="U13">
        <v>33.700000000000003</v>
      </c>
      <c r="V13" s="19">
        <f t="shared" si="0"/>
        <v>0</v>
      </c>
      <c r="W13">
        <v>2890</v>
      </c>
      <c r="X13">
        <v>0</v>
      </c>
      <c r="Y13">
        <v>0</v>
      </c>
      <c r="Z13">
        <v>3504</v>
      </c>
      <c r="AA13">
        <v>65</v>
      </c>
      <c r="AB13">
        <v>2601</v>
      </c>
      <c r="AC13" t="s">
        <v>138</v>
      </c>
    </row>
    <row r="14" spans="1:30" x14ac:dyDescent="0.25">
      <c r="A14" t="s">
        <v>120</v>
      </c>
      <c r="B14" t="s">
        <v>132</v>
      </c>
      <c r="C14" t="s">
        <v>45</v>
      </c>
      <c r="D14">
        <v>48</v>
      </c>
      <c r="E14">
        <v>73</v>
      </c>
      <c r="F14" s="13">
        <v>1E-3</v>
      </c>
      <c r="G14" s="11">
        <v>8000</v>
      </c>
      <c r="H14" s="7">
        <v>341207508.60000002</v>
      </c>
      <c r="I14" s="7">
        <v>347952470.89999998</v>
      </c>
      <c r="K14" s="7">
        <v>347389906.39999998</v>
      </c>
      <c r="L14" s="7">
        <v>347389906.39999998</v>
      </c>
      <c r="M14" s="7">
        <v>347471425.80000001</v>
      </c>
      <c r="N14" s="7">
        <v>0</v>
      </c>
      <c r="O14" s="6">
        <v>16.3</v>
      </c>
      <c r="P14" s="6">
        <v>60.3</v>
      </c>
      <c r="Q14" s="6"/>
      <c r="R14" s="6">
        <v>125.2</v>
      </c>
      <c r="S14" s="6">
        <v>288.2</v>
      </c>
      <c r="T14">
        <v>113.5</v>
      </c>
      <c r="U14">
        <v>0</v>
      </c>
      <c r="V14" s="19">
        <f t="shared" si="0"/>
        <v>-2.3466254631523677E-4</v>
      </c>
      <c r="W14">
        <v>2996</v>
      </c>
      <c r="X14">
        <v>0</v>
      </c>
      <c r="Y14">
        <v>0</v>
      </c>
      <c r="Z14">
        <v>3504</v>
      </c>
      <c r="AA14">
        <v>0</v>
      </c>
      <c r="AB14">
        <v>0</v>
      </c>
      <c r="AC14" t="s">
        <v>138</v>
      </c>
    </row>
    <row r="15" spans="1:30" x14ac:dyDescent="0.25">
      <c r="A15" t="s">
        <v>120</v>
      </c>
      <c r="B15" t="s">
        <v>133</v>
      </c>
      <c r="C15" t="s">
        <v>9</v>
      </c>
      <c r="D15">
        <v>48</v>
      </c>
      <c r="E15">
        <v>610</v>
      </c>
      <c r="F15" s="13">
        <v>1E-3</v>
      </c>
      <c r="G15" s="11">
        <v>8000</v>
      </c>
      <c r="H15" s="7">
        <v>3167212.2</v>
      </c>
      <c r="I15" s="7">
        <v>3184339.6</v>
      </c>
      <c r="K15" s="7">
        <v>3171170.8</v>
      </c>
      <c r="L15" s="7">
        <v>3171809.2</v>
      </c>
      <c r="M15" s="7">
        <v>3170465.5</v>
      </c>
      <c r="N15" s="7">
        <v>0</v>
      </c>
      <c r="O15" s="6">
        <v>237.1</v>
      </c>
      <c r="P15" s="6">
        <v>553.6</v>
      </c>
      <c r="Q15" s="6"/>
      <c r="R15" s="6">
        <v>2407.1999999999998</v>
      </c>
      <c r="S15" s="6">
        <v>1618.3</v>
      </c>
      <c r="T15">
        <v>692.9</v>
      </c>
      <c r="U15">
        <v>0</v>
      </c>
      <c r="V15" s="19">
        <f t="shared" si="0"/>
        <v>2.224099692138354E-4</v>
      </c>
      <c r="W15">
        <v>13147</v>
      </c>
      <c r="X15">
        <v>0</v>
      </c>
      <c r="Y15">
        <v>0</v>
      </c>
      <c r="Z15">
        <v>29280</v>
      </c>
      <c r="AA15">
        <v>0</v>
      </c>
      <c r="AB15">
        <v>0</v>
      </c>
      <c r="AC15" t="s">
        <v>138</v>
      </c>
    </row>
    <row r="16" spans="1:30" x14ac:dyDescent="0.25">
      <c r="A16" t="s">
        <v>120</v>
      </c>
      <c r="B16" t="s">
        <v>134</v>
      </c>
      <c r="C16" t="s">
        <v>11</v>
      </c>
      <c r="D16">
        <v>48</v>
      </c>
      <c r="E16">
        <v>610</v>
      </c>
      <c r="F16" s="13">
        <v>1E-3</v>
      </c>
      <c r="G16" s="11">
        <v>8000</v>
      </c>
      <c r="H16" s="7">
        <v>3167893.4</v>
      </c>
      <c r="I16" s="7">
        <v>3180824.4</v>
      </c>
      <c r="K16" s="7">
        <v>3173306.7</v>
      </c>
      <c r="L16" s="7">
        <v>3171616.1</v>
      </c>
      <c r="M16" s="7">
        <v>3172081.5</v>
      </c>
      <c r="N16" s="7">
        <v>0</v>
      </c>
      <c r="O16" s="6">
        <v>241.2</v>
      </c>
      <c r="P16" s="6">
        <v>558.9</v>
      </c>
      <c r="Q16" s="6"/>
      <c r="R16" s="6">
        <v>3581.2</v>
      </c>
      <c r="S16" s="6">
        <v>1337.2</v>
      </c>
      <c r="T16">
        <v>1045.5999999999999</v>
      </c>
      <c r="U16">
        <v>0</v>
      </c>
      <c r="V16" s="19">
        <f t="shared" si="0"/>
        <v>3.8609567742071266E-4</v>
      </c>
      <c r="W16">
        <v>13165</v>
      </c>
      <c r="X16">
        <v>0</v>
      </c>
      <c r="Y16">
        <v>0</v>
      </c>
      <c r="Z16">
        <v>29280</v>
      </c>
      <c r="AA16">
        <v>0</v>
      </c>
      <c r="AB16">
        <v>0</v>
      </c>
      <c r="AC16" t="s">
        <v>138</v>
      </c>
    </row>
    <row r="17" spans="1:30" x14ac:dyDescent="0.25">
      <c r="A17" t="s">
        <v>120</v>
      </c>
      <c r="B17" t="s">
        <v>135</v>
      </c>
      <c r="C17" t="s">
        <v>12</v>
      </c>
      <c r="D17">
        <v>48</v>
      </c>
      <c r="E17">
        <v>610</v>
      </c>
      <c r="F17" s="13">
        <v>1E-3</v>
      </c>
      <c r="G17" s="11">
        <v>8000</v>
      </c>
      <c r="H17" s="7">
        <v>3172721.8</v>
      </c>
      <c r="I17" s="7">
        <v>3204626.9</v>
      </c>
      <c r="K17" s="12">
        <v>3172721.8</v>
      </c>
      <c r="L17" s="12">
        <v>3178064.7</v>
      </c>
      <c r="M17" s="7">
        <v>3177065.7</v>
      </c>
      <c r="N17" s="7">
        <v>0</v>
      </c>
      <c r="O17" s="6">
        <v>117</v>
      </c>
      <c r="P17" s="6">
        <v>192</v>
      </c>
      <c r="Q17" s="6"/>
      <c r="R17" s="10">
        <v>30107.9</v>
      </c>
      <c r="S17" s="10">
        <v>30107.9</v>
      </c>
      <c r="T17" s="9">
        <v>8392.5</v>
      </c>
      <c r="U17">
        <v>0</v>
      </c>
      <c r="V17" s="19"/>
      <c r="W17">
        <v>13295</v>
      </c>
      <c r="X17">
        <v>0</v>
      </c>
      <c r="Y17">
        <v>0</v>
      </c>
      <c r="Z17">
        <v>29280</v>
      </c>
      <c r="AA17">
        <v>0</v>
      </c>
      <c r="AB17">
        <v>0</v>
      </c>
      <c r="AC17" t="s">
        <v>138</v>
      </c>
    </row>
    <row r="18" spans="1:30" x14ac:dyDescent="0.25">
      <c r="A18" t="s">
        <v>120</v>
      </c>
      <c r="B18" t="s">
        <v>136</v>
      </c>
      <c r="C18" t="s">
        <v>13</v>
      </c>
      <c r="D18">
        <v>48</v>
      </c>
      <c r="E18">
        <v>610</v>
      </c>
      <c r="F18" s="13">
        <v>1E-3</v>
      </c>
      <c r="G18" s="11">
        <v>15000</v>
      </c>
      <c r="H18" s="7">
        <v>3182297.8</v>
      </c>
      <c r="I18" s="7">
        <v>3201532.8</v>
      </c>
      <c r="K18" s="12">
        <v>3229027.9</v>
      </c>
      <c r="L18" s="12">
        <v>3229064.7</v>
      </c>
      <c r="M18" s="12">
        <v>3188346.9</v>
      </c>
      <c r="N18" s="7">
        <v>0</v>
      </c>
      <c r="O18" s="6">
        <v>345.4</v>
      </c>
      <c r="P18" s="6">
        <v>1505.4</v>
      </c>
      <c r="Q18" s="6"/>
      <c r="R18" s="10">
        <v>15000</v>
      </c>
      <c r="S18" s="10">
        <v>15391.5</v>
      </c>
      <c r="T18" s="3">
        <v>16208.2</v>
      </c>
      <c r="U18">
        <v>0</v>
      </c>
      <c r="V18" s="19">
        <f t="shared" si="0"/>
        <v>1.2598528492119874E-2</v>
      </c>
      <c r="W18">
        <v>13330</v>
      </c>
      <c r="X18">
        <v>0</v>
      </c>
      <c r="Y18">
        <v>0</v>
      </c>
      <c r="Z18">
        <v>29280</v>
      </c>
      <c r="AA18">
        <v>0</v>
      </c>
      <c r="AB18">
        <v>0</v>
      </c>
      <c r="AC18" t="s">
        <v>138</v>
      </c>
    </row>
    <row r="19" spans="1:30" x14ac:dyDescent="0.25">
      <c r="A19" t="s">
        <v>120</v>
      </c>
      <c r="B19" t="s">
        <v>137</v>
      </c>
      <c r="C19" t="s">
        <v>14</v>
      </c>
      <c r="D19">
        <v>48</v>
      </c>
      <c r="E19">
        <v>610</v>
      </c>
      <c r="F19" s="13">
        <v>1E-3</v>
      </c>
      <c r="G19" s="11">
        <v>15000</v>
      </c>
      <c r="H19" s="7">
        <v>2084464.4</v>
      </c>
      <c r="I19" s="7">
        <v>2086410.5</v>
      </c>
      <c r="K19" s="7">
        <v>2085061.2</v>
      </c>
      <c r="L19" s="7">
        <v>2084804.1</v>
      </c>
      <c r="M19" s="7">
        <v>2084694.3</v>
      </c>
      <c r="N19" s="7">
        <v>0</v>
      </c>
      <c r="O19" s="6">
        <v>209</v>
      </c>
      <c r="P19" s="6">
        <v>475.3</v>
      </c>
      <c r="Q19" s="6"/>
      <c r="R19" s="6">
        <v>687.5</v>
      </c>
      <c r="S19" s="6">
        <v>672.3</v>
      </c>
      <c r="T19">
        <v>578.70000000000005</v>
      </c>
      <c r="U19">
        <v>0</v>
      </c>
      <c r="V19" s="19">
        <f t="shared" si="0"/>
        <v>1.7596605797465652E-4</v>
      </c>
      <c r="W19">
        <v>12522</v>
      </c>
      <c r="X19">
        <v>0</v>
      </c>
      <c r="Y19">
        <v>0</v>
      </c>
      <c r="Z19">
        <v>29280</v>
      </c>
      <c r="AA19">
        <v>0</v>
      </c>
      <c r="AB19">
        <v>0</v>
      </c>
      <c r="AC19" t="s">
        <v>138</v>
      </c>
    </row>
    <row r="20" spans="1:30" x14ac:dyDescent="0.25">
      <c r="A20" t="s">
        <v>120</v>
      </c>
      <c r="B20" t="s">
        <v>139</v>
      </c>
      <c r="C20" t="s">
        <v>15</v>
      </c>
      <c r="D20">
        <v>48</v>
      </c>
      <c r="E20">
        <v>610</v>
      </c>
      <c r="F20" s="13">
        <v>1E-3</v>
      </c>
      <c r="G20" s="11">
        <v>15000</v>
      </c>
      <c r="H20" s="7">
        <v>2084563.5</v>
      </c>
      <c r="I20" s="7">
        <v>2087992.1</v>
      </c>
      <c r="K20" s="7">
        <v>2086367</v>
      </c>
      <c r="L20" s="7">
        <v>2085216.4</v>
      </c>
      <c r="M20" s="7">
        <v>2085285.9</v>
      </c>
      <c r="N20" s="7">
        <v>0</v>
      </c>
      <c r="O20" s="6">
        <v>261.10000000000002</v>
      </c>
      <c r="P20">
        <v>593.20000000000005</v>
      </c>
      <c r="R20" s="6">
        <v>2971.6</v>
      </c>
      <c r="S20" s="6">
        <v>2134.1999999999998</v>
      </c>
      <c r="T20">
        <v>986.7</v>
      </c>
      <c r="U20">
        <v>0</v>
      </c>
      <c r="V20" s="19">
        <f t="shared" si="0"/>
        <v>5.1817345653957007E-4</v>
      </c>
      <c r="W20">
        <v>12635</v>
      </c>
      <c r="X20">
        <v>0</v>
      </c>
      <c r="Y20">
        <v>0</v>
      </c>
      <c r="Z20">
        <v>29280</v>
      </c>
      <c r="AA20">
        <v>0</v>
      </c>
      <c r="AB20">
        <v>0</v>
      </c>
      <c r="AC20" t="s">
        <v>116</v>
      </c>
    </row>
    <row r="21" spans="1:30" x14ac:dyDescent="0.25">
      <c r="A21" t="s">
        <v>120</v>
      </c>
      <c r="B21" t="s">
        <v>140</v>
      </c>
      <c r="C21" t="s">
        <v>54</v>
      </c>
      <c r="D21">
        <v>48</v>
      </c>
      <c r="E21">
        <v>610</v>
      </c>
      <c r="F21" s="13">
        <v>1E-3</v>
      </c>
      <c r="G21" s="11">
        <v>15000</v>
      </c>
      <c r="H21" s="7">
        <v>2085162.9</v>
      </c>
      <c r="I21" s="7">
        <v>2090985.7</v>
      </c>
      <c r="K21" s="7">
        <v>2086312.9</v>
      </c>
      <c r="L21" s="7">
        <v>2086262.6</v>
      </c>
      <c r="M21" s="7">
        <v>2085760.3</v>
      </c>
      <c r="N21" s="7">
        <v>0</v>
      </c>
      <c r="O21" s="6">
        <v>267.39999999999998</v>
      </c>
      <c r="P21" s="6">
        <v>612.5</v>
      </c>
      <c r="Q21" s="6"/>
      <c r="R21" s="6">
        <v>1640.3</v>
      </c>
      <c r="S21" s="6">
        <v>1574.4</v>
      </c>
      <c r="T21">
        <v>1207.0999999999999</v>
      </c>
      <c r="U21">
        <v>0</v>
      </c>
      <c r="V21" s="19">
        <f t="shared" si="0"/>
        <v>2.6486918620877067E-4</v>
      </c>
      <c r="W21">
        <v>12759</v>
      </c>
      <c r="X21">
        <v>0</v>
      </c>
      <c r="Y21">
        <v>0</v>
      </c>
      <c r="Z21">
        <v>29280</v>
      </c>
      <c r="AA21">
        <v>0</v>
      </c>
      <c r="AB21">
        <v>0</v>
      </c>
      <c r="AC21" t="s">
        <v>116</v>
      </c>
    </row>
    <row r="22" spans="1:30" x14ac:dyDescent="0.25">
      <c r="A22" t="s">
        <v>120</v>
      </c>
      <c r="B22" t="s">
        <v>141</v>
      </c>
      <c r="C22" t="s">
        <v>56</v>
      </c>
      <c r="D22">
        <v>48</v>
      </c>
      <c r="E22">
        <v>610</v>
      </c>
      <c r="F22" s="13">
        <v>1E-3</v>
      </c>
      <c r="G22" s="11">
        <v>15000</v>
      </c>
      <c r="H22" s="7">
        <v>2086356.1</v>
      </c>
      <c r="I22" s="7">
        <v>2102093.7000000002</v>
      </c>
      <c r="K22" s="7">
        <v>2088219.8</v>
      </c>
      <c r="L22" s="7">
        <v>2088258.8</v>
      </c>
      <c r="M22" s="7">
        <v>2088284.6</v>
      </c>
      <c r="N22" s="7">
        <v>0</v>
      </c>
      <c r="O22" s="6">
        <v>287.3</v>
      </c>
      <c r="P22" s="6">
        <v>651.6</v>
      </c>
      <c r="Q22" s="6"/>
      <c r="R22" s="6">
        <v>1942.5</v>
      </c>
      <c r="S22" s="6">
        <v>10799.7</v>
      </c>
      <c r="T22">
        <v>3177.2</v>
      </c>
      <c r="U22">
        <v>0</v>
      </c>
      <c r="V22" s="19">
        <f t="shared" si="0"/>
        <v>-3.1031216158397966E-5</v>
      </c>
      <c r="W22">
        <v>12878</v>
      </c>
      <c r="X22">
        <v>0</v>
      </c>
      <c r="Y22">
        <v>0</v>
      </c>
      <c r="Z22">
        <v>29280</v>
      </c>
      <c r="AA22">
        <v>0</v>
      </c>
      <c r="AB22">
        <v>0</v>
      </c>
      <c r="AC22" t="s">
        <v>116</v>
      </c>
    </row>
    <row r="23" spans="1:30" x14ac:dyDescent="0.25">
      <c r="A23" t="s">
        <v>120</v>
      </c>
      <c r="B23" t="s">
        <v>142</v>
      </c>
      <c r="C23" t="s">
        <v>58</v>
      </c>
      <c r="D23">
        <v>48</v>
      </c>
      <c r="E23">
        <v>610</v>
      </c>
      <c r="F23" s="13">
        <v>1E-3</v>
      </c>
      <c r="G23" s="11">
        <v>15000</v>
      </c>
      <c r="H23" s="7">
        <v>1363251.8</v>
      </c>
      <c r="I23" s="7">
        <v>1364518</v>
      </c>
      <c r="K23" s="7">
        <v>1363897.3</v>
      </c>
      <c r="L23" s="7">
        <v>1363769.9</v>
      </c>
      <c r="M23" s="7">
        <v>1363874.5</v>
      </c>
      <c r="N23" s="7">
        <v>0</v>
      </c>
      <c r="O23" s="6">
        <v>191.8</v>
      </c>
      <c r="P23" s="6">
        <v>441.6</v>
      </c>
      <c r="Q23" s="6"/>
      <c r="R23" s="6">
        <v>549.29999999999995</v>
      </c>
      <c r="S23" s="6">
        <v>787.8</v>
      </c>
      <c r="T23">
        <v>965.6</v>
      </c>
      <c r="U23">
        <v>0</v>
      </c>
      <c r="V23" s="19">
        <f t="shared" si="0"/>
        <v>1.6716801184404841E-5</v>
      </c>
      <c r="W23">
        <v>11984</v>
      </c>
      <c r="X23">
        <v>0</v>
      </c>
      <c r="Y23">
        <v>0</v>
      </c>
      <c r="Z23">
        <v>29280</v>
      </c>
      <c r="AA23">
        <v>0</v>
      </c>
      <c r="AB23">
        <v>0</v>
      </c>
      <c r="AC23" t="s">
        <v>116</v>
      </c>
    </row>
    <row r="24" spans="1:30" x14ac:dyDescent="0.25">
      <c r="A24" t="s">
        <v>120</v>
      </c>
      <c r="B24" t="s">
        <v>143</v>
      </c>
      <c r="C24" t="s">
        <v>60</v>
      </c>
      <c r="D24">
        <v>48</v>
      </c>
      <c r="E24">
        <v>610</v>
      </c>
      <c r="F24" s="13">
        <v>1E-3</v>
      </c>
      <c r="G24" s="11">
        <v>15000</v>
      </c>
      <c r="H24" s="7">
        <v>1363294.7</v>
      </c>
      <c r="I24" s="7">
        <v>1369158.3</v>
      </c>
      <c r="K24" s="7">
        <v>1363752.5</v>
      </c>
      <c r="L24" s="7">
        <v>1363754</v>
      </c>
      <c r="M24" s="7">
        <v>1363760</v>
      </c>
      <c r="N24" s="7">
        <v>0</v>
      </c>
      <c r="O24" s="6">
        <v>232.4</v>
      </c>
      <c r="P24" s="6">
        <v>546.1</v>
      </c>
      <c r="Q24" s="6"/>
      <c r="R24" s="6">
        <v>1278.2</v>
      </c>
      <c r="S24" s="6">
        <v>1304.5</v>
      </c>
      <c r="T24">
        <v>1493</v>
      </c>
      <c r="U24">
        <v>0</v>
      </c>
      <c r="V24" s="19">
        <f t="shared" si="0"/>
        <v>-5.4995316232234224E-6</v>
      </c>
      <c r="W24">
        <v>12029</v>
      </c>
      <c r="X24">
        <v>0</v>
      </c>
      <c r="Y24">
        <v>0</v>
      </c>
      <c r="Z24">
        <v>29280</v>
      </c>
      <c r="AA24">
        <v>0</v>
      </c>
      <c r="AB24">
        <v>0</v>
      </c>
      <c r="AC24" t="s">
        <v>116</v>
      </c>
    </row>
    <row r="25" spans="1:30" x14ac:dyDescent="0.25">
      <c r="A25" t="s">
        <v>120</v>
      </c>
      <c r="B25" t="s">
        <v>145</v>
      </c>
      <c r="C25" t="s">
        <v>62</v>
      </c>
      <c r="D25">
        <v>48</v>
      </c>
      <c r="E25">
        <v>610</v>
      </c>
      <c r="F25" s="13">
        <v>1E-3</v>
      </c>
      <c r="G25">
        <v>15000</v>
      </c>
      <c r="H25" s="7">
        <v>1363606.6</v>
      </c>
      <c r="I25" s="7">
        <v>1373683.5</v>
      </c>
      <c r="K25" s="7">
        <v>1364577.1</v>
      </c>
      <c r="L25" s="7">
        <v>1364300.7</v>
      </c>
      <c r="M25" s="7">
        <v>1364518.9</v>
      </c>
      <c r="N25" s="7">
        <v>0</v>
      </c>
      <c r="O25">
        <v>212.4</v>
      </c>
      <c r="P25">
        <v>501.1</v>
      </c>
      <c r="R25">
        <v>1535.4</v>
      </c>
      <c r="S25">
        <v>1794.3</v>
      </c>
      <c r="T25">
        <v>1493.4</v>
      </c>
      <c r="U25">
        <v>0</v>
      </c>
      <c r="V25" s="19">
        <f t="shared" si="0"/>
        <v>4.2650576504754667E-5</v>
      </c>
      <c r="W25">
        <v>12154</v>
      </c>
      <c r="X25">
        <v>0</v>
      </c>
      <c r="Y25">
        <v>0</v>
      </c>
      <c r="Z25">
        <v>29280</v>
      </c>
      <c r="AA25">
        <v>0</v>
      </c>
      <c r="AB25">
        <v>0</v>
      </c>
      <c r="AC25" t="s">
        <v>146</v>
      </c>
      <c r="AD25" t="s">
        <v>147</v>
      </c>
    </row>
    <row r="26" spans="1:30" x14ac:dyDescent="0.25">
      <c r="A26" t="s">
        <v>120</v>
      </c>
      <c r="B26" t="s">
        <v>152</v>
      </c>
      <c r="C26" t="s">
        <v>63</v>
      </c>
      <c r="D26">
        <v>48</v>
      </c>
      <c r="E26">
        <v>610</v>
      </c>
      <c r="F26" s="13">
        <v>1E-3</v>
      </c>
      <c r="G26" s="11">
        <v>15000</v>
      </c>
      <c r="H26" s="7">
        <v>1364220.7</v>
      </c>
      <c r="I26" s="7">
        <v>1376189.8</v>
      </c>
      <c r="K26" s="7">
        <v>1365414.3</v>
      </c>
      <c r="L26" s="7">
        <v>1365627.2</v>
      </c>
      <c r="M26" s="7">
        <v>1365269.6</v>
      </c>
      <c r="N26" s="7">
        <v>0</v>
      </c>
      <c r="O26" s="6">
        <v>236.3</v>
      </c>
      <c r="P26" s="6">
        <v>542.9</v>
      </c>
      <c r="Q26" s="6"/>
      <c r="R26" s="6">
        <v>2053.8000000000002</v>
      </c>
      <c r="S26" s="6">
        <v>6272</v>
      </c>
      <c r="T26">
        <v>1858.1</v>
      </c>
      <c r="U26">
        <v>0</v>
      </c>
      <c r="V26" s="19">
        <f t="shared" si="0"/>
        <v>1.0597516079914604E-4</v>
      </c>
      <c r="W26">
        <v>12322</v>
      </c>
      <c r="X26">
        <v>0</v>
      </c>
      <c r="Y26">
        <v>0</v>
      </c>
      <c r="Z26">
        <v>29280</v>
      </c>
      <c r="AA26">
        <v>0</v>
      </c>
      <c r="AB26">
        <v>0</v>
      </c>
      <c r="AC26" t="s">
        <v>116</v>
      </c>
    </row>
    <row r="27" spans="1:30" x14ac:dyDescent="0.25">
      <c r="A27" t="s">
        <v>120</v>
      </c>
      <c r="B27" t="s">
        <v>153</v>
      </c>
      <c r="C27" t="s">
        <v>64</v>
      </c>
      <c r="D27">
        <v>48</v>
      </c>
      <c r="E27">
        <v>610</v>
      </c>
      <c r="F27" s="13">
        <v>1E-3</v>
      </c>
      <c r="G27" s="11">
        <v>15000</v>
      </c>
      <c r="H27" s="7">
        <v>2364197.1</v>
      </c>
      <c r="I27" s="7">
        <v>2372536.9</v>
      </c>
      <c r="K27" s="7">
        <v>2364627.7000000002</v>
      </c>
      <c r="L27" s="7">
        <v>2364829.7999999998</v>
      </c>
      <c r="M27" s="7">
        <v>2364482.7999999998</v>
      </c>
      <c r="N27" s="7">
        <v>0</v>
      </c>
      <c r="O27" s="6">
        <v>216.9</v>
      </c>
      <c r="P27" s="6">
        <v>489.6</v>
      </c>
      <c r="Q27" s="6"/>
      <c r="R27" s="6">
        <v>838.3</v>
      </c>
      <c r="S27" s="6">
        <v>460.2</v>
      </c>
      <c r="T27">
        <v>790.6</v>
      </c>
      <c r="U27">
        <v>0</v>
      </c>
      <c r="V27" s="19">
        <f t="shared" si="0"/>
        <v>6.1278145392770501E-5</v>
      </c>
      <c r="W27">
        <v>12852</v>
      </c>
      <c r="X27">
        <v>0</v>
      </c>
      <c r="Y27">
        <v>0</v>
      </c>
      <c r="Z27">
        <v>29280</v>
      </c>
      <c r="AA27">
        <v>0</v>
      </c>
      <c r="AB27">
        <v>0</v>
      </c>
      <c r="AC27" t="s">
        <v>116</v>
      </c>
    </row>
    <row r="28" spans="1:30" x14ac:dyDescent="0.25">
      <c r="A28" t="s">
        <v>120</v>
      </c>
      <c r="B28" t="s">
        <v>154</v>
      </c>
      <c r="C28" t="s">
        <v>65</v>
      </c>
      <c r="D28">
        <v>48</v>
      </c>
      <c r="E28">
        <v>610</v>
      </c>
      <c r="F28" s="13">
        <v>1E-3</v>
      </c>
      <c r="G28" s="11">
        <v>15000</v>
      </c>
      <c r="H28" s="7">
        <v>2364375.2999999998</v>
      </c>
      <c r="I28" s="7">
        <v>2376668.5</v>
      </c>
      <c r="K28" s="7">
        <v>2365452.7999999998</v>
      </c>
      <c r="L28" s="7">
        <v>2365122.1</v>
      </c>
      <c r="M28" s="7">
        <v>2365003.4</v>
      </c>
      <c r="N28" s="7">
        <v>0</v>
      </c>
      <c r="O28" s="6">
        <v>228.2</v>
      </c>
      <c r="P28" s="6">
        <v>524.9</v>
      </c>
      <c r="Q28" s="6"/>
      <c r="R28" s="6">
        <v>1495.8</v>
      </c>
      <c r="S28" s="6">
        <v>1494.1</v>
      </c>
      <c r="T28">
        <v>1063.5</v>
      </c>
      <c r="U28">
        <v>0</v>
      </c>
      <c r="V28" s="19">
        <f t="shared" si="0"/>
        <v>1.8998476739840546E-4</v>
      </c>
      <c r="W28">
        <v>12900</v>
      </c>
      <c r="X28">
        <v>0</v>
      </c>
      <c r="Y28">
        <v>0</v>
      </c>
      <c r="Z28">
        <v>29280</v>
      </c>
      <c r="AA28">
        <v>0</v>
      </c>
      <c r="AB28">
        <v>0</v>
      </c>
      <c r="AC28" t="s">
        <v>116</v>
      </c>
    </row>
    <row r="29" spans="1:30" x14ac:dyDescent="0.25">
      <c r="A29" t="s">
        <v>120</v>
      </c>
      <c r="B29" t="s">
        <v>155</v>
      </c>
      <c r="C29" t="s">
        <v>70</v>
      </c>
      <c r="D29">
        <v>48</v>
      </c>
      <c r="E29">
        <v>610</v>
      </c>
      <c r="F29" s="13">
        <v>1E-3</v>
      </c>
      <c r="G29" s="11">
        <v>15000</v>
      </c>
      <c r="H29" s="7">
        <v>2365071.2999999998</v>
      </c>
      <c r="I29" s="7">
        <v>2376893.2999999998</v>
      </c>
      <c r="K29" s="7">
        <v>2365812</v>
      </c>
      <c r="L29" s="7">
        <v>2367392.6</v>
      </c>
      <c r="M29" s="7">
        <v>2365664.9</v>
      </c>
      <c r="N29" s="7">
        <v>0</v>
      </c>
      <c r="O29" s="6">
        <v>248.4</v>
      </c>
      <c r="P29" s="6">
        <v>569.9</v>
      </c>
      <c r="Q29" s="6"/>
      <c r="R29" s="6">
        <v>1273.4000000000001</v>
      </c>
      <c r="S29" s="6">
        <v>2186.9</v>
      </c>
      <c r="T29">
        <v>2011.7</v>
      </c>
      <c r="U29">
        <v>0</v>
      </c>
      <c r="V29" s="19">
        <f t="shared" si="0"/>
        <v>6.2177383494585844E-5</v>
      </c>
      <c r="W29">
        <v>12945</v>
      </c>
      <c r="X29">
        <v>0</v>
      </c>
      <c r="Y29">
        <v>0</v>
      </c>
      <c r="Z29">
        <v>29280</v>
      </c>
      <c r="AA29">
        <v>0</v>
      </c>
      <c r="AB29">
        <v>0</v>
      </c>
      <c r="AC29" t="s">
        <v>116</v>
      </c>
    </row>
    <row r="30" spans="1:30" x14ac:dyDescent="0.25">
      <c r="A30" t="s">
        <v>120</v>
      </c>
      <c r="B30" t="s">
        <v>157</v>
      </c>
      <c r="C30" t="s">
        <v>72</v>
      </c>
      <c r="D30">
        <v>48</v>
      </c>
      <c r="E30">
        <v>610</v>
      </c>
      <c r="F30" s="13">
        <v>1E-3</v>
      </c>
      <c r="G30" s="11">
        <v>15000</v>
      </c>
      <c r="H30" s="7">
        <v>2366977.1</v>
      </c>
      <c r="I30" s="7">
        <v>2371218.5</v>
      </c>
      <c r="K30" s="7">
        <v>2368233.5</v>
      </c>
      <c r="L30" s="7">
        <v>2370435.6</v>
      </c>
      <c r="M30" s="7">
        <v>2368453.7999999998</v>
      </c>
      <c r="N30" s="7">
        <v>0</v>
      </c>
      <c r="O30" s="6">
        <v>245.5</v>
      </c>
      <c r="P30" s="6">
        <v>567.20000000000005</v>
      </c>
      <c r="Q30" s="6"/>
      <c r="R30" s="6">
        <v>1369.3</v>
      </c>
      <c r="S30" s="10"/>
      <c r="T30">
        <v>1342</v>
      </c>
      <c r="U30">
        <v>0</v>
      </c>
      <c r="V30" s="19">
        <f t="shared" si="0"/>
        <v>-9.3022921937306328E-5</v>
      </c>
      <c r="W30">
        <v>13021</v>
      </c>
      <c r="X30">
        <v>0</v>
      </c>
      <c r="Y30">
        <v>0</v>
      </c>
      <c r="Z30">
        <v>29280</v>
      </c>
      <c r="AA30">
        <v>0</v>
      </c>
      <c r="AB30">
        <v>0</v>
      </c>
      <c r="AC30" t="s">
        <v>116</v>
      </c>
    </row>
    <row r="31" spans="1:30" x14ac:dyDescent="0.25">
      <c r="A31" t="s">
        <v>120</v>
      </c>
      <c r="B31" t="s">
        <v>158</v>
      </c>
      <c r="C31" t="s">
        <v>74</v>
      </c>
      <c r="D31">
        <v>48</v>
      </c>
      <c r="E31">
        <v>610</v>
      </c>
      <c r="F31" s="13">
        <v>1E-3</v>
      </c>
      <c r="G31" s="11">
        <v>15000</v>
      </c>
      <c r="H31" s="7">
        <v>5460324.5999999996</v>
      </c>
      <c r="I31" s="7">
        <v>5522739.2999999998</v>
      </c>
      <c r="K31" s="7">
        <v>5464427</v>
      </c>
      <c r="L31" s="7">
        <v>5463653.2999999998</v>
      </c>
      <c r="M31" s="7">
        <v>5462545</v>
      </c>
      <c r="N31" s="7">
        <v>0</v>
      </c>
      <c r="O31" s="6">
        <v>248</v>
      </c>
      <c r="P31" s="6">
        <v>561.20000000000005</v>
      </c>
      <c r="Q31" s="6"/>
      <c r="R31" s="6">
        <v>994.3</v>
      </c>
      <c r="S31" s="6">
        <v>985</v>
      </c>
      <c r="T31">
        <v>767.4</v>
      </c>
      <c r="U31">
        <v>0</v>
      </c>
      <c r="V31" s="19">
        <f t="shared" si="0"/>
        <v>3.4440939553223056E-4</v>
      </c>
      <c r="W31">
        <v>13869</v>
      </c>
      <c r="X31">
        <v>0</v>
      </c>
      <c r="Y31">
        <v>0</v>
      </c>
      <c r="Z31">
        <v>29280</v>
      </c>
      <c r="AA31">
        <v>0</v>
      </c>
      <c r="AB31">
        <v>0</v>
      </c>
      <c r="AC31" t="s">
        <v>116</v>
      </c>
    </row>
    <row r="33" spans="6:19" x14ac:dyDescent="0.25">
      <c r="F33" s="13"/>
      <c r="G33" s="11"/>
      <c r="H33" s="7"/>
      <c r="I33" s="7"/>
      <c r="K33" s="7"/>
      <c r="L33" s="7"/>
      <c r="M33" s="7"/>
      <c r="N33" s="7"/>
      <c r="O33" s="6"/>
      <c r="P33" s="6"/>
      <c r="Q33" s="6"/>
      <c r="R33" s="6"/>
      <c r="S33" s="6"/>
    </row>
    <row r="34" spans="6:19" x14ac:dyDescent="0.25">
      <c r="F34" s="13"/>
      <c r="G34" s="11"/>
      <c r="H34" s="7"/>
      <c r="I34" s="7"/>
      <c r="K34" s="7"/>
      <c r="L34" s="7"/>
      <c r="M34" s="7"/>
      <c r="N34" s="7"/>
      <c r="O34" s="6"/>
      <c r="P34" s="6"/>
      <c r="Q34" s="6"/>
      <c r="R34" s="6"/>
      <c r="S34" s="6"/>
    </row>
    <row r="35" spans="6:19" x14ac:dyDescent="0.25">
      <c r="F35" s="13"/>
      <c r="G35" s="11"/>
      <c r="H35" s="7"/>
      <c r="I35" s="7"/>
      <c r="K35" s="7"/>
      <c r="L35" s="7"/>
      <c r="M35" s="7"/>
      <c r="N35" s="7"/>
      <c r="O35" s="6"/>
      <c r="P35" s="6"/>
      <c r="Q35" s="6"/>
      <c r="R35" s="6"/>
      <c r="S35" s="6"/>
    </row>
    <row r="36" spans="6:19" x14ac:dyDescent="0.25">
      <c r="F36" s="13"/>
      <c r="G36" s="11"/>
      <c r="H36" s="7"/>
      <c r="I36" s="7"/>
      <c r="K36" s="7"/>
      <c r="L36" s="7"/>
      <c r="M36" s="6"/>
      <c r="N36" s="7"/>
      <c r="O36" s="6"/>
      <c r="P36" s="6"/>
      <c r="Q36" s="6"/>
      <c r="R36" s="6"/>
      <c r="S36" s="6"/>
    </row>
    <row r="37" spans="6:19" x14ac:dyDescent="0.25">
      <c r="F37" s="13"/>
      <c r="G37" s="11"/>
      <c r="H37" s="7"/>
      <c r="I37" s="7"/>
      <c r="K37" s="7"/>
      <c r="L37" s="7"/>
      <c r="M37" s="6"/>
      <c r="N37" s="7"/>
      <c r="O37" s="6"/>
      <c r="P37" s="6"/>
      <c r="Q37" s="6"/>
      <c r="R37" s="6"/>
      <c r="S37" s="6"/>
    </row>
    <row r="38" spans="6:19" x14ac:dyDescent="0.25">
      <c r="F38" s="13"/>
      <c r="G38" s="11"/>
      <c r="H38" s="7"/>
      <c r="I38" s="7"/>
      <c r="K38" s="7"/>
      <c r="L38" s="7"/>
      <c r="M38" s="6"/>
      <c r="N38" s="7"/>
      <c r="O38" s="6"/>
      <c r="P38" s="6"/>
      <c r="Q38" s="6"/>
      <c r="R38" s="6"/>
      <c r="S38" s="6"/>
    </row>
    <row r="39" spans="6:19" x14ac:dyDescent="0.25">
      <c r="F39" s="13"/>
      <c r="G39" s="11"/>
      <c r="H39" s="7"/>
      <c r="I39" s="7"/>
      <c r="K39" s="7"/>
      <c r="L39" s="7"/>
      <c r="M39" s="6"/>
      <c r="N39" s="7"/>
      <c r="O39" s="6"/>
      <c r="P39" s="6"/>
      <c r="Q39" s="6"/>
      <c r="R39" s="6"/>
      <c r="S39" s="6"/>
    </row>
    <row r="40" spans="6:19" x14ac:dyDescent="0.25">
      <c r="F40" s="13"/>
      <c r="G40" s="11"/>
      <c r="H40" s="7"/>
      <c r="I40" s="7"/>
      <c r="K40" s="7"/>
      <c r="L40" s="7"/>
      <c r="M40" s="6"/>
      <c r="N40" s="7"/>
      <c r="O40" s="6"/>
      <c r="P40" s="6"/>
      <c r="Q40" s="6"/>
      <c r="R40" s="6"/>
      <c r="S40" s="6"/>
    </row>
    <row r="41" spans="6:19" x14ac:dyDescent="0.25">
      <c r="F41" s="13"/>
      <c r="G41" s="11"/>
      <c r="H41" s="7"/>
      <c r="I41" s="7"/>
      <c r="K41" s="7"/>
      <c r="L41" s="7"/>
      <c r="M41" s="6"/>
      <c r="N41" s="7"/>
      <c r="O41" s="6"/>
      <c r="P41" s="6"/>
      <c r="Q41" s="6"/>
      <c r="R41" s="6"/>
      <c r="S41" s="6"/>
    </row>
    <row r="42" spans="6:19" x14ac:dyDescent="0.25">
      <c r="F42" s="13"/>
      <c r="G42" s="11"/>
      <c r="H42" s="7"/>
      <c r="I42" s="7"/>
      <c r="K42" s="7"/>
      <c r="L42" s="7"/>
      <c r="M42" s="6"/>
      <c r="N42" s="7"/>
      <c r="O42" s="6"/>
      <c r="P42" s="6"/>
      <c r="Q42" s="6"/>
      <c r="R42" s="6"/>
      <c r="S42" s="6"/>
    </row>
    <row r="43" spans="6:19" x14ac:dyDescent="0.25">
      <c r="F43" s="13"/>
      <c r="G43" s="11"/>
      <c r="H43" s="7"/>
      <c r="I43" s="7"/>
      <c r="K43" s="7"/>
      <c r="L43" s="7"/>
      <c r="M43" s="6"/>
      <c r="N43" s="7"/>
      <c r="O43" s="6"/>
      <c r="P43" s="6"/>
      <c r="Q43" s="6"/>
      <c r="R43" s="6"/>
      <c r="S43" s="6"/>
    </row>
    <row r="44" spans="6:19" x14ac:dyDescent="0.25">
      <c r="F44" s="13"/>
      <c r="G44" s="11"/>
      <c r="H44" s="7"/>
      <c r="I44" s="7"/>
      <c r="K44" s="7"/>
      <c r="L44" s="7"/>
      <c r="M44" s="6"/>
      <c r="N44" s="7"/>
      <c r="O44" s="6"/>
      <c r="P44" s="6"/>
      <c r="Q44" s="6"/>
      <c r="R44" s="6"/>
      <c r="S44" s="6"/>
    </row>
    <row r="45" spans="6:19" x14ac:dyDescent="0.25">
      <c r="F45" s="13"/>
      <c r="G45" s="11"/>
      <c r="H45" s="7"/>
      <c r="I45" s="7"/>
      <c r="K45" s="7"/>
      <c r="L45" s="7"/>
      <c r="M45" s="6"/>
      <c r="N45" s="7"/>
      <c r="O45" s="6"/>
      <c r="P45" s="6"/>
      <c r="Q45" s="6"/>
      <c r="R45" s="6"/>
      <c r="S45" s="6"/>
    </row>
    <row r="46" spans="6:19" x14ac:dyDescent="0.25">
      <c r="F46" s="13"/>
      <c r="G46" s="11"/>
      <c r="H46" s="7"/>
      <c r="I46" s="7"/>
      <c r="K46" s="7"/>
      <c r="L46" s="7"/>
      <c r="M46" s="6"/>
      <c r="N46" s="7"/>
      <c r="O46" s="6"/>
      <c r="P46" s="6"/>
      <c r="Q46" s="6"/>
      <c r="R46" s="6"/>
      <c r="S46" s="6"/>
    </row>
    <row r="47" spans="6:19" x14ac:dyDescent="0.25">
      <c r="F47" s="13"/>
      <c r="G47" s="11"/>
      <c r="H47" s="7"/>
      <c r="I47" s="7"/>
      <c r="K47" s="7"/>
      <c r="L47" s="7"/>
      <c r="M47" s="6"/>
      <c r="N47" s="7"/>
      <c r="O47" s="6"/>
      <c r="P47" s="6"/>
      <c r="Q47" s="6"/>
      <c r="R47" s="6"/>
      <c r="S47" s="6"/>
    </row>
    <row r="48" spans="6:19" x14ac:dyDescent="0.25">
      <c r="F48" s="13"/>
      <c r="G48" s="11"/>
      <c r="H48" s="7"/>
      <c r="I48" s="7"/>
      <c r="K48" s="7"/>
      <c r="L48" s="7"/>
      <c r="M48" s="6"/>
      <c r="N48" s="7"/>
      <c r="O48" s="6"/>
      <c r="P48" s="6"/>
      <c r="Q48" s="6"/>
      <c r="R48" s="6"/>
      <c r="S48" s="6"/>
    </row>
    <row r="49" spans="6:19" x14ac:dyDescent="0.25">
      <c r="F49" s="7"/>
      <c r="G49" s="11"/>
      <c r="H49" s="7"/>
      <c r="I49" s="7"/>
      <c r="K49" s="7"/>
      <c r="L49" s="7"/>
      <c r="M49" s="6"/>
      <c r="N49" s="7"/>
      <c r="O49" s="6"/>
      <c r="P49" s="6"/>
      <c r="Q49" s="6"/>
      <c r="R49" s="6"/>
      <c r="S49" s="6"/>
    </row>
    <row r="50" spans="6:19" x14ac:dyDescent="0.25">
      <c r="F50" s="7"/>
      <c r="G50" s="11"/>
      <c r="H50" s="7"/>
      <c r="I50" s="7"/>
      <c r="K50" s="7"/>
      <c r="L50" s="7"/>
      <c r="M50" s="6"/>
      <c r="N50" s="7"/>
      <c r="O50" s="6"/>
      <c r="P50" s="6"/>
      <c r="Q50" s="6"/>
      <c r="R50" s="6"/>
      <c r="S50" s="6"/>
    </row>
    <row r="51" spans="6:19" x14ac:dyDescent="0.25">
      <c r="F51" s="7"/>
      <c r="G51" s="11"/>
      <c r="H51" s="7"/>
      <c r="I51" s="7"/>
      <c r="K51" s="7"/>
      <c r="L51" s="7"/>
      <c r="M51" s="6"/>
      <c r="N51" s="7"/>
      <c r="O51" s="6"/>
      <c r="P51" s="6"/>
      <c r="Q51" s="6"/>
      <c r="R51" s="6"/>
      <c r="S51" s="6"/>
    </row>
    <row r="52" spans="6:19" x14ac:dyDescent="0.25">
      <c r="F52" s="7"/>
      <c r="G52" s="11"/>
      <c r="H52" s="7"/>
      <c r="I52" s="7"/>
      <c r="K52" s="7"/>
      <c r="L52" s="7"/>
      <c r="M52" s="6"/>
      <c r="N52" s="7"/>
      <c r="O52" s="6"/>
      <c r="P52" s="6"/>
      <c r="Q52" s="6"/>
      <c r="R52" s="6"/>
      <c r="S52" s="6"/>
    </row>
    <row r="53" spans="6:19" x14ac:dyDescent="0.25">
      <c r="F53" s="7"/>
      <c r="G53" s="11"/>
      <c r="H53" s="7"/>
      <c r="I53" s="7"/>
      <c r="K53" s="7"/>
      <c r="L53" s="7"/>
      <c r="M53" s="6"/>
      <c r="N53" s="7"/>
      <c r="O53" s="6"/>
      <c r="P53" s="6"/>
      <c r="Q53" s="6"/>
      <c r="R53" s="6"/>
      <c r="S53" s="6"/>
    </row>
    <row r="54" spans="6:19" x14ac:dyDescent="0.25">
      <c r="F54" s="7"/>
      <c r="G54" s="11"/>
      <c r="H54" s="7"/>
      <c r="I54" s="7"/>
      <c r="K54" s="7"/>
      <c r="L54" s="7"/>
      <c r="M54" s="6"/>
      <c r="N54" s="7"/>
      <c r="O54" s="6"/>
      <c r="P54" s="6"/>
      <c r="Q54" s="6"/>
      <c r="R54" s="6"/>
      <c r="S54" s="6"/>
    </row>
    <row r="55" spans="6:19" x14ac:dyDescent="0.25">
      <c r="F55" s="7"/>
      <c r="G55" s="11"/>
      <c r="H55" s="7"/>
      <c r="I55" s="7"/>
      <c r="K55" s="7"/>
      <c r="L55" s="7"/>
      <c r="M55" s="6"/>
      <c r="N55" s="7"/>
      <c r="O55" s="6"/>
      <c r="P55" s="6"/>
      <c r="Q55" s="6"/>
      <c r="R55" s="6"/>
      <c r="S55" s="6"/>
    </row>
    <row r="56" spans="6:19" x14ac:dyDescent="0.25">
      <c r="F56" s="7"/>
      <c r="G56" s="11"/>
      <c r="H56" s="7"/>
      <c r="I56" s="7"/>
      <c r="K56" s="7"/>
      <c r="L56" s="7"/>
      <c r="M56" s="6"/>
      <c r="N56" s="7"/>
      <c r="O56" s="6"/>
      <c r="P56" s="6"/>
      <c r="Q56" s="6"/>
      <c r="R56" s="6"/>
      <c r="S56" s="6"/>
    </row>
    <row r="57" spans="6:19" x14ac:dyDescent="0.25">
      <c r="F57" s="7"/>
      <c r="G57" s="11"/>
      <c r="H57" s="7"/>
      <c r="I57" s="7"/>
      <c r="K57" s="7"/>
      <c r="L57" s="7"/>
      <c r="M57" s="6"/>
      <c r="N57" s="7"/>
      <c r="O57" s="6"/>
      <c r="P57" s="6"/>
      <c r="Q57" s="6"/>
      <c r="R57" s="6"/>
      <c r="S57" s="6"/>
    </row>
    <row r="58" spans="6:19" x14ac:dyDescent="0.25">
      <c r="F58" s="7"/>
      <c r="G58" s="11"/>
      <c r="H58" s="7"/>
      <c r="I58" s="7"/>
      <c r="K58" s="7"/>
      <c r="L58" s="7"/>
      <c r="M58" s="6"/>
      <c r="N58" s="7"/>
      <c r="O58" s="6"/>
      <c r="P58" s="6"/>
      <c r="Q58" s="6"/>
      <c r="R58" s="6"/>
      <c r="S58" s="6"/>
    </row>
    <row r="59" spans="6:19" x14ac:dyDescent="0.25">
      <c r="F59" s="7"/>
      <c r="G59" s="11"/>
      <c r="H59" s="7"/>
      <c r="I59" s="7"/>
      <c r="K59" s="7"/>
      <c r="L59" s="7"/>
      <c r="M59" s="6"/>
      <c r="N59" s="7"/>
      <c r="O59" s="6"/>
      <c r="P59" s="6"/>
      <c r="Q59" s="6"/>
      <c r="R59" s="6"/>
      <c r="S59" s="6"/>
    </row>
    <row r="60" spans="6:19" x14ac:dyDescent="0.25">
      <c r="F60" s="7"/>
      <c r="G60" s="11"/>
      <c r="H60" s="7"/>
      <c r="I60" s="7"/>
      <c r="K60" s="7"/>
      <c r="L60" s="7"/>
      <c r="M60" s="6"/>
      <c r="N60" s="7"/>
      <c r="O60" s="6"/>
      <c r="P60" s="6"/>
      <c r="Q60" s="6"/>
      <c r="R60" s="6"/>
      <c r="S60" s="6"/>
    </row>
    <row r="61" spans="6:19" x14ac:dyDescent="0.25">
      <c r="F61" s="7"/>
      <c r="G61" s="7"/>
      <c r="H61" s="7"/>
      <c r="I61" s="7"/>
      <c r="K61" s="7"/>
      <c r="L61" s="7"/>
      <c r="M61" s="6"/>
      <c r="N61" s="7"/>
      <c r="O61" s="6"/>
      <c r="P61" s="6"/>
      <c r="Q61" s="6"/>
      <c r="R61" s="6"/>
      <c r="S61" s="6"/>
    </row>
    <row r="62" spans="6:19" x14ac:dyDescent="0.25">
      <c r="F62" s="7"/>
      <c r="G62" s="7"/>
      <c r="H62" s="7"/>
      <c r="I62" s="7"/>
      <c r="K62" s="7"/>
      <c r="L62" s="7"/>
      <c r="M62" s="6"/>
      <c r="N62" s="7"/>
      <c r="O62" s="6"/>
      <c r="P62" s="6"/>
      <c r="Q62" s="6"/>
      <c r="R62" s="6"/>
      <c r="S62" s="6"/>
    </row>
    <row r="63" spans="6:19" x14ac:dyDescent="0.25">
      <c r="F63" s="7"/>
      <c r="G63" s="7"/>
      <c r="H63" s="7"/>
      <c r="I63" s="7"/>
      <c r="K63" s="7"/>
      <c r="L63" s="7"/>
      <c r="M63" s="6"/>
      <c r="N63" s="7"/>
      <c r="O63" s="6"/>
      <c r="P63" s="6"/>
      <c r="Q63" s="6"/>
      <c r="R63" s="6"/>
      <c r="S63" s="6"/>
    </row>
    <row r="64" spans="6:19" x14ac:dyDescent="0.25">
      <c r="F64" s="7"/>
      <c r="G64" s="7"/>
      <c r="H64" s="7"/>
      <c r="I64" s="7"/>
      <c r="K64" s="7"/>
      <c r="L64" s="7"/>
      <c r="M64" s="6"/>
      <c r="N64" s="6"/>
      <c r="O64" s="6"/>
      <c r="P64" s="6"/>
      <c r="Q64" s="6"/>
      <c r="R64" s="6"/>
      <c r="S64" s="6"/>
    </row>
    <row r="65" spans="6:19" x14ac:dyDescent="0.25">
      <c r="F65" s="7"/>
      <c r="G65" s="7"/>
      <c r="H65" s="7"/>
      <c r="I65" s="7"/>
      <c r="K65" s="7"/>
      <c r="L65" s="7"/>
      <c r="M65" s="6"/>
      <c r="N65" s="6"/>
      <c r="O65" s="6"/>
      <c r="P65" s="6"/>
      <c r="Q65" s="6"/>
      <c r="R65" s="6"/>
      <c r="S65" s="6"/>
    </row>
    <row r="66" spans="6:19" x14ac:dyDescent="0.25">
      <c r="F66" s="7"/>
      <c r="G66" s="7"/>
      <c r="H66" s="7"/>
      <c r="I66" s="7"/>
      <c r="K66" s="7"/>
      <c r="L66" s="7"/>
      <c r="M66" s="6"/>
      <c r="N66" s="6"/>
      <c r="O66" s="6"/>
      <c r="P66" s="6"/>
      <c r="Q66" s="6"/>
      <c r="R66" s="6"/>
      <c r="S66" s="6"/>
    </row>
    <row r="67" spans="6:19" x14ac:dyDescent="0.25">
      <c r="F67" s="7"/>
      <c r="G67" s="7"/>
      <c r="H67" s="7"/>
      <c r="I67" s="7"/>
      <c r="K67" s="7"/>
      <c r="L67" s="7"/>
      <c r="M67" s="6"/>
      <c r="N67" s="6"/>
      <c r="O67" s="6"/>
      <c r="P67" s="6"/>
      <c r="Q67" s="6"/>
      <c r="R67" s="6"/>
      <c r="S67" s="6"/>
    </row>
    <row r="68" spans="6:19" x14ac:dyDescent="0.25">
      <c r="F68" s="7"/>
      <c r="G68" s="7"/>
      <c r="H68" s="7"/>
      <c r="I68" s="7"/>
      <c r="K68" s="7"/>
      <c r="L68" s="7"/>
      <c r="M68" s="6"/>
      <c r="N68" s="6"/>
      <c r="O68" s="6"/>
      <c r="P68" s="6"/>
      <c r="Q68" s="6"/>
      <c r="R68" s="6"/>
      <c r="S68" s="6"/>
    </row>
    <row r="69" spans="6:19" x14ac:dyDescent="0.25">
      <c r="F69" s="7"/>
      <c r="G69" s="7"/>
      <c r="H69" s="7"/>
      <c r="I69" s="7"/>
      <c r="K69" s="7"/>
      <c r="L69" s="7"/>
      <c r="M69" s="6"/>
      <c r="N69" s="6"/>
      <c r="O69" s="6"/>
      <c r="P69" s="6"/>
      <c r="Q69" s="6"/>
      <c r="R69" s="6"/>
      <c r="S69" s="6"/>
    </row>
    <row r="70" spans="6:19" x14ac:dyDescent="0.25">
      <c r="F70" s="7"/>
      <c r="G70" s="7"/>
      <c r="H70" s="7"/>
      <c r="I70" s="7"/>
      <c r="K70" s="7"/>
      <c r="L70" s="7"/>
      <c r="M70" s="6"/>
      <c r="N70" s="6"/>
      <c r="O70" s="6"/>
      <c r="P70" s="6"/>
      <c r="Q70" s="6"/>
      <c r="R70" s="6"/>
      <c r="S70" s="6"/>
    </row>
    <row r="71" spans="6:19" x14ac:dyDescent="0.25">
      <c r="F71" s="7"/>
      <c r="G71" s="7"/>
      <c r="H71" s="7"/>
      <c r="I71" s="7"/>
      <c r="K71" s="7"/>
      <c r="L71" s="7"/>
      <c r="M71" s="6"/>
      <c r="N71" s="6"/>
      <c r="O71" s="6"/>
      <c r="P71" s="6"/>
      <c r="Q71" s="6"/>
      <c r="R71" s="6"/>
      <c r="S71" s="6"/>
    </row>
    <row r="72" spans="6:19" x14ac:dyDescent="0.25">
      <c r="F72" s="7"/>
      <c r="G72" s="7"/>
      <c r="H72" s="7"/>
      <c r="I72" s="7"/>
      <c r="K72" s="7"/>
      <c r="L72" s="7"/>
      <c r="M72" s="6"/>
      <c r="N72" s="6"/>
      <c r="O72" s="6"/>
      <c r="P72" s="6"/>
      <c r="Q72" s="6"/>
      <c r="R72" s="6"/>
      <c r="S72" s="6"/>
    </row>
    <row r="73" spans="6:19" x14ac:dyDescent="0.25">
      <c r="F73" s="7"/>
      <c r="G73" s="7"/>
      <c r="H73" s="7"/>
      <c r="I73" s="7"/>
      <c r="K73" s="7"/>
      <c r="L73" s="7"/>
      <c r="M73" s="6"/>
      <c r="N73" s="6"/>
      <c r="O73" s="6"/>
      <c r="P73" s="6"/>
      <c r="Q73" s="6"/>
      <c r="R73" s="6"/>
      <c r="S73" s="6"/>
    </row>
    <row r="74" spans="6:19" x14ac:dyDescent="0.25">
      <c r="F74" s="7"/>
      <c r="G74" s="7"/>
      <c r="H74" s="7"/>
      <c r="I74" s="7"/>
      <c r="K74" s="7"/>
      <c r="L74" s="7"/>
      <c r="M74" s="6"/>
      <c r="N74" s="6"/>
      <c r="O74" s="6"/>
      <c r="P74" s="6"/>
      <c r="Q74" s="6"/>
      <c r="R74" s="6"/>
      <c r="S74" s="6"/>
    </row>
    <row r="75" spans="6:19" x14ac:dyDescent="0.25">
      <c r="F75" s="7"/>
      <c r="G75" s="7"/>
      <c r="H75" s="7"/>
      <c r="I75" s="7"/>
      <c r="K75" s="7"/>
      <c r="L75" s="7"/>
      <c r="M75" s="6"/>
      <c r="N75" s="6"/>
      <c r="O75" s="6"/>
      <c r="P75" s="6"/>
      <c r="Q75" s="6"/>
      <c r="R75" s="6"/>
      <c r="S75" s="6"/>
    </row>
    <row r="76" spans="6:19" x14ac:dyDescent="0.25">
      <c r="F76" s="7"/>
      <c r="G76" s="7"/>
      <c r="H76" s="7"/>
      <c r="I76" s="7"/>
      <c r="K76" s="7"/>
      <c r="L76" s="7"/>
      <c r="M76" s="6"/>
      <c r="N76" s="6"/>
      <c r="O76" s="6"/>
      <c r="P76" s="6"/>
      <c r="Q76" s="6"/>
      <c r="R76" s="6"/>
      <c r="S76" s="6"/>
    </row>
    <row r="77" spans="6:19" x14ac:dyDescent="0.25">
      <c r="F77" s="7"/>
      <c r="G77" s="7"/>
      <c r="H77" s="7"/>
      <c r="I77" s="7"/>
      <c r="K77" s="7"/>
      <c r="L77" s="7"/>
      <c r="M77" s="6"/>
      <c r="N77" s="6"/>
      <c r="O77" s="6"/>
      <c r="P77" s="6"/>
      <c r="Q77" s="6"/>
      <c r="R77" s="6"/>
      <c r="S77" s="6"/>
    </row>
    <row r="78" spans="6:19" x14ac:dyDescent="0.25">
      <c r="F78" s="7"/>
      <c r="G78" s="7"/>
      <c r="H78" s="7"/>
      <c r="I78" s="7"/>
      <c r="K78" s="7"/>
      <c r="L78" s="7"/>
      <c r="M78" s="6"/>
      <c r="N78" s="6"/>
      <c r="O78" s="6"/>
      <c r="P78" s="6"/>
      <c r="Q78" s="6"/>
      <c r="R78" s="6"/>
      <c r="S78" s="6"/>
    </row>
    <row r="79" spans="6:19" x14ac:dyDescent="0.25">
      <c r="F79" s="7"/>
      <c r="G79" s="7"/>
      <c r="H79" s="7"/>
      <c r="I79" s="7"/>
      <c r="K79" s="7"/>
      <c r="L79" s="7"/>
      <c r="M79" s="6"/>
      <c r="N79" s="6"/>
      <c r="O79" s="6"/>
      <c r="P79" s="6"/>
      <c r="Q79" s="6"/>
      <c r="R79" s="6"/>
      <c r="S79" s="6"/>
    </row>
    <row r="80" spans="6:19" x14ac:dyDescent="0.25">
      <c r="F80" s="7"/>
      <c r="G80" s="7"/>
      <c r="H80" s="7"/>
      <c r="I80" s="7"/>
      <c r="K80" s="7"/>
      <c r="L80" s="7"/>
      <c r="M80" s="6"/>
      <c r="N80" s="6"/>
      <c r="O80" s="6"/>
      <c r="P80" s="6"/>
      <c r="Q80" s="6"/>
      <c r="R80" s="6"/>
      <c r="S80" s="6"/>
    </row>
    <row r="81" spans="6:19" x14ac:dyDescent="0.25">
      <c r="F81" s="7"/>
      <c r="G81" s="7"/>
      <c r="H81" s="7"/>
      <c r="I81" s="7"/>
      <c r="K81" s="7"/>
      <c r="L81" s="7"/>
      <c r="M81" s="6"/>
      <c r="N81" s="6"/>
      <c r="O81" s="6"/>
      <c r="P81" s="6"/>
      <c r="Q81" s="6"/>
      <c r="R81" s="6"/>
      <c r="S81" s="6"/>
    </row>
    <row r="82" spans="6:19" x14ac:dyDescent="0.25">
      <c r="F82" s="7"/>
      <c r="G82" s="7"/>
      <c r="H82" s="7"/>
      <c r="I82" s="7"/>
      <c r="K82" s="7"/>
      <c r="L82" s="7"/>
      <c r="M82" s="6"/>
      <c r="N82" s="6"/>
      <c r="O82" s="6"/>
      <c r="P82" s="6"/>
      <c r="Q82" s="6"/>
      <c r="R82" s="6"/>
      <c r="S82" s="6"/>
    </row>
    <row r="83" spans="6:19" x14ac:dyDescent="0.25">
      <c r="F83" s="7"/>
      <c r="G83" s="7"/>
      <c r="H83" s="7"/>
      <c r="I83" s="7"/>
      <c r="K83" s="7"/>
      <c r="L83" s="7"/>
      <c r="M83" s="6"/>
      <c r="N83" s="6"/>
      <c r="O83" s="6"/>
      <c r="P83" s="6"/>
      <c r="Q83" s="6"/>
      <c r="R83" s="6"/>
      <c r="S83" s="6"/>
    </row>
    <row r="84" spans="6:19" x14ac:dyDescent="0.25">
      <c r="F84" s="7"/>
      <c r="G84" s="7"/>
      <c r="H84" s="7"/>
      <c r="I84" s="7"/>
      <c r="K84" s="7"/>
      <c r="L84" s="7"/>
      <c r="M84" s="6"/>
      <c r="N84" s="6"/>
      <c r="O84" s="6"/>
      <c r="P84" s="6"/>
      <c r="Q84" s="6"/>
      <c r="R84" s="6"/>
      <c r="S84" s="6"/>
    </row>
    <row r="85" spans="6:19" x14ac:dyDescent="0.25">
      <c r="F85" s="7"/>
      <c r="G85" s="7"/>
      <c r="H85" s="7"/>
      <c r="I85" s="7"/>
      <c r="K85" s="7"/>
      <c r="L85" s="7"/>
      <c r="M85" s="6"/>
      <c r="N85" s="6"/>
      <c r="O85" s="6"/>
      <c r="P85" s="6"/>
      <c r="Q85" s="6"/>
      <c r="R85" s="6"/>
      <c r="S85" s="6"/>
    </row>
    <row r="86" spans="6:19" x14ac:dyDescent="0.25">
      <c r="F86" s="7"/>
      <c r="G86" s="7"/>
      <c r="H86" s="7"/>
      <c r="I86" s="7"/>
      <c r="K86" s="7"/>
      <c r="L86" s="7"/>
      <c r="M86" s="6"/>
      <c r="N86" s="6"/>
      <c r="O86" s="6"/>
      <c r="P86" s="6"/>
      <c r="Q86" s="6"/>
      <c r="R86" s="6"/>
      <c r="S86" s="6"/>
    </row>
    <row r="87" spans="6:19" x14ac:dyDescent="0.25">
      <c r="F87" s="7"/>
      <c r="G87" s="7"/>
      <c r="H87" s="7"/>
      <c r="I87" s="7"/>
      <c r="K87" s="7"/>
      <c r="L87" s="7"/>
      <c r="M87" s="6"/>
      <c r="N87" s="6"/>
      <c r="O87" s="6"/>
      <c r="P87" s="6"/>
      <c r="Q87" s="6"/>
      <c r="R87" s="6"/>
      <c r="S87" s="6"/>
    </row>
    <row r="88" spans="6:19" x14ac:dyDescent="0.25">
      <c r="F88" s="7"/>
      <c r="G88" s="7"/>
      <c r="H88" s="7"/>
      <c r="I88" s="7"/>
      <c r="K88" s="7"/>
      <c r="L88" s="7"/>
      <c r="M88" s="6"/>
      <c r="N88" s="6"/>
      <c r="O88" s="6"/>
      <c r="P88" s="6"/>
      <c r="Q88" s="6"/>
      <c r="R88" s="6"/>
      <c r="S88" s="6"/>
    </row>
    <row r="89" spans="6:19" x14ac:dyDescent="0.25">
      <c r="F89" s="7"/>
      <c r="G89" s="7"/>
      <c r="H89" s="7"/>
      <c r="I89" s="7"/>
      <c r="K89" s="7"/>
      <c r="L89" s="7"/>
      <c r="M89" s="6"/>
      <c r="N89" s="6"/>
      <c r="O89" s="6"/>
      <c r="P89" s="6"/>
      <c r="Q89" s="6"/>
      <c r="R89" s="6"/>
      <c r="S89" s="6"/>
    </row>
    <row r="90" spans="6:19" x14ac:dyDescent="0.25">
      <c r="F90" s="7"/>
      <c r="G90" s="7"/>
      <c r="H90" s="7"/>
      <c r="I90" s="7"/>
      <c r="K90" s="7"/>
      <c r="L90" s="7"/>
      <c r="M90" s="6"/>
      <c r="N90" s="6"/>
      <c r="O90" s="6"/>
      <c r="P90" s="6"/>
      <c r="Q90" s="6"/>
      <c r="R90" s="6"/>
      <c r="S90" s="6"/>
    </row>
    <row r="91" spans="6:19" x14ac:dyDescent="0.25">
      <c r="F91" s="7"/>
      <c r="G91" s="7"/>
      <c r="H91" s="7"/>
      <c r="I91" s="7"/>
      <c r="K91" s="7"/>
      <c r="L91" s="7"/>
      <c r="M91" s="6"/>
      <c r="N91" s="6"/>
      <c r="O91" s="6"/>
      <c r="P91" s="6"/>
      <c r="Q91" s="6"/>
      <c r="R91" s="6"/>
      <c r="S91" s="6"/>
    </row>
    <row r="92" spans="6:19" x14ac:dyDescent="0.25">
      <c r="F92" s="7"/>
      <c r="G92" s="7"/>
      <c r="H92" s="7"/>
      <c r="I92" s="7"/>
      <c r="K92" s="7"/>
      <c r="L92" s="7"/>
      <c r="M92" s="6"/>
      <c r="N92" s="6"/>
      <c r="O92" s="6"/>
      <c r="P92" s="6"/>
      <c r="Q92" s="6"/>
      <c r="R92" s="6"/>
      <c r="S92" s="6"/>
    </row>
    <row r="93" spans="6:19" x14ac:dyDescent="0.25">
      <c r="F93" s="7"/>
      <c r="G93" s="7"/>
      <c r="H93" s="7"/>
      <c r="I93" s="7"/>
      <c r="K93" s="7"/>
      <c r="L93" s="7"/>
      <c r="M93" s="6"/>
      <c r="N93" s="6"/>
      <c r="O93" s="6"/>
      <c r="P93" s="6"/>
      <c r="Q93" s="6"/>
      <c r="R93" s="6"/>
      <c r="S93" s="6"/>
    </row>
    <row r="94" spans="6:19" x14ac:dyDescent="0.25">
      <c r="F94" s="7"/>
      <c r="G94" s="7"/>
      <c r="H94" s="7"/>
      <c r="I94" s="7"/>
      <c r="K94" s="7"/>
      <c r="L94" s="7"/>
      <c r="M94" s="6"/>
      <c r="N94" s="6"/>
      <c r="O94" s="6"/>
      <c r="P94" s="6"/>
      <c r="Q94" s="6"/>
      <c r="R94" s="6"/>
      <c r="S94" s="6"/>
    </row>
    <row r="95" spans="6:19" x14ac:dyDescent="0.25">
      <c r="F95" s="7"/>
      <c r="G95" s="7"/>
      <c r="H95" s="7"/>
      <c r="I95" s="7"/>
      <c r="K95" s="7"/>
      <c r="L95" s="7"/>
      <c r="M95" s="6"/>
      <c r="N95" s="6"/>
      <c r="O95" s="6"/>
      <c r="P95" s="6"/>
      <c r="Q95" s="6"/>
      <c r="R95" s="6"/>
      <c r="S95" s="6"/>
    </row>
    <row r="96" spans="6:19" x14ac:dyDescent="0.25">
      <c r="F96" s="7"/>
      <c r="G96" s="7"/>
      <c r="H96" s="7"/>
      <c r="I96" s="7"/>
      <c r="K96" s="7"/>
      <c r="L96" s="7"/>
      <c r="M96" s="6"/>
      <c r="N96" s="6"/>
      <c r="O96" s="6"/>
      <c r="P96" s="6"/>
      <c r="Q96" s="6"/>
      <c r="R96" s="6"/>
      <c r="S96" s="6"/>
    </row>
    <row r="97" spans="6:19" x14ac:dyDescent="0.25">
      <c r="F97" s="7"/>
      <c r="G97" s="7"/>
      <c r="H97" s="7"/>
      <c r="I97" s="7"/>
      <c r="K97" s="7"/>
      <c r="L97" s="7"/>
      <c r="M97" s="6"/>
      <c r="N97" s="6"/>
      <c r="O97" s="6"/>
      <c r="P97" s="6"/>
      <c r="Q97" s="6"/>
      <c r="R97" s="6"/>
      <c r="S97" s="6"/>
    </row>
    <row r="98" spans="6:19" x14ac:dyDescent="0.25">
      <c r="F98" s="7"/>
      <c r="G98" s="7"/>
      <c r="H98" s="7"/>
      <c r="I98" s="7"/>
      <c r="K98" s="7"/>
      <c r="L98" s="7"/>
      <c r="M98" s="6"/>
      <c r="N98" s="6"/>
      <c r="O98" s="6"/>
      <c r="P98" s="6"/>
      <c r="Q98" s="6"/>
      <c r="R98" s="6"/>
      <c r="S98" s="6"/>
    </row>
    <row r="99" spans="6:19" x14ac:dyDescent="0.25">
      <c r="F99" s="7"/>
      <c r="G99" s="7"/>
      <c r="H99" s="7"/>
      <c r="I99" s="7"/>
      <c r="K99" s="7"/>
      <c r="L99" s="7"/>
      <c r="M99" s="6"/>
      <c r="N99" s="6"/>
      <c r="O99" s="6"/>
      <c r="P99" s="6"/>
      <c r="Q99" s="6"/>
      <c r="R99" s="6"/>
      <c r="S99" s="6"/>
    </row>
    <row r="100" spans="6:19" x14ac:dyDescent="0.25">
      <c r="F100" s="7"/>
      <c r="G100" s="7"/>
      <c r="H100" s="7"/>
      <c r="I100" s="7"/>
      <c r="K100" s="7"/>
      <c r="L100" s="7"/>
      <c r="M100" s="6"/>
      <c r="N100" s="6"/>
      <c r="O100" s="6"/>
      <c r="P100" s="6"/>
      <c r="Q100" s="6"/>
      <c r="R100" s="6"/>
      <c r="S100" s="6"/>
    </row>
    <row r="101" spans="6:19" x14ac:dyDescent="0.25">
      <c r="F101" s="7"/>
      <c r="G101" s="7"/>
      <c r="H101" s="7"/>
      <c r="I101" s="7"/>
      <c r="K101" s="7"/>
      <c r="L101" s="7"/>
      <c r="M101" s="6"/>
      <c r="N101" s="6"/>
      <c r="O101" s="6"/>
      <c r="P101" s="6"/>
      <c r="Q101" s="6"/>
      <c r="R101" s="6"/>
      <c r="S101" s="6"/>
    </row>
    <row r="102" spans="6:19" x14ac:dyDescent="0.25">
      <c r="F102" s="7"/>
      <c r="G102" s="7"/>
      <c r="H102" s="7"/>
      <c r="I102" s="7"/>
      <c r="K102" s="7"/>
      <c r="L102" s="7"/>
      <c r="M102" s="6"/>
      <c r="N102" s="6"/>
      <c r="O102" s="6"/>
      <c r="P102" s="6"/>
      <c r="Q102" s="6"/>
      <c r="R102" s="6"/>
      <c r="S102" s="6"/>
    </row>
    <row r="103" spans="6:19" x14ac:dyDescent="0.25">
      <c r="F103" s="7"/>
      <c r="G103" s="7"/>
      <c r="H103" s="7"/>
      <c r="I103" s="7"/>
      <c r="K103" s="7"/>
      <c r="L103" s="7"/>
      <c r="M103" s="6"/>
      <c r="N103" s="6"/>
      <c r="O103" s="6"/>
      <c r="P103" s="6"/>
      <c r="Q103" s="6"/>
      <c r="R103" s="6"/>
      <c r="S103" s="6"/>
    </row>
    <row r="104" spans="6:19" x14ac:dyDescent="0.25">
      <c r="F104" s="7"/>
      <c r="G104" s="7"/>
      <c r="H104" s="7"/>
      <c r="I104" s="7"/>
      <c r="K104" s="7"/>
      <c r="L104" s="7"/>
      <c r="M104" s="6"/>
      <c r="N104" s="6"/>
      <c r="O104" s="6"/>
      <c r="P104" s="6"/>
      <c r="Q104" s="6"/>
      <c r="R104" s="6"/>
      <c r="S104" s="6"/>
    </row>
    <row r="105" spans="6:19" x14ac:dyDescent="0.25">
      <c r="F105" s="7"/>
      <c r="G105" s="7"/>
      <c r="H105" s="7"/>
      <c r="I105" s="7"/>
      <c r="K105" s="7"/>
      <c r="L105" s="7"/>
      <c r="M105" s="6"/>
      <c r="N105" s="6"/>
      <c r="O105" s="6"/>
      <c r="P105" s="6"/>
      <c r="Q105" s="6"/>
      <c r="R105" s="6"/>
      <c r="S105" s="6"/>
    </row>
    <row r="106" spans="6:19" x14ac:dyDescent="0.25">
      <c r="F106" s="7"/>
      <c r="G106" s="7"/>
      <c r="H106" s="7"/>
      <c r="I106" s="7"/>
      <c r="K106" s="7"/>
      <c r="L106" s="7"/>
      <c r="M106" s="6"/>
      <c r="N106" s="6"/>
      <c r="O106" s="6"/>
      <c r="P106" s="6"/>
      <c r="Q106" s="6"/>
      <c r="R106" s="6"/>
      <c r="S106" s="6"/>
    </row>
    <row r="107" spans="6:19" x14ac:dyDescent="0.25">
      <c r="F107" s="7"/>
      <c r="G107" s="7"/>
      <c r="H107" s="7"/>
      <c r="I107" s="7"/>
      <c r="K107" s="7"/>
      <c r="L107" s="7"/>
      <c r="M107" s="6"/>
      <c r="N107" s="6"/>
      <c r="O107" s="6"/>
      <c r="P107" s="6"/>
      <c r="Q107" s="6"/>
      <c r="R107" s="6"/>
      <c r="S107" s="6"/>
    </row>
    <row r="108" spans="6:19" x14ac:dyDescent="0.25">
      <c r="F108" s="7"/>
      <c r="G108" s="7"/>
      <c r="H108" s="7"/>
      <c r="I108" s="7"/>
      <c r="K108" s="7"/>
      <c r="L108" s="7"/>
      <c r="M108" s="6"/>
      <c r="N108" s="6"/>
      <c r="O108" s="6"/>
      <c r="P108" s="6"/>
      <c r="Q108" s="6"/>
      <c r="R108" s="6"/>
      <c r="S108" s="6"/>
    </row>
    <row r="109" spans="6:19" x14ac:dyDescent="0.25">
      <c r="F109" s="7"/>
      <c r="G109" s="7"/>
      <c r="H109" s="7"/>
      <c r="I109" s="7"/>
      <c r="K109" s="7"/>
      <c r="L109" s="7"/>
      <c r="M109" s="6"/>
      <c r="N109" s="6"/>
      <c r="O109" s="6"/>
      <c r="P109" s="6"/>
      <c r="Q109" s="6"/>
      <c r="R109" s="6"/>
      <c r="S109" s="6"/>
    </row>
    <row r="110" spans="6:19" x14ac:dyDescent="0.25">
      <c r="F110" s="7"/>
      <c r="G110" s="7"/>
      <c r="H110" s="7"/>
      <c r="I110" s="7"/>
      <c r="K110" s="7"/>
      <c r="L110" s="7"/>
      <c r="M110" s="6"/>
      <c r="N110" s="6"/>
      <c r="O110" s="6"/>
      <c r="P110" s="6"/>
      <c r="Q110" s="6"/>
      <c r="R110" s="6"/>
      <c r="S110" s="6"/>
    </row>
    <row r="111" spans="6:19" x14ac:dyDescent="0.25">
      <c r="F111" s="7"/>
      <c r="G111" s="7"/>
      <c r="H111" s="7"/>
      <c r="I111" s="7"/>
      <c r="K111" s="7"/>
      <c r="L111" s="7"/>
      <c r="M111" s="6"/>
      <c r="N111" s="6"/>
      <c r="O111" s="6"/>
      <c r="P111" s="6"/>
      <c r="Q111" s="6"/>
      <c r="R111" s="6"/>
      <c r="S111" s="6"/>
    </row>
    <row r="112" spans="6:19" x14ac:dyDescent="0.25">
      <c r="F112" s="7"/>
      <c r="G112" s="7"/>
      <c r="H112" s="7"/>
      <c r="I112" s="7"/>
      <c r="K112" s="7"/>
      <c r="L112" s="7"/>
      <c r="M112" s="6"/>
      <c r="N112" s="6"/>
      <c r="O112" s="6"/>
      <c r="P112" s="6"/>
      <c r="Q112" s="6"/>
      <c r="R112" s="6"/>
      <c r="S112" s="6"/>
    </row>
    <row r="113" spans="6:19" x14ac:dyDescent="0.25">
      <c r="F113" s="7"/>
      <c r="G113" s="7"/>
      <c r="H113" s="7"/>
      <c r="I113" s="7"/>
      <c r="K113" s="7"/>
      <c r="L113" s="7"/>
      <c r="M113" s="6"/>
      <c r="N113" s="6"/>
      <c r="O113" s="6"/>
      <c r="P113" s="6"/>
      <c r="Q113" s="6"/>
      <c r="R113" s="6"/>
      <c r="S113" s="6"/>
    </row>
    <row r="114" spans="6:19" x14ac:dyDescent="0.25">
      <c r="F114" s="7"/>
      <c r="G114" s="7"/>
      <c r="H114" s="7"/>
      <c r="I114" s="7"/>
      <c r="K114" s="7"/>
      <c r="L114" s="7"/>
      <c r="M114" s="6"/>
      <c r="N114" s="6"/>
      <c r="O114" s="6"/>
      <c r="P114" s="6"/>
      <c r="Q114" s="6"/>
      <c r="R114" s="6"/>
      <c r="S114" s="6"/>
    </row>
    <row r="115" spans="6:19" x14ac:dyDescent="0.25">
      <c r="F115" s="7"/>
      <c r="G115" s="7"/>
      <c r="H115" s="7"/>
      <c r="I115" s="7"/>
      <c r="K115" s="7"/>
      <c r="L115" s="7"/>
      <c r="M115" s="6"/>
      <c r="N115" s="6"/>
      <c r="O115" s="6"/>
      <c r="P115" s="6"/>
      <c r="Q115" s="6"/>
      <c r="R115" s="6"/>
      <c r="S115" s="6"/>
    </row>
    <row r="116" spans="6:19" x14ac:dyDescent="0.25">
      <c r="F116" s="7"/>
      <c r="G116" s="7"/>
      <c r="H116" s="7"/>
      <c r="I116" s="7"/>
      <c r="K116" s="7"/>
      <c r="L116" s="7"/>
      <c r="M116" s="6"/>
      <c r="N116" s="6"/>
      <c r="O116" s="6"/>
      <c r="P116" s="6"/>
      <c r="Q116" s="6"/>
      <c r="R116" s="6"/>
      <c r="S116" s="6"/>
    </row>
    <row r="117" spans="6:19" x14ac:dyDescent="0.25">
      <c r="F117" s="7"/>
      <c r="G117" s="7"/>
      <c r="H117" s="7"/>
      <c r="I117" s="7"/>
      <c r="K117" s="7"/>
      <c r="L117" s="7"/>
      <c r="M117" s="6"/>
      <c r="N117" s="6"/>
      <c r="O117" s="6"/>
      <c r="P117" s="6"/>
      <c r="Q117" s="6"/>
      <c r="R117" s="6"/>
      <c r="S117" s="6"/>
    </row>
    <row r="118" spans="6:19" x14ac:dyDescent="0.25">
      <c r="F118" s="7"/>
      <c r="G118" s="7"/>
      <c r="H118" s="7"/>
      <c r="I118" s="7"/>
      <c r="K118" s="7"/>
      <c r="L118" s="7"/>
      <c r="M118" s="6"/>
      <c r="N118" s="6"/>
      <c r="O118" s="6"/>
      <c r="P118" s="6"/>
      <c r="Q118" s="6"/>
      <c r="R118" s="6"/>
      <c r="S118" s="6"/>
    </row>
    <row r="119" spans="6:19" x14ac:dyDescent="0.25">
      <c r="F119" s="7"/>
      <c r="G119" s="7"/>
      <c r="H119" s="7"/>
      <c r="I119" s="7"/>
      <c r="K119" s="7"/>
      <c r="L119" s="7"/>
      <c r="M119" s="6"/>
      <c r="N119" s="6"/>
      <c r="O119" s="6"/>
      <c r="P119" s="6"/>
      <c r="Q119" s="6"/>
      <c r="R119" s="6"/>
      <c r="S119" s="6"/>
    </row>
    <row r="120" spans="6:19" x14ac:dyDescent="0.25">
      <c r="F120" s="7"/>
      <c r="G120" s="7"/>
      <c r="H120" s="7"/>
      <c r="I120" s="7"/>
      <c r="K120" s="7"/>
      <c r="L120" s="7"/>
      <c r="M120" s="6"/>
      <c r="N120" s="6"/>
      <c r="O120" s="6"/>
      <c r="P120" s="6"/>
      <c r="Q120" s="6"/>
      <c r="R120" s="6"/>
      <c r="S120" s="6"/>
    </row>
    <row r="121" spans="6:19" x14ac:dyDescent="0.25">
      <c r="F121" s="7"/>
      <c r="G121" s="7"/>
      <c r="H121" s="7"/>
      <c r="I121" s="7"/>
      <c r="K121" s="7"/>
      <c r="L121" s="7"/>
      <c r="M121" s="6"/>
      <c r="N121" s="6"/>
      <c r="O121" s="6"/>
      <c r="P121" s="6"/>
      <c r="Q121" s="6"/>
      <c r="R121" s="6"/>
      <c r="S121" s="6"/>
    </row>
    <row r="122" spans="6:19" x14ac:dyDescent="0.25">
      <c r="F122" s="7"/>
      <c r="G122" s="7"/>
      <c r="H122" s="7"/>
      <c r="I122" s="7"/>
      <c r="K122" s="7"/>
      <c r="L122" s="7"/>
      <c r="M122" s="6"/>
      <c r="N122" s="6"/>
      <c r="O122" s="6"/>
      <c r="P122" s="6"/>
      <c r="Q122" s="6"/>
      <c r="R122" s="6"/>
      <c r="S122" s="6"/>
    </row>
    <row r="123" spans="6:19" x14ac:dyDescent="0.25">
      <c r="F123" s="7"/>
      <c r="G123" s="7"/>
      <c r="H123" s="7"/>
      <c r="I123" s="7"/>
      <c r="K123" s="7"/>
      <c r="L123" s="7"/>
      <c r="M123" s="6"/>
      <c r="N123" s="6"/>
      <c r="O123" s="6"/>
      <c r="P123" s="6"/>
      <c r="Q123" s="6"/>
      <c r="R123" s="6"/>
      <c r="S123" s="6"/>
    </row>
    <row r="124" spans="6:19" x14ac:dyDescent="0.25">
      <c r="F124" s="7"/>
      <c r="G124" s="7"/>
      <c r="H124" s="7"/>
      <c r="I124" s="7"/>
      <c r="K124" s="7"/>
      <c r="L124" s="7"/>
      <c r="M124" s="6"/>
      <c r="N124" s="6"/>
      <c r="O124" s="6"/>
      <c r="P124" s="6"/>
      <c r="Q124" s="6"/>
      <c r="R124" s="6"/>
      <c r="S124" s="6"/>
    </row>
    <row r="125" spans="6:19" x14ac:dyDescent="0.25">
      <c r="F125" s="7"/>
      <c r="G125" s="7"/>
      <c r="H125" s="7"/>
      <c r="I125" s="7"/>
      <c r="K125" s="7"/>
      <c r="L125" s="7"/>
      <c r="M125" s="6"/>
      <c r="N125" s="6"/>
      <c r="O125" s="6"/>
      <c r="P125" s="6"/>
      <c r="Q125" s="6"/>
      <c r="R125" s="6"/>
      <c r="S125" s="6"/>
    </row>
    <row r="126" spans="6:19" x14ac:dyDescent="0.25">
      <c r="F126" s="7"/>
      <c r="G126" s="7"/>
      <c r="H126" s="7"/>
      <c r="I126" s="7"/>
      <c r="K126" s="7"/>
      <c r="L126" s="7"/>
      <c r="M126" s="6"/>
      <c r="N126" s="6"/>
      <c r="O126" s="6"/>
      <c r="P126" s="6"/>
      <c r="Q126" s="6"/>
      <c r="R126" s="6"/>
      <c r="S126" s="6"/>
    </row>
    <row r="127" spans="6:19" x14ac:dyDescent="0.25">
      <c r="F127" s="7"/>
      <c r="G127" s="7"/>
      <c r="H127" s="7"/>
      <c r="I127" s="7"/>
      <c r="K127" s="7"/>
      <c r="L127" s="7"/>
      <c r="M127" s="6"/>
      <c r="N127" s="6"/>
      <c r="O127" s="6"/>
      <c r="P127" s="6"/>
      <c r="Q127" s="6"/>
      <c r="R127" s="6"/>
      <c r="S127" s="6"/>
    </row>
    <row r="128" spans="6:19" x14ac:dyDescent="0.25">
      <c r="F128" s="7"/>
      <c r="G128" s="7"/>
      <c r="H128" s="7"/>
      <c r="I128" s="7"/>
      <c r="K128" s="7"/>
      <c r="L128" s="7"/>
      <c r="M128" s="6"/>
      <c r="N128" s="6"/>
      <c r="O128" s="6"/>
      <c r="P128" s="6"/>
      <c r="Q128" s="6"/>
      <c r="R128" s="6"/>
      <c r="S128" s="6"/>
    </row>
    <row r="129" spans="6:19" x14ac:dyDescent="0.25">
      <c r="F129" s="7"/>
      <c r="G129" s="7"/>
      <c r="H129" s="7"/>
      <c r="I129" s="7"/>
      <c r="K129" s="7"/>
      <c r="L129" s="7"/>
      <c r="M129" s="6"/>
      <c r="N129" s="6"/>
      <c r="O129" s="6"/>
      <c r="P129" s="6"/>
      <c r="Q129" s="6"/>
      <c r="R129" s="6"/>
      <c r="S129" s="6"/>
    </row>
    <row r="130" spans="6:19" x14ac:dyDescent="0.25">
      <c r="F130" s="7"/>
      <c r="G130" s="7"/>
      <c r="H130" s="7"/>
      <c r="I130" s="7"/>
      <c r="K130" s="7"/>
      <c r="L130" s="7"/>
      <c r="M130" s="6"/>
      <c r="N130" s="6"/>
      <c r="O130" s="6"/>
      <c r="P130" s="6"/>
      <c r="Q130" s="6"/>
      <c r="R130" s="6"/>
      <c r="S130" s="6"/>
    </row>
    <row r="131" spans="6:19" x14ac:dyDescent="0.25">
      <c r="F131" s="7"/>
      <c r="G131" s="7"/>
      <c r="H131" s="7"/>
      <c r="I131" s="7"/>
      <c r="K131" s="7"/>
      <c r="L131" s="7"/>
      <c r="M131" s="6"/>
      <c r="N131" s="6"/>
      <c r="O131" s="6"/>
      <c r="P131" s="6"/>
      <c r="Q131" s="6"/>
      <c r="R131" s="6"/>
      <c r="S131" s="6"/>
    </row>
    <row r="132" spans="6:19" x14ac:dyDescent="0.25">
      <c r="F132" s="7"/>
      <c r="G132" s="7"/>
      <c r="H132" s="7"/>
      <c r="I132" s="7"/>
      <c r="K132" s="7"/>
      <c r="L132" s="7"/>
      <c r="M132" s="6"/>
      <c r="N132" s="6"/>
      <c r="O132" s="6"/>
      <c r="P132" s="6"/>
      <c r="Q132" s="6"/>
      <c r="R132" s="6"/>
      <c r="S132" s="6"/>
    </row>
    <row r="133" spans="6:19" x14ac:dyDescent="0.25">
      <c r="F133" s="7"/>
      <c r="G133" s="7"/>
      <c r="H133" s="7"/>
      <c r="I133" s="7"/>
      <c r="K133" s="7"/>
      <c r="L133" s="7"/>
      <c r="M133" s="6"/>
      <c r="N133" s="6"/>
      <c r="O133" s="6"/>
      <c r="P133" s="6"/>
      <c r="Q133" s="6"/>
      <c r="R133" s="6"/>
      <c r="S133" s="6"/>
    </row>
    <row r="134" spans="6:19" x14ac:dyDescent="0.25">
      <c r="F134" s="7"/>
      <c r="G134" s="7"/>
      <c r="H134" s="7"/>
      <c r="I134" s="7"/>
      <c r="K134" s="7"/>
      <c r="L134" s="7"/>
      <c r="M134" s="6"/>
      <c r="N134" s="6"/>
      <c r="O134" s="6"/>
      <c r="P134" s="6"/>
      <c r="Q134" s="6"/>
      <c r="R134" s="6"/>
      <c r="S134" s="6"/>
    </row>
    <row r="135" spans="6:19" x14ac:dyDescent="0.25">
      <c r="F135" s="7"/>
      <c r="G135" s="7"/>
      <c r="H135" s="7"/>
      <c r="I135" s="7"/>
      <c r="K135" s="7"/>
      <c r="L135" s="7"/>
      <c r="M135" s="6"/>
      <c r="N135" s="6"/>
      <c r="O135" s="6"/>
      <c r="P135" s="6"/>
      <c r="Q135" s="6"/>
      <c r="R135" s="6"/>
      <c r="S135" s="6"/>
    </row>
    <row r="136" spans="6:19" x14ac:dyDescent="0.25">
      <c r="F136" s="7"/>
      <c r="G136" s="7"/>
      <c r="H136" s="7"/>
      <c r="I136" s="7"/>
      <c r="K136" s="7"/>
      <c r="L136" s="7"/>
      <c r="M136" s="6"/>
      <c r="N136" s="6"/>
      <c r="O136" s="6"/>
      <c r="P136" s="6"/>
      <c r="Q136" s="6"/>
      <c r="R136" s="6"/>
      <c r="S136" s="6"/>
    </row>
    <row r="137" spans="6:19" x14ac:dyDescent="0.25">
      <c r="F137" s="7"/>
      <c r="G137" s="7"/>
      <c r="H137" s="7"/>
      <c r="I137" s="7"/>
      <c r="K137" s="7"/>
      <c r="L137" s="7"/>
      <c r="M137" s="6"/>
      <c r="N137" s="6"/>
      <c r="O137" s="6"/>
      <c r="P137" s="6"/>
      <c r="Q137" s="6"/>
      <c r="R137" s="6"/>
      <c r="S137" s="6"/>
    </row>
    <row r="138" spans="6:19" x14ac:dyDescent="0.25">
      <c r="F138" s="7"/>
      <c r="G138" s="7"/>
      <c r="H138" s="7"/>
      <c r="I138" s="7"/>
      <c r="K138" s="7"/>
      <c r="L138" s="7"/>
      <c r="M138" s="6"/>
      <c r="N138" s="6"/>
      <c r="O138" s="6"/>
      <c r="P138" s="6"/>
      <c r="Q138" s="6"/>
      <c r="R138" s="6"/>
      <c r="S138" s="6"/>
    </row>
    <row r="139" spans="6:19" x14ac:dyDescent="0.25">
      <c r="F139" s="7"/>
      <c r="G139" s="7"/>
      <c r="H139" s="7"/>
      <c r="I139" s="7"/>
      <c r="K139" s="7"/>
      <c r="L139" s="7"/>
      <c r="M139" s="6"/>
      <c r="N139" s="6"/>
      <c r="O139" s="6"/>
      <c r="P139" s="6"/>
      <c r="Q139" s="6"/>
      <c r="R139" s="6"/>
      <c r="S139" s="6"/>
    </row>
    <row r="140" spans="6:19" x14ac:dyDescent="0.25">
      <c r="F140" s="7"/>
      <c r="G140" s="7"/>
      <c r="H140" s="7"/>
      <c r="I140" s="7"/>
      <c r="K140" s="7"/>
      <c r="L140" s="7"/>
    </row>
    <row r="141" spans="6:19" x14ac:dyDescent="0.25">
      <c r="F141" s="7"/>
      <c r="G141" s="7"/>
      <c r="H141" s="7"/>
      <c r="I141" s="7"/>
      <c r="K141" s="7"/>
      <c r="L141" s="7"/>
    </row>
    <row r="142" spans="6:19" x14ac:dyDescent="0.25">
      <c r="F142" s="7"/>
      <c r="G142" s="7"/>
      <c r="H142" s="7"/>
      <c r="I142" s="7"/>
      <c r="K142" s="7"/>
      <c r="L142" s="7"/>
    </row>
    <row r="143" spans="6:19" x14ac:dyDescent="0.25">
      <c r="F143" s="7"/>
      <c r="G143" s="7"/>
      <c r="H143" s="7"/>
      <c r="I143" s="7"/>
      <c r="K143" s="7"/>
      <c r="L143" s="7"/>
    </row>
    <row r="144" spans="6:19" x14ac:dyDescent="0.25">
      <c r="F144" s="7"/>
      <c r="G144" s="7"/>
      <c r="H144" s="7"/>
      <c r="I144" s="7"/>
      <c r="K144" s="7"/>
      <c r="L144" s="7"/>
    </row>
    <row r="145" spans="6:12" x14ac:dyDescent="0.25">
      <c r="F145" s="7"/>
      <c r="G145" s="7"/>
      <c r="H145" s="7"/>
      <c r="I145" s="7"/>
      <c r="K145" s="7"/>
      <c r="L145" s="7"/>
    </row>
    <row r="146" spans="6:12" x14ac:dyDescent="0.25">
      <c r="F146" s="7"/>
      <c r="G146" s="7"/>
      <c r="H146" s="7"/>
      <c r="I146" s="7"/>
      <c r="K146" s="7"/>
      <c r="L146" s="7"/>
    </row>
    <row r="147" spans="6:12" x14ac:dyDescent="0.25">
      <c r="F147" s="7"/>
      <c r="G147" s="7"/>
      <c r="H147" s="7"/>
      <c r="I147" s="7"/>
      <c r="K147" s="7"/>
      <c r="L147" s="7"/>
    </row>
    <row r="148" spans="6:12" x14ac:dyDescent="0.25">
      <c r="F148" s="7"/>
      <c r="G148" s="7"/>
      <c r="H148" s="7"/>
      <c r="I148" s="7"/>
      <c r="K148" s="7"/>
      <c r="L148" s="7"/>
    </row>
    <row r="149" spans="6:12" x14ac:dyDescent="0.25">
      <c r="F149" s="7"/>
      <c r="G149" s="7"/>
      <c r="H149" s="7"/>
      <c r="I149" s="7"/>
      <c r="K149" s="7"/>
      <c r="L149" s="7"/>
    </row>
    <row r="150" spans="6:12" x14ac:dyDescent="0.25">
      <c r="F150" s="7"/>
      <c r="G150" s="7"/>
      <c r="H150" s="7"/>
      <c r="I150" s="7"/>
      <c r="K150" s="7"/>
      <c r="L150" s="7"/>
    </row>
    <row r="151" spans="6:12" x14ac:dyDescent="0.25">
      <c r="F151" s="7"/>
      <c r="G151" s="7"/>
      <c r="H151" s="7"/>
      <c r="I151" s="7"/>
      <c r="K151" s="7"/>
      <c r="L151" s="7"/>
    </row>
    <row r="152" spans="6:12" x14ac:dyDescent="0.25">
      <c r="F152" s="7"/>
      <c r="G152" s="7"/>
      <c r="H152" s="7"/>
      <c r="I152" s="7"/>
      <c r="K152" s="7"/>
      <c r="L152" s="7"/>
    </row>
    <row r="153" spans="6:12" x14ac:dyDescent="0.25">
      <c r="F153" s="7"/>
      <c r="G153" s="7"/>
      <c r="H153" s="7"/>
      <c r="I153" s="7"/>
      <c r="K153" s="7"/>
      <c r="L153" s="7"/>
    </row>
    <row r="154" spans="6:12" x14ac:dyDescent="0.25">
      <c r="F154" s="7"/>
      <c r="G154" s="7"/>
      <c r="H154" s="7"/>
      <c r="I154" s="7"/>
      <c r="K154" s="7"/>
      <c r="L154" s="7"/>
    </row>
    <row r="155" spans="6:12" x14ac:dyDescent="0.25">
      <c r="F155" s="7"/>
      <c r="G155" s="7"/>
      <c r="H155" s="7"/>
      <c r="I155" s="7"/>
      <c r="K155" s="7"/>
      <c r="L155" s="7"/>
    </row>
    <row r="156" spans="6:12" x14ac:dyDescent="0.25">
      <c r="F156" s="7"/>
      <c r="G156" s="7"/>
      <c r="H156" s="7"/>
      <c r="I156" s="7"/>
      <c r="K156" s="7"/>
      <c r="L156" s="7"/>
    </row>
    <row r="157" spans="6:12" x14ac:dyDescent="0.25">
      <c r="F157" s="7"/>
      <c r="G157" s="7"/>
      <c r="H157" s="7"/>
      <c r="I157" s="7"/>
      <c r="K157" s="7"/>
      <c r="L157" s="7"/>
    </row>
    <row r="158" spans="6:12" x14ac:dyDescent="0.25">
      <c r="F158" s="7"/>
      <c r="G158" s="7"/>
      <c r="H158" s="7"/>
      <c r="I158" s="7"/>
      <c r="K158" s="7"/>
      <c r="L158" s="7"/>
    </row>
    <row r="159" spans="6:12" x14ac:dyDescent="0.25">
      <c r="F159" s="7"/>
      <c r="G159" s="7"/>
      <c r="H159" s="7"/>
      <c r="I159" s="7"/>
      <c r="K159" s="7"/>
      <c r="L159" s="7"/>
    </row>
    <row r="160" spans="6:12" x14ac:dyDescent="0.25">
      <c r="F160" s="7"/>
      <c r="G160" s="7"/>
      <c r="H160" s="7"/>
      <c r="I160" s="7"/>
      <c r="K160" s="7"/>
      <c r="L160" s="7"/>
    </row>
    <row r="161" spans="6:12" x14ac:dyDescent="0.25">
      <c r="F161" s="7"/>
      <c r="G161" s="7"/>
      <c r="H161" s="7"/>
      <c r="I161" s="7"/>
      <c r="K161" s="7"/>
      <c r="L161" s="7"/>
    </row>
    <row r="162" spans="6:12" x14ac:dyDescent="0.25">
      <c r="F162" s="7"/>
      <c r="G162" s="7"/>
      <c r="H162" s="7"/>
      <c r="I162" s="7"/>
      <c r="K162" s="7"/>
      <c r="L162" s="7"/>
    </row>
    <row r="163" spans="6:12" x14ac:dyDescent="0.25">
      <c r="F163" s="7"/>
      <c r="G163" s="7"/>
      <c r="H163" s="7"/>
      <c r="I163" s="7"/>
      <c r="K163" s="7"/>
      <c r="L163" s="7"/>
    </row>
    <row r="164" spans="6:12" x14ac:dyDescent="0.25">
      <c r="F164" s="7"/>
      <c r="G164" s="7"/>
      <c r="H164" s="7"/>
      <c r="I164" s="7"/>
      <c r="K164" s="7"/>
      <c r="L164" s="7"/>
    </row>
    <row r="165" spans="6:12" x14ac:dyDescent="0.25">
      <c r="F165" s="7"/>
      <c r="G165" s="7"/>
      <c r="H165" s="7"/>
      <c r="I165" s="7"/>
      <c r="K165" s="7"/>
      <c r="L165" s="7"/>
    </row>
    <row r="166" spans="6:12" x14ac:dyDescent="0.25">
      <c r="F166" s="7"/>
      <c r="G166" s="7"/>
      <c r="H166" s="7"/>
      <c r="I166" s="7"/>
      <c r="K166" s="7"/>
      <c r="L166" s="7"/>
    </row>
    <row r="167" spans="6:12" x14ac:dyDescent="0.25">
      <c r="F167" s="7"/>
      <c r="G167" s="7"/>
      <c r="H167" s="7"/>
      <c r="I167" s="7"/>
      <c r="K167" s="7"/>
      <c r="L167" s="7"/>
    </row>
    <row r="168" spans="6:12" x14ac:dyDescent="0.25">
      <c r="F168" s="7"/>
      <c r="G168" s="7"/>
      <c r="H168" s="7"/>
      <c r="I168" s="7"/>
      <c r="K168" s="7"/>
      <c r="L168" s="7"/>
    </row>
    <row r="169" spans="6:12" x14ac:dyDescent="0.25">
      <c r="F169" s="7"/>
      <c r="G169" s="7"/>
      <c r="H169" s="7"/>
      <c r="I169" s="7"/>
      <c r="K169" s="7"/>
      <c r="L169" s="7"/>
    </row>
    <row r="170" spans="6:12" x14ac:dyDescent="0.25">
      <c r="F170" s="7"/>
      <c r="G170" s="7"/>
      <c r="H170" s="7"/>
      <c r="I170" s="7"/>
      <c r="K170" s="7"/>
      <c r="L170" s="7"/>
    </row>
    <row r="171" spans="6:12" x14ac:dyDescent="0.25">
      <c r="F171" s="7"/>
      <c r="G171" s="7"/>
      <c r="H171" s="7"/>
      <c r="I171" s="7"/>
      <c r="K171" s="7"/>
      <c r="L171" s="7"/>
    </row>
    <row r="172" spans="6:12" x14ac:dyDescent="0.25">
      <c r="F172" s="7"/>
      <c r="G172" s="7"/>
      <c r="H172" s="7"/>
      <c r="I172" s="7"/>
      <c r="K172" s="7"/>
      <c r="L172" s="7"/>
    </row>
    <row r="173" spans="6:12" x14ac:dyDescent="0.25">
      <c r="F173" s="7"/>
      <c r="G173" s="7"/>
      <c r="H173" s="7"/>
      <c r="I173" s="7"/>
      <c r="K173" s="7"/>
      <c r="L173" s="7"/>
    </row>
    <row r="174" spans="6:12" x14ac:dyDescent="0.25">
      <c r="F174" s="7"/>
      <c r="G174" s="7"/>
      <c r="H174" s="7"/>
      <c r="I174" s="7"/>
      <c r="K174" s="7"/>
      <c r="L174" s="7"/>
    </row>
    <row r="175" spans="6:12" x14ac:dyDescent="0.25">
      <c r="F175" s="7"/>
      <c r="G175" s="7"/>
      <c r="H175" s="7"/>
      <c r="I175" s="7"/>
      <c r="K175" s="7"/>
      <c r="L175" s="7"/>
    </row>
    <row r="176" spans="6:12" x14ac:dyDescent="0.25">
      <c r="F176" s="7"/>
      <c r="G176" s="7"/>
      <c r="H176" s="7"/>
      <c r="I176" s="7"/>
      <c r="K176" s="7"/>
      <c r="L176" s="7"/>
    </row>
    <row r="177" spans="6:12" x14ac:dyDescent="0.25">
      <c r="F177" s="7"/>
      <c r="G177" s="7"/>
      <c r="H177" s="7"/>
      <c r="I177" s="7"/>
      <c r="K177" s="7"/>
      <c r="L177" s="7"/>
    </row>
    <row r="178" spans="6:12" x14ac:dyDescent="0.25">
      <c r="F178" s="7"/>
      <c r="G178" s="7"/>
      <c r="H178" s="7"/>
      <c r="I178" s="7"/>
      <c r="K178" s="7"/>
      <c r="L178" s="7"/>
    </row>
    <row r="179" spans="6:12" x14ac:dyDescent="0.25">
      <c r="F179" s="7"/>
      <c r="G179" s="7"/>
      <c r="H179" s="7"/>
      <c r="I179" s="7"/>
      <c r="K179" s="7"/>
      <c r="L179" s="7"/>
    </row>
    <row r="180" spans="6:12" x14ac:dyDescent="0.25">
      <c r="F180" s="7"/>
      <c r="G180" s="7"/>
      <c r="H180" s="7"/>
      <c r="I180" s="7"/>
      <c r="K180" s="7"/>
      <c r="L180" s="7"/>
    </row>
    <row r="181" spans="6:12" x14ac:dyDescent="0.25">
      <c r="F181" s="7"/>
      <c r="G181" s="7"/>
      <c r="H181" s="7"/>
      <c r="I181" s="7"/>
      <c r="K181" s="7"/>
      <c r="L181" s="7"/>
    </row>
    <row r="182" spans="6:12" x14ac:dyDescent="0.25">
      <c r="F182" s="7"/>
      <c r="G182" s="7"/>
      <c r="H182" s="7"/>
      <c r="I182" s="7"/>
      <c r="K182" s="7"/>
      <c r="L182" s="7"/>
    </row>
    <row r="183" spans="6:12" x14ac:dyDescent="0.25">
      <c r="F183" s="7"/>
      <c r="G183" s="7"/>
      <c r="H183" s="7"/>
      <c r="I183" s="7"/>
      <c r="K183" s="7"/>
      <c r="L183" s="7"/>
    </row>
    <row r="184" spans="6:12" x14ac:dyDescent="0.25">
      <c r="F184" s="7"/>
      <c r="G184" s="7"/>
      <c r="H184" s="7"/>
      <c r="I184" s="7"/>
      <c r="K184" s="7"/>
      <c r="L184" s="7"/>
    </row>
    <row r="185" spans="6:12" x14ac:dyDescent="0.25">
      <c r="F185" s="7"/>
      <c r="G185" s="7"/>
      <c r="H185" s="7"/>
      <c r="I185" s="7"/>
      <c r="K185" s="7"/>
      <c r="L185" s="7"/>
    </row>
    <row r="186" spans="6:12" x14ac:dyDescent="0.25">
      <c r="F186" s="7"/>
      <c r="G186" s="7"/>
      <c r="H186" s="7"/>
      <c r="I186" s="7"/>
      <c r="K186" s="7"/>
      <c r="L186" s="7"/>
    </row>
    <row r="187" spans="6:12" x14ac:dyDescent="0.25">
      <c r="F187" s="7"/>
      <c r="G187" s="7"/>
      <c r="H187" s="7"/>
      <c r="I187" s="7"/>
      <c r="K187" s="7"/>
      <c r="L187" s="7"/>
    </row>
    <row r="188" spans="6:12" x14ac:dyDescent="0.25">
      <c r="F188" s="7"/>
      <c r="G188" s="7"/>
      <c r="H188" s="7"/>
      <c r="I188" s="7"/>
      <c r="K188" s="7"/>
      <c r="L188" s="7"/>
    </row>
    <row r="189" spans="6:12" x14ac:dyDescent="0.25">
      <c r="F189" s="7"/>
      <c r="G189" s="7"/>
      <c r="H189" s="7"/>
      <c r="I189" s="7"/>
      <c r="K189" s="7"/>
      <c r="L189" s="7"/>
    </row>
    <row r="190" spans="6:12" x14ac:dyDescent="0.25">
      <c r="F190" s="7"/>
      <c r="G190" s="7"/>
      <c r="H190" s="7"/>
      <c r="I190" s="7"/>
      <c r="K190" s="7"/>
      <c r="L190" s="7"/>
    </row>
    <row r="191" spans="6:12" x14ac:dyDescent="0.25">
      <c r="F191" s="7"/>
      <c r="G191" s="7"/>
      <c r="H191" s="7"/>
      <c r="I191" s="7"/>
      <c r="K191" s="7"/>
      <c r="L191" s="7"/>
    </row>
    <row r="192" spans="6:12" x14ac:dyDescent="0.25">
      <c r="F192" s="7"/>
      <c r="G192" s="7"/>
      <c r="H192" s="7"/>
      <c r="I192" s="7"/>
      <c r="K192" s="7"/>
      <c r="L192" s="7"/>
    </row>
    <row r="193" spans="6:12" x14ac:dyDescent="0.25">
      <c r="F193" s="7"/>
      <c r="G193" s="7"/>
      <c r="H193" s="7"/>
      <c r="I193" s="7"/>
      <c r="K193" s="7"/>
      <c r="L193" s="7"/>
    </row>
    <row r="194" spans="6:12" x14ac:dyDescent="0.25">
      <c r="F194" s="7"/>
      <c r="G194" s="7"/>
      <c r="H194" s="7"/>
      <c r="I194" s="7"/>
      <c r="K194" s="7"/>
      <c r="L194" s="7"/>
    </row>
    <row r="195" spans="6:12" x14ac:dyDescent="0.25">
      <c r="F195" s="7"/>
      <c r="G195" s="7"/>
      <c r="H195" s="7"/>
      <c r="I195" s="7"/>
      <c r="K195" s="7"/>
      <c r="L195" s="7"/>
    </row>
    <row r="196" spans="6:12" x14ac:dyDescent="0.25">
      <c r="F196" s="7"/>
      <c r="G196" s="7"/>
      <c r="H196" s="7"/>
      <c r="I196" s="7"/>
      <c r="K196" s="7"/>
      <c r="L196" s="7"/>
    </row>
    <row r="197" spans="6:12" x14ac:dyDescent="0.25">
      <c r="F197" s="7"/>
      <c r="G197" s="7"/>
      <c r="H197" s="7"/>
      <c r="I197" s="7"/>
      <c r="K197" s="7"/>
      <c r="L197" s="7"/>
    </row>
    <row r="198" spans="6:12" x14ac:dyDescent="0.25">
      <c r="F198" s="7"/>
      <c r="G198" s="7"/>
      <c r="H198" s="7"/>
      <c r="I198" s="7"/>
      <c r="K198" s="7"/>
      <c r="L198" s="7"/>
    </row>
    <row r="199" spans="6:12" x14ac:dyDescent="0.25">
      <c r="F199" s="7"/>
      <c r="G199" s="7"/>
      <c r="H199" s="7"/>
      <c r="I199" s="7"/>
      <c r="K199" s="7"/>
      <c r="L199" s="7"/>
    </row>
    <row r="200" spans="6:12" x14ac:dyDescent="0.25">
      <c r="F200" s="7"/>
      <c r="G200" s="7"/>
      <c r="H200" s="7"/>
      <c r="I200" s="7"/>
      <c r="K200" s="7"/>
      <c r="L200" s="7"/>
    </row>
    <row r="201" spans="6:12" x14ac:dyDescent="0.25">
      <c r="F201" s="7"/>
      <c r="G201" s="7"/>
      <c r="H201" s="7"/>
      <c r="I201" s="7"/>
      <c r="K201" s="7"/>
      <c r="L201" s="7"/>
    </row>
    <row r="202" spans="6:12" x14ac:dyDescent="0.25">
      <c r="F202" s="7"/>
      <c r="G202" s="7"/>
      <c r="H202" s="7"/>
      <c r="I202" s="7"/>
      <c r="K202" s="7"/>
      <c r="L202" s="7"/>
    </row>
    <row r="203" spans="6:12" x14ac:dyDescent="0.25">
      <c r="F203" s="7"/>
      <c r="G203" s="7"/>
      <c r="H203" s="7"/>
      <c r="I203" s="7"/>
      <c r="K203" s="7"/>
      <c r="L203" s="7"/>
    </row>
    <row r="204" spans="6:12" x14ac:dyDescent="0.25">
      <c r="F204" s="7"/>
      <c r="G204" s="7"/>
      <c r="H204" s="7"/>
      <c r="I204" s="7"/>
      <c r="K204" s="7"/>
      <c r="L204" s="7"/>
    </row>
    <row r="205" spans="6:12" x14ac:dyDescent="0.25">
      <c r="F205" s="7"/>
      <c r="G205" s="7"/>
      <c r="H205" s="7"/>
      <c r="I205" s="7"/>
      <c r="K205" s="7"/>
      <c r="L205" s="7"/>
    </row>
    <row r="206" spans="6:12" x14ac:dyDescent="0.25">
      <c r="F206" s="7"/>
      <c r="G206" s="7"/>
      <c r="H206" s="7"/>
      <c r="I206" s="7"/>
      <c r="K206" s="7"/>
      <c r="L206" s="7"/>
    </row>
    <row r="207" spans="6:12" x14ac:dyDescent="0.25">
      <c r="F207" s="7"/>
      <c r="G207" s="7"/>
      <c r="H207" s="7"/>
      <c r="I207" s="7"/>
      <c r="K207" s="7"/>
      <c r="L207" s="7"/>
    </row>
    <row r="208" spans="6:12" x14ac:dyDescent="0.25">
      <c r="F208" s="7"/>
      <c r="G208" s="7"/>
      <c r="H208" s="7"/>
      <c r="I208" s="7"/>
      <c r="K208" s="7"/>
      <c r="L208" s="7"/>
    </row>
    <row r="209" spans="6:12" x14ac:dyDescent="0.25">
      <c r="F209" s="7"/>
      <c r="G209" s="7"/>
      <c r="H209" s="7"/>
      <c r="I209" s="7"/>
      <c r="K209" s="7"/>
      <c r="L209" s="7"/>
    </row>
    <row r="210" spans="6:12" x14ac:dyDescent="0.25">
      <c r="F210" s="7"/>
      <c r="G210" s="7"/>
      <c r="H210" s="7"/>
      <c r="I210" s="7"/>
      <c r="K210" s="7"/>
      <c r="L210" s="7"/>
    </row>
    <row r="211" spans="6:12" x14ac:dyDescent="0.25">
      <c r="F211" s="7"/>
      <c r="G211" s="7"/>
      <c r="H211" s="7"/>
      <c r="I211" s="7"/>
      <c r="K211" s="7"/>
      <c r="L211" s="7"/>
    </row>
    <row r="212" spans="6:12" x14ac:dyDescent="0.25">
      <c r="F212" s="7"/>
      <c r="G212" s="7"/>
      <c r="H212" s="7"/>
      <c r="I212" s="7"/>
      <c r="K212" s="7"/>
      <c r="L212" s="7"/>
    </row>
    <row r="213" spans="6:12" x14ac:dyDescent="0.25">
      <c r="F213" s="7"/>
      <c r="G213" s="7"/>
      <c r="H213" s="7"/>
      <c r="I213" s="7"/>
      <c r="K213" s="7"/>
      <c r="L213" s="7"/>
    </row>
    <row r="214" spans="6:12" x14ac:dyDescent="0.25">
      <c r="F214" s="7"/>
      <c r="G214" s="7"/>
      <c r="H214" s="7"/>
      <c r="I214" s="7"/>
      <c r="K214" s="7"/>
      <c r="L214" s="7"/>
    </row>
    <row r="215" spans="6:12" x14ac:dyDescent="0.25">
      <c r="F215" s="7"/>
      <c r="G215" s="7"/>
      <c r="H215" s="7"/>
      <c r="I215" s="7"/>
      <c r="K215" s="7"/>
      <c r="L215" s="7"/>
    </row>
    <row r="216" spans="6:12" x14ac:dyDescent="0.25">
      <c r="F216" s="7"/>
      <c r="G216" s="7"/>
      <c r="H216" s="7"/>
      <c r="I216" s="7"/>
      <c r="K216" s="7"/>
      <c r="L216" s="7"/>
    </row>
    <row r="217" spans="6:12" x14ac:dyDescent="0.25">
      <c r="F217" s="7"/>
      <c r="G217" s="7"/>
      <c r="H217" s="7"/>
      <c r="I217" s="7"/>
      <c r="K217" s="7"/>
      <c r="L217" s="7"/>
    </row>
    <row r="218" spans="6:12" x14ac:dyDescent="0.25">
      <c r="F218" s="7"/>
      <c r="G218" s="7"/>
      <c r="H218" s="7"/>
      <c r="I218" s="7"/>
      <c r="K218" s="7"/>
      <c r="L218" s="7"/>
    </row>
    <row r="219" spans="6:12" x14ac:dyDescent="0.25">
      <c r="F219" s="7"/>
      <c r="G219" s="7"/>
      <c r="H219" s="7"/>
      <c r="I219" s="7"/>
      <c r="K219" s="7"/>
      <c r="L219" s="7"/>
    </row>
    <row r="220" spans="6:12" x14ac:dyDescent="0.25">
      <c r="F220" s="7"/>
      <c r="G220" s="7"/>
      <c r="H220" s="7"/>
      <c r="I220" s="7"/>
      <c r="K220" s="7"/>
      <c r="L220" s="7"/>
    </row>
    <row r="221" spans="6:12" x14ac:dyDescent="0.25">
      <c r="F221" s="7"/>
      <c r="G221" s="7"/>
      <c r="H221" s="7"/>
      <c r="I221" s="7"/>
      <c r="K221" s="7"/>
      <c r="L221" s="7"/>
    </row>
    <row r="222" spans="6:12" x14ac:dyDescent="0.25">
      <c r="F222" s="7"/>
      <c r="G222" s="7"/>
      <c r="H222" s="7"/>
      <c r="I222" s="7"/>
      <c r="K222" s="7"/>
      <c r="L222" s="7"/>
    </row>
    <row r="223" spans="6:12" x14ac:dyDescent="0.25">
      <c r="F223" s="7"/>
      <c r="G223" s="7"/>
      <c r="H223" s="7"/>
      <c r="I223" s="7"/>
      <c r="K223" s="7"/>
      <c r="L223" s="7"/>
    </row>
    <row r="224" spans="6:12" x14ac:dyDescent="0.25">
      <c r="F224" s="7"/>
      <c r="G224" s="7"/>
      <c r="H224" s="7"/>
      <c r="I224" s="7"/>
      <c r="K224" s="7"/>
      <c r="L224" s="7"/>
    </row>
    <row r="225" spans="6:12" x14ac:dyDescent="0.25">
      <c r="F225" s="7"/>
      <c r="G225" s="7"/>
      <c r="H225" s="7"/>
      <c r="I225" s="7"/>
      <c r="K225" s="7"/>
      <c r="L225" s="7"/>
    </row>
    <row r="226" spans="6:12" x14ac:dyDescent="0.25">
      <c r="F226" s="7"/>
      <c r="G226" s="7"/>
      <c r="H226" s="7"/>
      <c r="I226" s="7"/>
      <c r="K226" s="7"/>
      <c r="L226" s="7"/>
    </row>
    <row r="227" spans="6:12" x14ac:dyDescent="0.25">
      <c r="F227" s="7"/>
      <c r="G227" s="7"/>
      <c r="H227" s="7"/>
      <c r="I227" s="7"/>
      <c r="K227" s="7"/>
      <c r="L227" s="7"/>
    </row>
    <row r="228" spans="6:12" x14ac:dyDescent="0.25">
      <c r="F228" s="7"/>
      <c r="G228" s="7"/>
      <c r="H228" s="7"/>
      <c r="I228" s="7"/>
      <c r="K228" s="7"/>
      <c r="L228" s="7"/>
    </row>
    <row r="229" spans="6:12" x14ac:dyDescent="0.25">
      <c r="F229" s="7"/>
      <c r="G229" s="7"/>
      <c r="H229" s="7"/>
      <c r="I229" s="7"/>
      <c r="K229" s="7"/>
      <c r="L229" s="7"/>
    </row>
    <row r="230" spans="6:12" x14ac:dyDescent="0.25">
      <c r="F230" s="7"/>
      <c r="G230" s="7"/>
      <c r="H230" s="7"/>
      <c r="I230" s="7"/>
      <c r="K230" s="7"/>
      <c r="L230" s="7"/>
    </row>
    <row r="231" spans="6:12" x14ac:dyDescent="0.25">
      <c r="F231" s="7"/>
      <c r="G231" s="7"/>
      <c r="H231" s="7"/>
      <c r="I231" s="7"/>
      <c r="K231" s="7"/>
      <c r="L231" s="7"/>
    </row>
    <row r="232" spans="6:12" x14ac:dyDescent="0.25">
      <c r="F232" s="7"/>
      <c r="G232" s="7"/>
      <c r="H232" s="7"/>
      <c r="I232" s="7"/>
      <c r="K232" s="7"/>
      <c r="L232" s="7"/>
    </row>
    <row r="233" spans="6:12" x14ac:dyDescent="0.25">
      <c r="F233" s="7"/>
      <c r="G233" s="7"/>
      <c r="H233" s="7"/>
      <c r="I233" s="7"/>
      <c r="K233" s="7"/>
      <c r="L233" s="7"/>
    </row>
    <row r="234" spans="6:12" x14ac:dyDescent="0.25">
      <c r="F234" s="7"/>
      <c r="G234" s="7"/>
      <c r="H234" s="7"/>
      <c r="I234" s="7"/>
      <c r="K234" s="7"/>
      <c r="L234" s="7"/>
    </row>
    <row r="235" spans="6:12" x14ac:dyDescent="0.25">
      <c r="F235" s="7"/>
      <c r="G235" s="7"/>
      <c r="H235" s="7"/>
      <c r="I235" s="7"/>
      <c r="K235" s="7"/>
      <c r="L235" s="7"/>
    </row>
    <row r="236" spans="6:12" x14ac:dyDescent="0.25">
      <c r="F236" s="7"/>
      <c r="G236" s="7"/>
      <c r="H236" s="7"/>
      <c r="I236" s="7"/>
      <c r="K236" s="7"/>
      <c r="L236" s="7"/>
    </row>
    <row r="237" spans="6:12" x14ac:dyDescent="0.25">
      <c r="F237" s="7"/>
      <c r="G237" s="7"/>
      <c r="H237" s="7"/>
      <c r="I237" s="7"/>
      <c r="K237" s="7"/>
      <c r="L237" s="7"/>
    </row>
    <row r="238" spans="6:12" x14ac:dyDescent="0.25">
      <c r="F238" s="7"/>
      <c r="G238" s="7"/>
      <c r="H238" s="7"/>
      <c r="I238" s="7"/>
      <c r="K238" s="7"/>
      <c r="L238" s="7"/>
    </row>
    <row r="239" spans="6:12" x14ac:dyDescent="0.25">
      <c r="F239" s="7"/>
      <c r="G239" s="7"/>
      <c r="H239" s="7"/>
      <c r="I239" s="7"/>
      <c r="K239" s="7"/>
      <c r="L239" s="7"/>
    </row>
    <row r="240" spans="6:12" x14ac:dyDescent="0.25">
      <c r="F240" s="7"/>
      <c r="G240" s="7"/>
      <c r="H240" s="7"/>
      <c r="I240" s="7"/>
      <c r="K240" s="7"/>
      <c r="L240" s="7"/>
    </row>
    <row r="241" spans="6:12" x14ac:dyDescent="0.25">
      <c r="F241" s="7"/>
      <c r="G241" s="7"/>
      <c r="H241" s="7"/>
      <c r="I241" s="7"/>
      <c r="K241" s="7"/>
      <c r="L241" s="7"/>
    </row>
    <row r="242" spans="6:12" x14ac:dyDescent="0.25">
      <c r="F242" s="7"/>
      <c r="G242" s="7"/>
      <c r="H242" s="7"/>
      <c r="I242" s="7"/>
      <c r="K242" s="7"/>
      <c r="L242" s="7"/>
    </row>
    <row r="243" spans="6:12" x14ac:dyDescent="0.25">
      <c r="F243" s="7"/>
      <c r="G243" s="7"/>
      <c r="H243" s="7"/>
      <c r="I243" s="7"/>
      <c r="K243" s="7"/>
      <c r="L243" s="7"/>
    </row>
    <row r="244" spans="6:12" x14ac:dyDescent="0.25">
      <c r="F244" s="7"/>
      <c r="G244" s="7"/>
      <c r="H244" s="7"/>
      <c r="I244" s="7"/>
      <c r="K244" s="7"/>
      <c r="L244" s="7"/>
    </row>
    <row r="245" spans="6:12" x14ac:dyDescent="0.25">
      <c r="F245" s="7"/>
      <c r="G245" s="7"/>
      <c r="H245" s="7"/>
      <c r="I245" s="7"/>
      <c r="K245" s="7"/>
      <c r="L245" s="7"/>
    </row>
    <row r="246" spans="6:12" x14ac:dyDescent="0.25">
      <c r="F246" s="7"/>
      <c r="G246" s="7"/>
      <c r="H246" s="7"/>
      <c r="I246" s="7"/>
      <c r="K246" s="7"/>
      <c r="L246" s="7"/>
    </row>
    <row r="247" spans="6:12" x14ac:dyDescent="0.25">
      <c r="F247" s="7"/>
      <c r="G247" s="7"/>
      <c r="H247" s="7"/>
      <c r="I247" s="7"/>
      <c r="K247" s="7"/>
      <c r="L247" s="7"/>
    </row>
    <row r="248" spans="6:12" x14ac:dyDescent="0.25">
      <c r="F248" s="7"/>
      <c r="G248" s="7"/>
      <c r="H248" s="7"/>
      <c r="I248" s="7"/>
      <c r="K248" s="7"/>
      <c r="L248" s="7"/>
    </row>
    <row r="249" spans="6:12" x14ac:dyDescent="0.25">
      <c r="F249" s="7"/>
      <c r="G249" s="7"/>
      <c r="H249" s="7"/>
      <c r="I249" s="7"/>
      <c r="K249" s="7"/>
      <c r="L249" s="7"/>
    </row>
    <row r="250" spans="6:12" x14ac:dyDescent="0.25">
      <c r="F250" s="7"/>
      <c r="G250" s="7"/>
      <c r="H250" s="7"/>
      <c r="I250" s="7"/>
      <c r="K250" s="7"/>
      <c r="L250" s="7"/>
    </row>
    <row r="251" spans="6:12" x14ac:dyDescent="0.25">
      <c r="F251" s="7"/>
      <c r="G251" s="7"/>
      <c r="H251" s="7"/>
      <c r="I251" s="7"/>
      <c r="K251" s="7"/>
      <c r="L251" s="7"/>
    </row>
    <row r="252" spans="6:12" x14ac:dyDescent="0.25">
      <c r="F252" s="7"/>
      <c r="G252" s="7"/>
      <c r="H252" s="7"/>
      <c r="I252" s="7"/>
      <c r="K252" s="7"/>
      <c r="L252" s="7"/>
    </row>
    <row r="253" spans="6:12" x14ac:dyDescent="0.25">
      <c r="F253" s="7"/>
      <c r="G253" s="7"/>
      <c r="H253" s="7"/>
      <c r="I253" s="7"/>
      <c r="K253" s="7"/>
      <c r="L253" s="7"/>
    </row>
    <row r="254" spans="6:12" x14ac:dyDescent="0.25">
      <c r="F254" s="7"/>
      <c r="G254" s="7"/>
      <c r="H254" s="7"/>
      <c r="I254" s="7"/>
      <c r="K254" s="7"/>
      <c r="L254" s="7"/>
    </row>
    <row r="255" spans="6:12" x14ac:dyDescent="0.25">
      <c r="F255" s="7"/>
      <c r="G255" s="7"/>
      <c r="H255" s="7"/>
      <c r="I255" s="7"/>
      <c r="K255" s="7"/>
      <c r="L255" s="7"/>
    </row>
    <row r="256" spans="6:12" x14ac:dyDescent="0.25">
      <c r="F256" s="7"/>
      <c r="G256" s="7"/>
      <c r="H256" s="7"/>
      <c r="I256" s="7"/>
      <c r="K256" s="7"/>
      <c r="L256" s="7"/>
    </row>
    <row r="257" spans="6:12" x14ac:dyDescent="0.25">
      <c r="F257" s="7"/>
      <c r="G257" s="7"/>
      <c r="H257" s="7"/>
      <c r="I257" s="7"/>
      <c r="K257" s="7"/>
      <c r="L257" s="7"/>
    </row>
    <row r="258" spans="6:12" x14ac:dyDescent="0.25">
      <c r="F258" s="7"/>
      <c r="G258" s="7"/>
      <c r="H258" s="7"/>
      <c r="I258" s="7"/>
      <c r="K258" s="7"/>
      <c r="L258" s="7"/>
    </row>
    <row r="259" spans="6:12" x14ac:dyDescent="0.25">
      <c r="F259" s="7"/>
      <c r="G259" s="7"/>
      <c r="H259" s="7"/>
      <c r="I259" s="7"/>
      <c r="K259" s="7"/>
      <c r="L259" s="7"/>
    </row>
    <row r="260" spans="6:12" x14ac:dyDescent="0.25">
      <c r="F260" s="7"/>
      <c r="G260" s="7"/>
      <c r="H260" s="7"/>
      <c r="I260" s="7"/>
      <c r="K260" s="7"/>
      <c r="L260" s="7"/>
    </row>
  </sheetData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4F1B-DA93-4EDF-98B8-9B9E02F35C9A}">
  <dimension ref="B6:I202"/>
  <sheetViews>
    <sheetView workbookViewId="0">
      <selection activeCell="J8" sqref="J8"/>
    </sheetView>
  </sheetViews>
  <sheetFormatPr baseColWidth="10" defaultRowHeight="15" x14ac:dyDescent="0.25"/>
  <cols>
    <col min="1" max="1" width="4.85546875" customWidth="1"/>
    <col min="6" max="6" width="13.7109375" bestFit="1" customWidth="1"/>
    <col min="9" max="9" width="0" hidden="1" customWidth="1"/>
  </cols>
  <sheetData>
    <row r="6" spans="2:9" x14ac:dyDescent="0.25">
      <c r="B6" t="s">
        <v>559</v>
      </c>
      <c r="C6" t="s">
        <v>516</v>
      </c>
      <c r="D6" t="s">
        <v>827</v>
      </c>
      <c r="E6" t="s">
        <v>806</v>
      </c>
      <c r="F6" t="s">
        <v>790</v>
      </c>
      <c r="G6" t="s">
        <v>791</v>
      </c>
      <c r="H6" t="s">
        <v>565</v>
      </c>
      <c r="I6" t="s">
        <v>565</v>
      </c>
    </row>
    <row r="7" spans="2:9" x14ac:dyDescent="0.25">
      <c r="B7">
        <v>7229.6</v>
      </c>
      <c r="C7" s="24">
        <v>28214021.5</v>
      </c>
      <c r="E7" s="24"/>
    </row>
    <row r="8" spans="2:9" x14ac:dyDescent="0.25">
      <c r="B8">
        <v>1260.9000000000001</v>
      </c>
      <c r="C8" s="24"/>
      <c r="D8">
        <v>28221103.300000001</v>
      </c>
    </row>
    <row r="9" spans="2:9" x14ac:dyDescent="0.25">
      <c r="B9">
        <v>1261.5</v>
      </c>
      <c r="C9" s="24"/>
      <c r="D9" s="24"/>
      <c r="E9">
        <v>28221610.399999999</v>
      </c>
    </row>
    <row r="10" spans="2:9" x14ac:dyDescent="0.25">
      <c r="B10">
        <v>1260.8850851058901</v>
      </c>
      <c r="F10">
        <v>28221103.2941969</v>
      </c>
    </row>
    <row r="11" spans="2:9" x14ac:dyDescent="0.25">
      <c r="B11">
        <v>2488</v>
      </c>
      <c r="F11">
        <v>28219726.294202</v>
      </c>
    </row>
    <row r="12" spans="2:9" x14ac:dyDescent="0.25">
      <c r="B12">
        <v>3716.9</v>
      </c>
      <c r="F12">
        <v>28215100.076747499</v>
      </c>
    </row>
    <row r="13" spans="2:9" x14ac:dyDescent="0.25">
      <c r="B13">
        <v>4945.6000000000004</v>
      </c>
      <c r="F13">
        <v>28214126.869475398</v>
      </c>
    </row>
    <row r="14" spans="2:9" x14ac:dyDescent="0.25">
      <c r="B14">
        <v>6174.7</v>
      </c>
      <c r="F14">
        <v>28214126.869476099</v>
      </c>
    </row>
    <row r="15" spans="2:9" x14ac:dyDescent="0.25">
      <c r="B15">
        <v>7229.8</v>
      </c>
      <c r="F15">
        <v>28214126.869476099</v>
      </c>
    </row>
    <row r="16" spans="2:9" x14ac:dyDescent="0.25">
      <c r="B16">
        <v>1260.8850851058901</v>
      </c>
      <c r="G16">
        <v>28221103.2941969</v>
      </c>
    </row>
    <row r="17" spans="2:9" x14ac:dyDescent="0.25">
      <c r="B17">
        <v>2491.1999999999898</v>
      </c>
      <c r="G17">
        <v>28220024.7248054</v>
      </c>
    </row>
    <row r="18" spans="2:9" x14ac:dyDescent="0.25">
      <c r="B18">
        <v>3722</v>
      </c>
      <c r="G18">
        <v>28214305.676747698</v>
      </c>
    </row>
    <row r="19" spans="2:9" x14ac:dyDescent="0.25">
      <c r="B19">
        <v>4953.3</v>
      </c>
      <c r="G19">
        <v>28214207.119476698</v>
      </c>
    </row>
    <row r="20" spans="2:9" x14ac:dyDescent="0.25">
      <c r="B20">
        <v>6183.8</v>
      </c>
      <c r="G20">
        <v>28214123.969475999</v>
      </c>
    </row>
    <row r="21" spans="2:9" x14ac:dyDescent="0.25">
      <c r="B21">
        <v>7260.3999999999896</v>
      </c>
      <c r="G21">
        <v>28213960.5694758</v>
      </c>
    </row>
    <row r="22" spans="2:9" x14ac:dyDescent="0.25">
      <c r="B22">
        <v>1260.8850979804899</v>
      </c>
      <c r="H22">
        <v>28221103.2941969</v>
      </c>
    </row>
    <row r="23" spans="2:9" x14ac:dyDescent="0.25">
      <c r="B23">
        <v>1330.29999999999</v>
      </c>
      <c r="H23">
        <v>28221103.294180602</v>
      </c>
    </row>
    <row r="24" spans="2:9" x14ac:dyDescent="0.25">
      <c r="B24">
        <v>1363.79999999999</v>
      </c>
      <c r="H24">
        <v>28221103.294180501</v>
      </c>
    </row>
    <row r="25" spans="2:9" x14ac:dyDescent="0.25">
      <c r="B25">
        <v>1397.4</v>
      </c>
      <c r="H25">
        <v>28221103.294180602</v>
      </c>
    </row>
    <row r="26" spans="2:9" x14ac:dyDescent="0.25">
      <c r="B26">
        <v>1422.0999999999899</v>
      </c>
      <c r="I26">
        <v>28221103.2941969</v>
      </c>
    </row>
    <row r="27" spans="2:9" x14ac:dyDescent="0.25">
      <c r="B27">
        <v>1459.2</v>
      </c>
      <c r="H27">
        <v>28221103.294180602</v>
      </c>
      <c r="I27">
        <v>28221103.294180602</v>
      </c>
    </row>
    <row r="28" spans="2:9" x14ac:dyDescent="0.25">
      <c r="B28">
        <v>1493.4</v>
      </c>
      <c r="H28">
        <v>28221103.294180602</v>
      </c>
      <c r="I28">
        <v>28221103.294180501</v>
      </c>
    </row>
    <row r="29" spans="2:9" x14ac:dyDescent="0.25">
      <c r="B29">
        <v>1527.79999999999</v>
      </c>
      <c r="H29">
        <v>28221103.294180602</v>
      </c>
      <c r="I29">
        <v>28221103.294180602</v>
      </c>
    </row>
    <row r="30" spans="2:9" x14ac:dyDescent="0.25">
      <c r="B30">
        <v>1562.5</v>
      </c>
      <c r="C30" s="24"/>
      <c r="H30">
        <v>28221103.294180602</v>
      </c>
    </row>
    <row r="31" spans="2:9" x14ac:dyDescent="0.25">
      <c r="B31">
        <v>1587.7</v>
      </c>
      <c r="I31">
        <v>28221103.294180602</v>
      </c>
    </row>
    <row r="32" spans="2:9" x14ac:dyDescent="0.25">
      <c r="B32">
        <v>1625.5</v>
      </c>
      <c r="H32">
        <v>28221103.294180602</v>
      </c>
      <c r="I32">
        <v>28221103.294180602</v>
      </c>
    </row>
    <row r="33" spans="2:9" x14ac:dyDescent="0.25">
      <c r="B33">
        <v>1660.29999999999</v>
      </c>
      <c r="H33">
        <v>28220655.294180602</v>
      </c>
      <c r="I33">
        <v>28221103.294180602</v>
      </c>
    </row>
    <row r="34" spans="2:9" x14ac:dyDescent="0.25">
      <c r="B34">
        <v>1695.2</v>
      </c>
      <c r="H34">
        <v>28220655.294180501</v>
      </c>
      <c r="I34">
        <v>28221103.294180602</v>
      </c>
    </row>
    <row r="35" spans="2:9" x14ac:dyDescent="0.25">
      <c r="B35">
        <v>1720.0999999999899</v>
      </c>
      <c r="C35" s="24"/>
    </row>
    <row r="36" spans="2:9" x14ac:dyDescent="0.25">
      <c r="B36">
        <v>1748.4</v>
      </c>
      <c r="I36">
        <v>28221103.294180602</v>
      </c>
    </row>
    <row r="37" spans="2:9" x14ac:dyDescent="0.25">
      <c r="B37">
        <v>1787.0999999999899</v>
      </c>
      <c r="H37">
        <v>28218808.294180602</v>
      </c>
      <c r="I37">
        <v>28220655.294180602</v>
      </c>
    </row>
    <row r="38" spans="2:9" x14ac:dyDescent="0.25">
      <c r="B38">
        <v>1812.4</v>
      </c>
      <c r="I38">
        <v>28220655.294180501</v>
      </c>
    </row>
    <row r="39" spans="2:9" x14ac:dyDescent="0.25">
      <c r="B39">
        <v>1841.0999999999899</v>
      </c>
      <c r="C39" s="24"/>
    </row>
    <row r="40" spans="2:9" x14ac:dyDescent="0.25">
      <c r="B40">
        <v>1869.7</v>
      </c>
      <c r="C40" s="24"/>
    </row>
    <row r="41" spans="2:9" x14ac:dyDescent="0.25">
      <c r="B41">
        <v>1908.2</v>
      </c>
      <c r="H41">
        <v>28218644.8941806</v>
      </c>
      <c r="I41">
        <v>28218808.294180602</v>
      </c>
    </row>
    <row r="42" spans="2:9" x14ac:dyDescent="0.25">
      <c r="B42">
        <v>1933.29999999999</v>
      </c>
      <c r="C42" s="24"/>
    </row>
    <row r="43" spans="2:9" x14ac:dyDescent="0.25">
      <c r="B43">
        <v>1971.9</v>
      </c>
      <c r="C43" s="24"/>
      <c r="H43">
        <v>28218561.744180501</v>
      </c>
    </row>
    <row r="44" spans="2:9" x14ac:dyDescent="0.25">
      <c r="B44">
        <v>2007.29999999999</v>
      </c>
      <c r="C44" s="24"/>
      <c r="H44">
        <v>28218478.594180498</v>
      </c>
    </row>
    <row r="45" spans="2:9" x14ac:dyDescent="0.25">
      <c r="B45">
        <v>2032.9</v>
      </c>
      <c r="I45">
        <v>28218644.8941806</v>
      </c>
    </row>
    <row r="46" spans="2:9" x14ac:dyDescent="0.25">
      <c r="B46">
        <v>2071.3000000000002</v>
      </c>
      <c r="C46" s="24"/>
      <c r="H46">
        <v>28218478.594180498</v>
      </c>
    </row>
    <row r="47" spans="2:9" x14ac:dyDescent="0.25">
      <c r="B47">
        <v>2107.1999999999898</v>
      </c>
      <c r="H47">
        <v>28218478.594181299</v>
      </c>
      <c r="I47">
        <v>28218561.744180501</v>
      </c>
    </row>
    <row r="48" spans="2:9" x14ac:dyDescent="0.25">
      <c r="B48">
        <v>2132.5999999999899</v>
      </c>
      <c r="I48">
        <v>28218478.594180599</v>
      </c>
    </row>
    <row r="49" spans="2:9" x14ac:dyDescent="0.25">
      <c r="B49">
        <v>2211.1999999999898</v>
      </c>
      <c r="C49" s="24"/>
      <c r="H49">
        <v>28218478.594180699</v>
      </c>
    </row>
    <row r="50" spans="2:9" x14ac:dyDescent="0.25">
      <c r="B50">
        <v>2245.0999999999899</v>
      </c>
      <c r="H50">
        <v>28218478.594180498</v>
      </c>
      <c r="I50">
        <v>28218478.594180498</v>
      </c>
    </row>
    <row r="51" spans="2:9" x14ac:dyDescent="0.25">
      <c r="B51">
        <v>2279.8000000000002</v>
      </c>
      <c r="H51">
        <v>28218478.594180699</v>
      </c>
      <c r="I51">
        <v>28218478.594181299</v>
      </c>
    </row>
    <row r="52" spans="2:9" x14ac:dyDescent="0.25">
      <c r="B52">
        <v>2305.0999999999899</v>
      </c>
      <c r="C52" s="24"/>
    </row>
    <row r="53" spans="2:9" x14ac:dyDescent="0.25">
      <c r="B53">
        <v>2343.1999999999898</v>
      </c>
      <c r="H53">
        <v>28218478.594180599</v>
      </c>
      <c r="I53">
        <v>28218478.594180699</v>
      </c>
    </row>
    <row r="54" spans="2:9" x14ac:dyDescent="0.25">
      <c r="B54">
        <v>2368.6999999999898</v>
      </c>
      <c r="I54">
        <v>28218478.594180599</v>
      </c>
    </row>
    <row r="55" spans="2:9" x14ac:dyDescent="0.25">
      <c r="B55">
        <v>2407</v>
      </c>
      <c r="H55">
        <v>28218478.594180599</v>
      </c>
      <c r="I55">
        <v>28218478.594180699</v>
      </c>
    </row>
    <row r="56" spans="2:9" x14ac:dyDescent="0.25">
      <c r="B56">
        <v>2442.6999999999898</v>
      </c>
      <c r="C56" s="24"/>
      <c r="H56">
        <v>28218478.594180599</v>
      </c>
    </row>
    <row r="57" spans="2:9" x14ac:dyDescent="0.25">
      <c r="B57">
        <v>2478.0999999999899</v>
      </c>
      <c r="H57">
        <v>28218478.594180498</v>
      </c>
      <c r="I57">
        <v>28218478.594180599</v>
      </c>
    </row>
    <row r="58" spans="2:9" x14ac:dyDescent="0.25">
      <c r="B58">
        <v>2513.5</v>
      </c>
      <c r="C58" s="24"/>
      <c r="H58">
        <v>28218478.594180599</v>
      </c>
    </row>
    <row r="59" spans="2:9" x14ac:dyDescent="0.25">
      <c r="B59">
        <v>2538.8000000000002</v>
      </c>
      <c r="I59">
        <v>28218478.594180599</v>
      </c>
    </row>
    <row r="60" spans="2:9" x14ac:dyDescent="0.25">
      <c r="B60">
        <v>2577.8000000000002</v>
      </c>
      <c r="H60">
        <v>28216221.857567601</v>
      </c>
      <c r="I60">
        <v>28218478.594180599</v>
      </c>
    </row>
    <row r="61" spans="2:9" x14ac:dyDescent="0.25">
      <c r="B61">
        <v>2613.4</v>
      </c>
      <c r="H61">
        <v>28216036.883999601</v>
      </c>
      <c r="I61">
        <v>28218478.594180498</v>
      </c>
    </row>
    <row r="62" spans="2:9" x14ac:dyDescent="0.25">
      <c r="B62">
        <v>2638.9</v>
      </c>
      <c r="I62">
        <v>28218478.594180599</v>
      </c>
    </row>
    <row r="63" spans="2:9" x14ac:dyDescent="0.25">
      <c r="B63">
        <v>2667.5999999999899</v>
      </c>
      <c r="C63" s="24"/>
    </row>
    <row r="64" spans="2:9" x14ac:dyDescent="0.25">
      <c r="B64">
        <v>2696.6999999999898</v>
      </c>
      <c r="I64">
        <v>28216221.857567601</v>
      </c>
    </row>
    <row r="65" spans="2:9" x14ac:dyDescent="0.25">
      <c r="B65">
        <v>2726</v>
      </c>
      <c r="I65">
        <v>28216036.883999601</v>
      </c>
    </row>
    <row r="66" spans="2:9" x14ac:dyDescent="0.25">
      <c r="B66">
        <v>2755</v>
      </c>
      <c r="C66" s="24"/>
    </row>
    <row r="67" spans="2:9" x14ac:dyDescent="0.25">
      <c r="B67">
        <v>2784.0999999999899</v>
      </c>
      <c r="C67" s="24"/>
    </row>
    <row r="68" spans="2:9" x14ac:dyDescent="0.25">
      <c r="B68">
        <v>2813</v>
      </c>
      <c r="C68" s="24"/>
    </row>
    <row r="69" spans="2:9" x14ac:dyDescent="0.25">
      <c r="B69">
        <v>2852</v>
      </c>
      <c r="C69" s="24"/>
      <c r="H69">
        <v>28216036.8839995</v>
      </c>
    </row>
    <row r="70" spans="2:9" x14ac:dyDescent="0.25">
      <c r="B70">
        <v>2888</v>
      </c>
      <c r="C70" s="24"/>
      <c r="H70">
        <v>28215953.733999498</v>
      </c>
    </row>
    <row r="71" spans="2:9" x14ac:dyDescent="0.25">
      <c r="B71">
        <v>2913.6999999999898</v>
      </c>
      <c r="C71" s="24"/>
    </row>
    <row r="72" spans="2:9" x14ac:dyDescent="0.25">
      <c r="B72">
        <v>2952.5999999999899</v>
      </c>
      <c r="C72" s="24"/>
      <c r="H72">
        <v>28215953.733999599</v>
      </c>
    </row>
    <row r="73" spans="2:9" x14ac:dyDescent="0.25">
      <c r="B73">
        <v>2989</v>
      </c>
      <c r="H73">
        <v>28215953.7340005</v>
      </c>
      <c r="I73">
        <v>28216036.8839995</v>
      </c>
    </row>
    <row r="74" spans="2:9" x14ac:dyDescent="0.25">
      <c r="B74">
        <v>3014.6999999999898</v>
      </c>
      <c r="I74">
        <v>28215953.733999498</v>
      </c>
    </row>
    <row r="75" spans="2:9" x14ac:dyDescent="0.25">
      <c r="B75">
        <v>3093.9</v>
      </c>
      <c r="C75" s="24"/>
      <c r="H75">
        <v>28215953.733999599</v>
      </c>
    </row>
    <row r="76" spans="2:9" x14ac:dyDescent="0.25">
      <c r="B76">
        <v>3128.8</v>
      </c>
      <c r="H76">
        <v>28215953.733999599</v>
      </c>
      <c r="I76">
        <v>28215953.733999599</v>
      </c>
    </row>
    <row r="77" spans="2:9" x14ac:dyDescent="0.25">
      <c r="B77">
        <v>3163.6999999999898</v>
      </c>
      <c r="H77">
        <v>28215953.733999599</v>
      </c>
      <c r="I77">
        <v>28215953.7340005</v>
      </c>
    </row>
    <row r="78" spans="2:9" x14ac:dyDescent="0.25">
      <c r="B78">
        <v>3199.1999999999898</v>
      </c>
      <c r="C78" s="24"/>
      <c r="H78">
        <v>28215953.733999599</v>
      </c>
    </row>
    <row r="79" spans="2:9" x14ac:dyDescent="0.25">
      <c r="B79">
        <v>3224.8</v>
      </c>
      <c r="I79">
        <v>28215953.733999699</v>
      </c>
    </row>
    <row r="80" spans="2:9" x14ac:dyDescent="0.25">
      <c r="B80">
        <v>3263.3</v>
      </c>
      <c r="H80">
        <v>28215953.733999599</v>
      </c>
      <c r="I80">
        <v>28215953.733999599</v>
      </c>
    </row>
    <row r="81" spans="2:9" x14ac:dyDescent="0.25">
      <c r="B81">
        <v>3298.8</v>
      </c>
      <c r="H81">
        <v>28215953.733999599</v>
      </c>
      <c r="I81">
        <v>28215953.733999599</v>
      </c>
    </row>
    <row r="82" spans="2:9" x14ac:dyDescent="0.25">
      <c r="B82">
        <v>3324</v>
      </c>
      <c r="I82">
        <v>28215953.733999599</v>
      </c>
    </row>
    <row r="83" spans="2:9" x14ac:dyDescent="0.25">
      <c r="B83">
        <v>3363</v>
      </c>
      <c r="C83" s="24"/>
      <c r="H83">
        <v>28215953.733999599</v>
      </c>
    </row>
    <row r="84" spans="2:9" x14ac:dyDescent="0.25">
      <c r="B84">
        <v>3398.5999999999899</v>
      </c>
      <c r="H84">
        <v>28215953.733999599</v>
      </c>
      <c r="I84">
        <v>28215953.733999599</v>
      </c>
    </row>
    <row r="85" spans="2:9" x14ac:dyDescent="0.25">
      <c r="B85">
        <v>3424.3</v>
      </c>
      <c r="I85">
        <v>28215953.733999599</v>
      </c>
    </row>
    <row r="86" spans="2:9" x14ac:dyDescent="0.25">
      <c r="B86">
        <v>3453.0999999999899</v>
      </c>
      <c r="C86" s="24"/>
    </row>
    <row r="87" spans="2:9" x14ac:dyDescent="0.25">
      <c r="B87">
        <v>3482.5</v>
      </c>
      <c r="I87">
        <v>28215953.733999599</v>
      </c>
    </row>
    <row r="88" spans="2:9" x14ac:dyDescent="0.25">
      <c r="B88">
        <v>3511.4</v>
      </c>
      <c r="I88">
        <v>28215953.733999599</v>
      </c>
    </row>
    <row r="89" spans="2:9" x14ac:dyDescent="0.25">
      <c r="B89">
        <v>3540.5999999999899</v>
      </c>
      <c r="C89" s="24"/>
    </row>
    <row r="90" spans="2:9" x14ac:dyDescent="0.25">
      <c r="B90">
        <v>3569.8</v>
      </c>
      <c r="C90" s="24"/>
    </row>
    <row r="91" spans="2:9" x14ac:dyDescent="0.25">
      <c r="B91">
        <v>3599.4</v>
      </c>
      <c r="C91" s="24"/>
    </row>
    <row r="92" spans="2:9" x14ac:dyDescent="0.25">
      <c r="B92">
        <v>3628.5</v>
      </c>
      <c r="C92" s="24"/>
    </row>
    <row r="93" spans="2:9" x14ac:dyDescent="0.25">
      <c r="B93">
        <v>3657.6999999999898</v>
      </c>
      <c r="C93" s="24"/>
    </row>
    <row r="94" spans="2:9" x14ac:dyDescent="0.25">
      <c r="B94">
        <v>3686.9</v>
      </c>
      <c r="C94" s="24"/>
    </row>
    <row r="95" spans="2:9" x14ac:dyDescent="0.25">
      <c r="B95">
        <v>3726.6999999999898</v>
      </c>
      <c r="C95" s="24"/>
      <c r="H95">
        <v>28215953.733999498</v>
      </c>
    </row>
    <row r="96" spans="2:9" x14ac:dyDescent="0.25">
      <c r="B96">
        <v>3763</v>
      </c>
      <c r="C96" s="24"/>
      <c r="H96">
        <v>28215870.5839995</v>
      </c>
    </row>
    <row r="97" spans="2:9" x14ac:dyDescent="0.25">
      <c r="B97">
        <v>3788.9</v>
      </c>
      <c r="C97" s="24"/>
    </row>
    <row r="98" spans="2:9" x14ac:dyDescent="0.25">
      <c r="B98">
        <v>3817.5999999999899</v>
      </c>
      <c r="C98" s="24"/>
    </row>
    <row r="99" spans="2:9" x14ac:dyDescent="0.25">
      <c r="B99">
        <v>3857.5999999999899</v>
      </c>
      <c r="H99">
        <v>28215870.583999898</v>
      </c>
      <c r="I99">
        <v>28215953.733999498</v>
      </c>
    </row>
    <row r="100" spans="2:9" x14ac:dyDescent="0.25">
      <c r="B100">
        <v>3883.4</v>
      </c>
      <c r="I100">
        <v>28215870.5839995</v>
      </c>
    </row>
    <row r="101" spans="2:9" x14ac:dyDescent="0.25">
      <c r="B101">
        <v>3963.5</v>
      </c>
      <c r="C101" s="24"/>
      <c r="H101">
        <v>28215870.5839996</v>
      </c>
    </row>
    <row r="102" spans="2:9" x14ac:dyDescent="0.25">
      <c r="B102">
        <v>3998.0999999999899</v>
      </c>
      <c r="C102" s="24"/>
      <c r="H102">
        <v>28215870.5839996</v>
      </c>
    </row>
    <row r="103" spans="2:9" x14ac:dyDescent="0.25">
      <c r="B103">
        <v>4033.3</v>
      </c>
      <c r="H103">
        <v>28215870.5839995</v>
      </c>
      <c r="I103">
        <v>28215870.583999898</v>
      </c>
    </row>
    <row r="104" spans="2:9" x14ac:dyDescent="0.25">
      <c r="B104">
        <v>4069</v>
      </c>
      <c r="C104" s="24"/>
      <c r="H104">
        <v>28215870.5839996</v>
      </c>
    </row>
    <row r="105" spans="2:9" x14ac:dyDescent="0.25">
      <c r="B105">
        <v>4104.3999999999896</v>
      </c>
      <c r="H105">
        <v>28215870.5839996</v>
      </c>
      <c r="I105">
        <v>28215870.5839996</v>
      </c>
    </row>
    <row r="106" spans="2:9" x14ac:dyDescent="0.25">
      <c r="B106">
        <v>4139.8999999999896</v>
      </c>
      <c r="H106">
        <v>28215870.5839996</v>
      </c>
      <c r="I106">
        <v>28215870.5839996</v>
      </c>
    </row>
    <row r="107" spans="2:9" x14ac:dyDescent="0.25">
      <c r="B107">
        <v>4175.5</v>
      </c>
      <c r="H107">
        <v>28215870.5839996</v>
      </c>
      <c r="I107">
        <v>28215870.5839995</v>
      </c>
    </row>
    <row r="108" spans="2:9" x14ac:dyDescent="0.25">
      <c r="B108">
        <v>4201.1999999999898</v>
      </c>
      <c r="I108">
        <v>28215870.5839996</v>
      </c>
    </row>
    <row r="109" spans="2:9" x14ac:dyDescent="0.25">
      <c r="B109">
        <v>4240.3</v>
      </c>
      <c r="H109">
        <v>28215870.5839996</v>
      </c>
      <c r="I109">
        <v>28215870.5839996</v>
      </c>
    </row>
    <row r="110" spans="2:9" x14ac:dyDescent="0.25">
      <c r="B110">
        <v>4276.3</v>
      </c>
      <c r="H110">
        <v>28215870.5839996</v>
      </c>
      <c r="I110">
        <v>28215870.5839996</v>
      </c>
    </row>
    <row r="111" spans="2:9" x14ac:dyDescent="0.25">
      <c r="B111">
        <v>4302.1000000000004</v>
      </c>
      <c r="I111">
        <v>28215870.5839996</v>
      </c>
    </row>
    <row r="112" spans="2:9" x14ac:dyDescent="0.25">
      <c r="B112">
        <v>4331.1000000000004</v>
      </c>
      <c r="C112" s="24"/>
    </row>
    <row r="113" spans="2:9" x14ac:dyDescent="0.25">
      <c r="B113">
        <v>4360.3</v>
      </c>
      <c r="I113">
        <v>28215870.5839996</v>
      </c>
    </row>
    <row r="114" spans="2:9" x14ac:dyDescent="0.25">
      <c r="B114">
        <v>4389.3</v>
      </c>
      <c r="I114">
        <v>28215870.5839996</v>
      </c>
    </row>
    <row r="115" spans="2:9" x14ac:dyDescent="0.25">
      <c r="B115">
        <v>4418.5</v>
      </c>
      <c r="C115" s="24"/>
    </row>
    <row r="116" spans="2:9" x14ac:dyDescent="0.25">
      <c r="B116">
        <v>4447.6999999999898</v>
      </c>
      <c r="C116" s="24"/>
    </row>
    <row r="117" spans="2:9" x14ac:dyDescent="0.25">
      <c r="B117">
        <v>4477.3</v>
      </c>
      <c r="C117" s="24"/>
    </row>
    <row r="118" spans="2:9" x14ac:dyDescent="0.25">
      <c r="B118">
        <v>4506.5</v>
      </c>
      <c r="C118" s="24"/>
    </row>
    <row r="119" spans="2:9" x14ac:dyDescent="0.25">
      <c r="B119">
        <v>4535.8</v>
      </c>
      <c r="C119" s="24"/>
    </row>
    <row r="120" spans="2:9" x14ac:dyDescent="0.25">
      <c r="B120">
        <v>4575.1999999999898</v>
      </c>
      <c r="C120" s="24"/>
      <c r="H120">
        <v>28215870.5839995</v>
      </c>
    </row>
    <row r="121" spans="2:9" x14ac:dyDescent="0.25">
      <c r="B121">
        <v>4611.1999999999898</v>
      </c>
      <c r="C121" s="24"/>
      <c r="H121">
        <v>28215870.5839995</v>
      </c>
    </row>
    <row r="122" spans="2:9" x14ac:dyDescent="0.25">
      <c r="B122">
        <v>4647.3</v>
      </c>
      <c r="C122" s="24"/>
      <c r="H122">
        <v>28215870.5839995</v>
      </c>
    </row>
    <row r="123" spans="2:9" x14ac:dyDescent="0.25">
      <c r="B123">
        <v>4673.1000000000004</v>
      </c>
      <c r="C123" s="24"/>
    </row>
    <row r="124" spans="2:9" x14ac:dyDescent="0.25">
      <c r="B124">
        <v>4712.6000000000004</v>
      </c>
      <c r="H124">
        <v>28215870.5839995</v>
      </c>
      <c r="I124">
        <v>28215870.5839995</v>
      </c>
    </row>
    <row r="125" spans="2:9" x14ac:dyDescent="0.25">
      <c r="B125">
        <v>4749.1000000000004</v>
      </c>
      <c r="H125">
        <v>28215870.5839996</v>
      </c>
      <c r="I125">
        <v>28215870.5839995</v>
      </c>
    </row>
    <row r="126" spans="2:9" x14ac:dyDescent="0.25">
      <c r="B126">
        <v>4774.6999999999898</v>
      </c>
      <c r="I126">
        <v>28215870.5839995</v>
      </c>
    </row>
    <row r="127" spans="2:9" x14ac:dyDescent="0.25">
      <c r="B127">
        <v>4854.6999999999898</v>
      </c>
      <c r="C127" s="24"/>
      <c r="H127">
        <v>28215870.583999701</v>
      </c>
    </row>
    <row r="128" spans="2:9" x14ac:dyDescent="0.25">
      <c r="B128">
        <v>4879.6999999999898</v>
      </c>
      <c r="I128">
        <v>28215870.5839995</v>
      </c>
    </row>
    <row r="129" spans="2:9" x14ac:dyDescent="0.25">
      <c r="B129">
        <v>4917.8</v>
      </c>
      <c r="H129">
        <v>28215870.5839996</v>
      </c>
      <c r="I129">
        <v>28215870.5839996</v>
      </c>
    </row>
    <row r="130" spans="2:9" x14ac:dyDescent="0.25">
      <c r="B130">
        <v>4943.3</v>
      </c>
      <c r="C130" s="24"/>
    </row>
    <row r="131" spans="2:9" x14ac:dyDescent="0.25">
      <c r="B131">
        <v>4981.8</v>
      </c>
      <c r="H131">
        <v>28215870.5839996</v>
      </c>
      <c r="I131">
        <v>28215870.583999701</v>
      </c>
    </row>
    <row r="132" spans="2:9" x14ac:dyDescent="0.25">
      <c r="B132">
        <v>5017.3999999999896</v>
      </c>
      <c r="C132" s="24"/>
      <c r="H132">
        <v>28215870.5839996</v>
      </c>
    </row>
    <row r="133" spans="2:9" x14ac:dyDescent="0.25">
      <c r="B133">
        <v>5053.3</v>
      </c>
      <c r="H133">
        <v>28215870.5839996</v>
      </c>
      <c r="I133">
        <v>28215870.5839996</v>
      </c>
    </row>
    <row r="134" spans="2:9" x14ac:dyDescent="0.25">
      <c r="B134">
        <v>5078.8</v>
      </c>
      <c r="C134" s="24"/>
    </row>
    <row r="135" spans="2:9" x14ac:dyDescent="0.25">
      <c r="B135">
        <v>5107.6000000000004</v>
      </c>
      <c r="I135">
        <v>28215870.5839996</v>
      </c>
    </row>
    <row r="136" spans="2:9" x14ac:dyDescent="0.25">
      <c r="B136">
        <v>5146.6999999999898</v>
      </c>
      <c r="H136">
        <v>28215870.5839996</v>
      </c>
      <c r="I136">
        <v>28215870.5839996</v>
      </c>
    </row>
    <row r="137" spans="2:9" x14ac:dyDescent="0.25">
      <c r="B137">
        <v>5172.3999999999896</v>
      </c>
      <c r="I137">
        <v>28215870.5839996</v>
      </c>
    </row>
    <row r="138" spans="2:9" x14ac:dyDescent="0.25">
      <c r="B138">
        <v>5201.1000000000004</v>
      </c>
      <c r="C138" s="24"/>
    </row>
    <row r="139" spans="2:9" x14ac:dyDescent="0.25">
      <c r="B139">
        <v>5230.1999999999898</v>
      </c>
      <c r="C139" s="24"/>
    </row>
    <row r="140" spans="2:9" x14ac:dyDescent="0.25">
      <c r="B140">
        <v>5259.1</v>
      </c>
      <c r="I140">
        <v>28215870.5839996</v>
      </c>
    </row>
    <row r="141" spans="2:9" x14ac:dyDescent="0.25">
      <c r="B141">
        <v>5288.3</v>
      </c>
      <c r="C141" s="24"/>
    </row>
    <row r="142" spans="2:9" x14ac:dyDescent="0.25">
      <c r="B142">
        <v>5317.3</v>
      </c>
      <c r="C142" s="24"/>
    </row>
    <row r="143" spans="2:9" x14ac:dyDescent="0.25">
      <c r="B143">
        <v>5346.8999999999896</v>
      </c>
      <c r="C143" s="24"/>
    </row>
    <row r="144" spans="2:9" x14ac:dyDescent="0.25">
      <c r="B144">
        <v>5376.1</v>
      </c>
      <c r="C144" s="24"/>
    </row>
    <row r="145" spans="2:9" x14ac:dyDescent="0.25">
      <c r="B145">
        <v>5405.3</v>
      </c>
      <c r="C145" s="24"/>
    </row>
    <row r="146" spans="2:9" x14ac:dyDescent="0.25">
      <c r="B146">
        <v>5434.3</v>
      </c>
      <c r="C146" s="24"/>
    </row>
    <row r="147" spans="2:9" x14ac:dyDescent="0.25">
      <c r="B147">
        <v>5463.8999999999896</v>
      </c>
      <c r="C147" s="24"/>
    </row>
    <row r="148" spans="2:9" x14ac:dyDescent="0.25">
      <c r="B148">
        <v>5503.1999999999898</v>
      </c>
      <c r="C148" s="24"/>
      <c r="H148">
        <v>28215870.5839995</v>
      </c>
    </row>
    <row r="149" spans="2:9" x14ac:dyDescent="0.25">
      <c r="B149">
        <v>5539.1999999999898</v>
      </c>
      <c r="C149" s="24"/>
      <c r="H149">
        <v>28215870.5839996</v>
      </c>
    </row>
    <row r="150" spans="2:9" x14ac:dyDescent="0.25">
      <c r="B150">
        <v>5575.3</v>
      </c>
      <c r="C150" s="24"/>
      <c r="H150">
        <v>28215870.5839995</v>
      </c>
    </row>
    <row r="151" spans="2:9" x14ac:dyDescent="0.25">
      <c r="B151">
        <v>5611.8</v>
      </c>
      <c r="C151" s="24"/>
      <c r="H151">
        <v>28215870.583999999</v>
      </c>
    </row>
    <row r="152" spans="2:9" x14ac:dyDescent="0.25">
      <c r="B152">
        <v>5637.6999999999898</v>
      </c>
      <c r="I152">
        <v>28215870.5839995</v>
      </c>
    </row>
    <row r="153" spans="2:9" x14ac:dyDescent="0.25">
      <c r="B153">
        <v>5717.3</v>
      </c>
      <c r="H153">
        <v>28215870.5839996</v>
      </c>
      <c r="I153">
        <v>28215870.5839996</v>
      </c>
    </row>
    <row r="154" spans="2:9" x14ac:dyDescent="0.25">
      <c r="B154">
        <v>5742.5</v>
      </c>
      <c r="I154">
        <v>28215870.5839995</v>
      </c>
    </row>
    <row r="155" spans="2:9" x14ac:dyDescent="0.25">
      <c r="B155">
        <v>5781.6</v>
      </c>
      <c r="H155">
        <v>28215870.584001198</v>
      </c>
      <c r="I155">
        <v>28215870.583999999</v>
      </c>
    </row>
    <row r="156" spans="2:9" x14ac:dyDescent="0.25">
      <c r="B156">
        <v>5817.3</v>
      </c>
      <c r="C156" s="24"/>
      <c r="H156">
        <v>28215870.5839996</v>
      </c>
    </row>
    <row r="157" spans="2:9" x14ac:dyDescent="0.25">
      <c r="B157">
        <v>5853.3999999999896</v>
      </c>
      <c r="H157">
        <v>28215870.5839996</v>
      </c>
      <c r="I157">
        <v>28215870.5839996</v>
      </c>
    </row>
    <row r="158" spans="2:9" x14ac:dyDescent="0.25">
      <c r="B158">
        <v>5889.6999999999898</v>
      </c>
      <c r="C158" s="24"/>
      <c r="H158">
        <v>28215870.584001102</v>
      </c>
    </row>
    <row r="159" spans="2:9" x14ac:dyDescent="0.25">
      <c r="B159">
        <v>5926.6999999999898</v>
      </c>
      <c r="H159">
        <v>28215870.5840008</v>
      </c>
      <c r="I159">
        <v>28215870.584001198</v>
      </c>
    </row>
    <row r="160" spans="2:9" x14ac:dyDescent="0.25">
      <c r="B160">
        <v>5964</v>
      </c>
      <c r="H160">
        <v>28215870.5840008</v>
      </c>
      <c r="I160">
        <v>28215870.5839996</v>
      </c>
    </row>
    <row r="161" spans="2:9" x14ac:dyDescent="0.25">
      <c r="B161">
        <v>6000.8</v>
      </c>
      <c r="H161">
        <v>28215870.5839996</v>
      </c>
      <c r="I161">
        <v>28215870.5839996</v>
      </c>
    </row>
    <row r="162" spans="2:9" x14ac:dyDescent="0.25">
      <c r="B162">
        <v>6037.3</v>
      </c>
      <c r="H162">
        <v>28215870.584000301</v>
      </c>
      <c r="I162">
        <v>28215870.584001102</v>
      </c>
    </row>
    <row r="163" spans="2:9" x14ac:dyDescent="0.25">
      <c r="B163">
        <v>6063.3999999999896</v>
      </c>
      <c r="I163">
        <v>28215870.5840008</v>
      </c>
    </row>
    <row r="164" spans="2:9" x14ac:dyDescent="0.25">
      <c r="B164">
        <v>6104.3</v>
      </c>
      <c r="H164">
        <v>28215870.584000699</v>
      </c>
      <c r="I164">
        <v>28215870.5840008</v>
      </c>
    </row>
    <row r="165" spans="2:9" x14ac:dyDescent="0.25">
      <c r="B165">
        <v>6130.6999999999898</v>
      </c>
      <c r="I165">
        <v>28215870.5839996</v>
      </c>
    </row>
    <row r="166" spans="2:9" x14ac:dyDescent="0.25">
      <c r="B166">
        <v>6170.3</v>
      </c>
      <c r="H166">
        <v>28215870.583999898</v>
      </c>
      <c r="I166">
        <v>28215870.584000301</v>
      </c>
    </row>
    <row r="167" spans="2:9" x14ac:dyDescent="0.25">
      <c r="B167">
        <v>6206.5</v>
      </c>
      <c r="C167" s="24"/>
      <c r="H167">
        <v>28215870.5839996</v>
      </c>
    </row>
    <row r="168" spans="2:9" x14ac:dyDescent="0.25">
      <c r="B168">
        <v>6243.1</v>
      </c>
      <c r="H168">
        <v>28215870.5839996</v>
      </c>
      <c r="I168">
        <v>28215870.584000699</v>
      </c>
    </row>
    <row r="169" spans="2:9" x14ac:dyDescent="0.25">
      <c r="B169">
        <v>6279.5</v>
      </c>
      <c r="C169" s="24"/>
      <c r="H169">
        <v>28215870.5839996</v>
      </c>
    </row>
    <row r="170" spans="2:9" x14ac:dyDescent="0.25">
      <c r="B170">
        <v>6305.3999999999896</v>
      </c>
      <c r="I170">
        <v>28215870.583999898</v>
      </c>
    </row>
    <row r="171" spans="2:9" x14ac:dyDescent="0.25">
      <c r="B171">
        <v>6334.6</v>
      </c>
      <c r="I171">
        <v>28215870.5839996</v>
      </c>
    </row>
    <row r="172" spans="2:9" x14ac:dyDescent="0.25">
      <c r="B172">
        <v>6364</v>
      </c>
      <c r="I172">
        <v>28215870.5839996</v>
      </c>
    </row>
    <row r="173" spans="2:9" x14ac:dyDescent="0.25">
      <c r="B173">
        <v>6393.5</v>
      </c>
      <c r="I173">
        <v>28215870.5839996</v>
      </c>
    </row>
    <row r="174" spans="2:9" x14ac:dyDescent="0.25">
      <c r="B174">
        <v>6433.5</v>
      </c>
      <c r="C174" s="24"/>
      <c r="H174">
        <v>28215870.5839995</v>
      </c>
    </row>
    <row r="175" spans="2:9" x14ac:dyDescent="0.25">
      <c r="B175">
        <v>6470</v>
      </c>
      <c r="C175" s="24"/>
      <c r="H175">
        <v>28215870.5839995</v>
      </c>
    </row>
    <row r="176" spans="2:9" x14ac:dyDescent="0.25">
      <c r="B176">
        <v>6496.1999999999898</v>
      </c>
      <c r="C176" s="24"/>
    </row>
    <row r="177" spans="2:9" x14ac:dyDescent="0.25">
      <c r="B177">
        <v>6525.1999999999898</v>
      </c>
      <c r="C177" s="24"/>
    </row>
    <row r="178" spans="2:9" x14ac:dyDescent="0.25">
      <c r="B178">
        <v>6565.1</v>
      </c>
      <c r="H178">
        <v>28215870.583999701</v>
      </c>
      <c r="I178">
        <v>28215870.5839995</v>
      </c>
    </row>
    <row r="179" spans="2:9" x14ac:dyDescent="0.25">
      <c r="B179">
        <v>6642.3</v>
      </c>
      <c r="H179">
        <v>28215870.583999701</v>
      </c>
      <c r="I179">
        <v>28215870.5839995</v>
      </c>
    </row>
    <row r="180" spans="2:9" x14ac:dyDescent="0.25">
      <c r="B180">
        <v>6677.3</v>
      </c>
      <c r="C180" s="24"/>
      <c r="H180">
        <v>28215870.5839996</v>
      </c>
    </row>
    <row r="181" spans="2:9" x14ac:dyDescent="0.25">
      <c r="B181">
        <v>6713.1</v>
      </c>
      <c r="C181" s="24"/>
      <c r="H181">
        <v>28215870.5839996</v>
      </c>
    </row>
    <row r="182" spans="2:9" x14ac:dyDescent="0.25">
      <c r="B182">
        <v>6739</v>
      </c>
      <c r="I182">
        <v>28215870.583999701</v>
      </c>
    </row>
    <row r="183" spans="2:9" x14ac:dyDescent="0.25">
      <c r="B183">
        <v>6777.8</v>
      </c>
      <c r="H183">
        <v>28215870.5839996</v>
      </c>
      <c r="I183">
        <v>28215870.583999701</v>
      </c>
    </row>
    <row r="184" spans="2:9" x14ac:dyDescent="0.25">
      <c r="B184">
        <v>6813.8</v>
      </c>
      <c r="H184">
        <v>28215870.5839996</v>
      </c>
      <c r="I184">
        <v>28215870.5839996</v>
      </c>
    </row>
    <row r="185" spans="2:9" x14ac:dyDescent="0.25">
      <c r="B185">
        <v>6849.6</v>
      </c>
      <c r="H185">
        <v>28215870.5839996</v>
      </c>
      <c r="I185">
        <v>28215870.5839996</v>
      </c>
    </row>
    <row r="186" spans="2:9" x14ac:dyDescent="0.25">
      <c r="B186">
        <v>6885.6</v>
      </c>
      <c r="C186" s="24"/>
      <c r="H186">
        <v>28215870.5839996</v>
      </c>
    </row>
    <row r="187" spans="2:9" x14ac:dyDescent="0.25">
      <c r="B187">
        <v>6921.6</v>
      </c>
      <c r="H187">
        <v>28215870.5839996</v>
      </c>
      <c r="I187">
        <v>28215870.5839996</v>
      </c>
    </row>
    <row r="188" spans="2:9" x14ac:dyDescent="0.25">
      <c r="B188">
        <v>6947.3</v>
      </c>
      <c r="I188">
        <v>28215870.5839996</v>
      </c>
    </row>
    <row r="189" spans="2:9" x14ac:dyDescent="0.25">
      <c r="B189">
        <v>6976.3</v>
      </c>
      <c r="I189">
        <v>28215870.5839996</v>
      </c>
    </row>
    <row r="190" spans="2:9" x14ac:dyDescent="0.25">
      <c r="B190">
        <v>7005.3999999999896</v>
      </c>
      <c r="I190">
        <v>28215870.5839996</v>
      </c>
    </row>
    <row r="191" spans="2:9" x14ac:dyDescent="0.25">
      <c r="B191">
        <v>7034.3999999999896</v>
      </c>
      <c r="I191">
        <v>28215870.5839996</v>
      </c>
    </row>
    <row r="192" spans="2:9" x14ac:dyDescent="0.25">
      <c r="B192">
        <v>7063.5</v>
      </c>
      <c r="C192" s="24"/>
    </row>
    <row r="193" spans="2:3" x14ac:dyDescent="0.25">
      <c r="B193">
        <v>7092.1999999999898</v>
      </c>
      <c r="C193" s="24"/>
    </row>
    <row r="194" spans="2:3" x14ac:dyDescent="0.25">
      <c r="B194">
        <v>7121.5</v>
      </c>
      <c r="C194" s="24"/>
    </row>
    <row r="195" spans="2:3" x14ac:dyDescent="0.25">
      <c r="B195">
        <v>7151</v>
      </c>
      <c r="C195" s="24"/>
    </row>
    <row r="196" spans="2:3" x14ac:dyDescent="0.25">
      <c r="B196">
        <v>7180.3</v>
      </c>
      <c r="C196" s="24"/>
    </row>
    <row r="197" spans="2:3" x14ac:dyDescent="0.25">
      <c r="B197">
        <v>7209.6999999999898</v>
      </c>
      <c r="C197" s="24"/>
    </row>
    <row r="198" spans="2:3" x14ac:dyDescent="0.25">
      <c r="B198">
        <v>7239</v>
      </c>
      <c r="C198" s="24"/>
    </row>
    <row r="199" spans="2:3" x14ac:dyDescent="0.25">
      <c r="C199" s="24"/>
    </row>
    <row r="200" spans="2:3" x14ac:dyDescent="0.25">
      <c r="C200" s="24"/>
    </row>
    <row r="201" spans="2:3" x14ac:dyDescent="0.25">
      <c r="C201" s="24"/>
    </row>
    <row r="202" spans="2:3" x14ac:dyDescent="0.25">
      <c r="C202" s="24"/>
    </row>
  </sheetData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E3910-BD53-47F1-ADF9-D1D3D3E5F573}">
  <dimension ref="B6:I202"/>
  <sheetViews>
    <sheetView topLeftCell="A103" workbookViewId="0">
      <selection sqref="A1:XFD1048576"/>
    </sheetView>
  </sheetViews>
  <sheetFormatPr baseColWidth="10" defaultRowHeight="15" x14ac:dyDescent="0.25"/>
  <cols>
    <col min="1" max="1" width="4.85546875" customWidth="1"/>
    <col min="3" max="4" width="11" bestFit="1" customWidth="1"/>
    <col min="5" max="5" width="9" bestFit="1" customWidth="1"/>
    <col min="6" max="9" width="12" bestFit="1" customWidth="1"/>
  </cols>
  <sheetData>
    <row r="6" spans="2:8" x14ac:dyDescent="0.25">
      <c r="B6" t="s">
        <v>559</v>
      </c>
      <c r="C6" t="s">
        <v>516</v>
      </c>
      <c r="D6" t="s">
        <v>827</v>
      </c>
      <c r="E6" t="s">
        <v>806</v>
      </c>
      <c r="F6" t="s">
        <v>790</v>
      </c>
      <c r="G6" t="s">
        <v>791</v>
      </c>
      <c r="H6" t="s">
        <v>565</v>
      </c>
    </row>
    <row r="7" spans="2:8" x14ac:dyDescent="0.25">
      <c r="B7">
        <v>7227.3</v>
      </c>
      <c r="C7">
        <v>31718397.100000001</v>
      </c>
    </row>
    <row r="8" spans="2:8" x14ac:dyDescent="0.25">
      <c r="B8">
        <v>1269.5</v>
      </c>
      <c r="C8">
        <v>31718397.100000001</v>
      </c>
      <c r="D8">
        <v>31740718.899999999</v>
      </c>
    </row>
    <row r="9" spans="2:8" x14ac:dyDescent="0.25">
      <c r="B9">
        <v>1270.3</v>
      </c>
      <c r="C9">
        <v>31718397.100000001</v>
      </c>
      <c r="E9">
        <v>31743063</v>
      </c>
    </row>
    <row r="10" spans="2:8" x14ac:dyDescent="0.25">
      <c r="B10">
        <v>1269.48753476142</v>
      </c>
      <c r="F10">
        <v>31740718.918397199</v>
      </c>
    </row>
    <row r="11" spans="2:8" x14ac:dyDescent="0.25">
      <c r="B11">
        <v>2497.5</v>
      </c>
      <c r="F11">
        <v>31735572.6184039</v>
      </c>
    </row>
    <row r="12" spans="2:8" x14ac:dyDescent="0.25">
      <c r="B12">
        <v>3730.6</v>
      </c>
      <c r="F12">
        <v>31727378.918403398</v>
      </c>
    </row>
    <row r="13" spans="2:8" x14ac:dyDescent="0.25">
      <c r="B13">
        <v>4963.7</v>
      </c>
      <c r="F13">
        <v>31727378.918402299</v>
      </c>
    </row>
    <row r="14" spans="2:8" x14ac:dyDescent="0.25">
      <c r="B14">
        <v>6197.1</v>
      </c>
      <c r="F14">
        <v>31727378.918402299</v>
      </c>
    </row>
    <row r="15" spans="2:8" x14ac:dyDescent="0.25">
      <c r="B15">
        <v>7261.1</v>
      </c>
      <c r="F15">
        <v>31727378.918402299</v>
      </c>
    </row>
    <row r="16" spans="2:8" x14ac:dyDescent="0.25">
      <c r="B16">
        <v>1269.48753476142</v>
      </c>
      <c r="G16">
        <v>31740718.918397199</v>
      </c>
    </row>
    <row r="17" spans="2:8" x14ac:dyDescent="0.25">
      <c r="B17">
        <v>2503.1999999999998</v>
      </c>
      <c r="G17">
        <v>31737048.981575798</v>
      </c>
    </row>
    <row r="18" spans="2:8" x14ac:dyDescent="0.25">
      <c r="B18">
        <v>3736.5</v>
      </c>
      <c r="G18">
        <v>31727148.918405101</v>
      </c>
    </row>
    <row r="19" spans="2:8" x14ac:dyDescent="0.25">
      <c r="B19">
        <v>4970.1000000000004</v>
      </c>
      <c r="G19">
        <v>31727148.918402299</v>
      </c>
    </row>
    <row r="20" spans="2:8" x14ac:dyDescent="0.25">
      <c r="B20">
        <v>6203.4</v>
      </c>
      <c r="G20">
        <v>31727148.918402299</v>
      </c>
    </row>
    <row r="21" spans="2:8" x14ac:dyDescent="0.25">
      <c r="B21">
        <v>7261.1</v>
      </c>
      <c r="G21">
        <v>31724971.891564</v>
      </c>
    </row>
    <row r="22" spans="2:8" x14ac:dyDescent="0.25">
      <c r="B22">
        <v>1269.4875454902599</v>
      </c>
      <c r="H22">
        <v>31740718.918397199</v>
      </c>
    </row>
    <row r="23" spans="2:8" x14ac:dyDescent="0.25">
      <c r="B23">
        <v>1342.2</v>
      </c>
    </row>
    <row r="24" spans="2:8" x14ac:dyDescent="0.25">
      <c r="B24">
        <v>1380.2</v>
      </c>
      <c r="H24">
        <v>31740328.290121298</v>
      </c>
    </row>
    <row r="25" spans="2:8" x14ac:dyDescent="0.25">
      <c r="B25">
        <v>1417.3</v>
      </c>
      <c r="H25">
        <v>31740328.2901209</v>
      </c>
    </row>
    <row r="26" spans="2:8" x14ac:dyDescent="0.25">
      <c r="B26">
        <v>1445</v>
      </c>
    </row>
    <row r="27" spans="2:8" x14ac:dyDescent="0.25">
      <c r="B27">
        <v>1486.5</v>
      </c>
      <c r="H27">
        <v>31740328.2901209</v>
      </c>
    </row>
    <row r="28" spans="2:8" x14ac:dyDescent="0.25">
      <c r="B28">
        <v>1524.8</v>
      </c>
      <c r="H28">
        <v>31740328.2901209</v>
      </c>
    </row>
    <row r="29" spans="2:8" x14ac:dyDescent="0.25">
      <c r="B29">
        <v>1563.2</v>
      </c>
      <c r="H29">
        <v>31739611.661859699</v>
      </c>
    </row>
    <row r="30" spans="2:8" x14ac:dyDescent="0.25">
      <c r="B30">
        <v>1602.6</v>
      </c>
    </row>
    <row r="31" spans="2:8" x14ac:dyDescent="0.25">
      <c r="B31">
        <v>1641.9</v>
      </c>
      <c r="H31">
        <v>31739426.633601401</v>
      </c>
    </row>
    <row r="32" spans="2:8" x14ac:dyDescent="0.25">
      <c r="B32">
        <v>1682.1</v>
      </c>
      <c r="H32">
        <v>31739426.633600902</v>
      </c>
    </row>
    <row r="33" spans="2:8" x14ac:dyDescent="0.25">
      <c r="B33">
        <v>1720.4</v>
      </c>
      <c r="H33">
        <v>31739426.633599699</v>
      </c>
    </row>
    <row r="34" spans="2:8" x14ac:dyDescent="0.25">
      <c r="B34">
        <v>1759.3</v>
      </c>
      <c r="H34">
        <v>31739426.633600801</v>
      </c>
    </row>
    <row r="35" spans="2:8" x14ac:dyDescent="0.25">
      <c r="B35">
        <v>1797.5</v>
      </c>
      <c r="H35">
        <v>31739262.633599602</v>
      </c>
    </row>
    <row r="36" spans="2:8" x14ac:dyDescent="0.25">
      <c r="B36">
        <v>1836.7</v>
      </c>
      <c r="H36">
        <v>31739262.6336006</v>
      </c>
    </row>
    <row r="37" spans="2:8" x14ac:dyDescent="0.25">
      <c r="B37">
        <v>1878</v>
      </c>
      <c r="H37">
        <v>31735350.183601499</v>
      </c>
    </row>
    <row r="38" spans="2:8" x14ac:dyDescent="0.25">
      <c r="B38">
        <v>1916.5</v>
      </c>
      <c r="H38">
        <v>31735350.1835998</v>
      </c>
    </row>
    <row r="39" spans="2:8" x14ac:dyDescent="0.25">
      <c r="B39">
        <v>1944.1</v>
      </c>
    </row>
    <row r="40" spans="2:8" x14ac:dyDescent="0.25">
      <c r="B40">
        <v>1975.1</v>
      </c>
    </row>
    <row r="41" spans="2:8" x14ac:dyDescent="0.25">
      <c r="B41">
        <v>2006.3</v>
      </c>
    </row>
    <row r="42" spans="2:8" x14ac:dyDescent="0.25">
      <c r="B42">
        <v>2037.4</v>
      </c>
    </row>
    <row r="43" spans="2:8" x14ac:dyDescent="0.25">
      <c r="B43">
        <v>2068.6</v>
      </c>
    </row>
    <row r="44" spans="2:8" x14ac:dyDescent="0.25">
      <c r="B44">
        <v>2099.5</v>
      </c>
    </row>
    <row r="45" spans="2:8" x14ac:dyDescent="0.25">
      <c r="B45">
        <v>2130.6999999999998</v>
      </c>
    </row>
    <row r="46" spans="2:8" x14ac:dyDescent="0.25">
      <c r="B46">
        <v>2162.1</v>
      </c>
    </row>
    <row r="47" spans="2:8" x14ac:dyDescent="0.25">
      <c r="B47">
        <v>2193.4</v>
      </c>
    </row>
    <row r="48" spans="2:8" x14ac:dyDescent="0.25">
      <c r="B48">
        <v>2224.6999999999998</v>
      </c>
    </row>
    <row r="49" spans="2:8" x14ac:dyDescent="0.25">
      <c r="B49">
        <v>2310.5</v>
      </c>
      <c r="H49">
        <v>31735350.183599502</v>
      </c>
    </row>
    <row r="50" spans="2:8" x14ac:dyDescent="0.25">
      <c r="B50">
        <v>2348.4</v>
      </c>
      <c r="H50">
        <v>31735350.183599599</v>
      </c>
    </row>
    <row r="51" spans="2:8" x14ac:dyDescent="0.25">
      <c r="B51">
        <v>2387.4</v>
      </c>
      <c r="H51">
        <v>31735350.183601301</v>
      </c>
    </row>
    <row r="52" spans="2:8" x14ac:dyDescent="0.25">
      <c r="B52">
        <v>2425.6</v>
      </c>
      <c r="H52">
        <v>31735350.183599599</v>
      </c>
    </row>
    <row r="53" spans="2:8" x14ac:dyDescent="0.25">
      <c r="B53">
        <v>2463.9</v>
      </c>
      <c r="H53">
        <v>31735350.183599599</v>
      </c>
    </row>
    <row r="54" spans="2:8" x14ac:dyDescent="0.25">
      <c r="B54">
        <v>2502.3000000000002</v>
      </c>
      <c r="H54">
        <v>31735350.183599599</v>
      </c>
    </row>
    <row r="55" spans="2:8" x14ac:dyDescent="0.25">
      <c r="B55">
        <v>2540.6</v>
      </c>
      <c r="H55">
        <v>31734164.896771599</v>
      </c>
    </row>
    <row r="56" spans="2:8" x14ac:dyDescent="0.25">
      <c r="B56">
        <v>2568.1999999999998</v>
      </c>
    </row>
    <row r="57" spans="2:8" x14ac:dyDescent="0.25">
      <c r="B57">
        <v>2610</v>
      </c>
      <c r="H57">
        <v>31734120.696771599</v>
      </c>
    </row>
    <row r="58" spans="2:8" x14ac:dyDescent="0.25">
      <c r="B58">
        <v>2648.4</v>
      </c>
    </row>
    <row r="59" spans="2:8" x14ac:dyDescent="0.25">
      <c r="B59">
        <v>2686.8</v>
      </c>
      <c r="H59">
        <v>31734120.696771599</v>
      </c>
    </row>
    <row r="60" spans="2:8" x14ac:dyDescent="0.25">
      <c r="B60">
        <v>2714.5</v>
      </c>
    </row>
    <row r="61" spans="2:8" x14ac:dyDescent="0.25">
      <c r="B61">
        <v>2745.8</v>
      </c>
    </row>
    <row r="62" spans="2:8" x14ac:dyDescent="0.25">
      <c r="B62">
        <v>2788.1</v>
      </c>
      <c r="H62">
        <v>31734120.696771599</v>
      </c>
    </row>
    <row r="63" spans="2:8" x14ac:dyDescent="0.25">
      <c r="B63">
        <v>2816</v>
      </c>
    </row>
    <row r="64" spans="2:8" x14ac:dyDescent="0.25">
      <c r="B64">
        <v>2847.3</v>
      </c>
    </row>
    <row r="65" spans="2:8" x14ac:dyDescent="0.25">
      <c r="B65">
        <v>2889.9</v>
      </c>
      <c r="H65">
        <v>31734120.696771599</v>
      </c>
    </row>
    <row r="66" spans="2:8" x14ac:dyDescent="0.25">
      <c r="B66">
        <v>2928.3</v>
      </c>
      <c r="H66">
        <v>31734120.696771599</v>
      </c>
    </row>
    <row r="67" spans="2:8" x14ac:dyDescent="0.25">
      <c r="B67">
        <v>2956</v>
      </c>
    </row>
    <row r="68" spans="2:8" x14ac:dyDescent="0.25">
      <c r="B68">
        <v>2987.1</v>
      </c>
    </row>
    <row r="69" spans="2:8" x14ac:dyDescent="0.25">
      <c r="B69">
        <v>3018.5</v>
      </c>
    </row>
    <row r="70" spans="2:8" x14ac:dyDescent="0.25">
      <c r="B70">
        <v>3049.8</v>
      </c>
    </row>
    <row r="71" spans="2:8" x14ac:dyDescent="0.25">
      <c r="B71">
        <v>3081.4</v>
      </c>
    </row>
    <row r="72" spans="2:8" x14ac:dyDescent="0.25">
      <c r="B72">
        <v>3112.9</v>
      </c>
    </row>
    <row r="73" spans="2:8" x14ac:dyDescent="0.25">
      <c r="B73">
        <v>3159.6</v>
      </c>
      <c r="H73">
        <v>31734120.6967737</v>
      </c>
    </row>
    <row r="74" spans="2:8" x14ac:dyDescent="0.25">
      <c r="B74">
        <v>3198.8</v>
      </c>
      <c r="H74">
        <v>31734120.696772601</v>
      </c>
    </row>
    <row r="75" spans="2:8" x14ac:dyDescent="0.25">
      <c r="B75">
        <v>3282.3</v>
      </c>
      <c r="H75">
        <v>31734120.696771599</v>
      </c>
    </row>
    <row r="76" spans="2:8" x14ac:dyDescent="0.25">
      <c r="B76">
        <v>3310.2</v>
      </c>
    </row>
    <row r="77" spans="2:8" x14ac:dyDescent="0.25">
      <c r="B77">
        <v>3351.3</v>
      </c>
      <c r="H77">
        <v>31734120.696771599</v>
      </c>
    </row>
    <row r="78" spans="2:8" x14ac:dyDescent="0.25">
      <c r="B78">
        <v>3390.7</v>
      </c>
      <c r="H78">
        <v>31734120.696773302</v>
      </c>
    </row>
    <row r="79" spans="2:8" x14ac:dyDescent="0.25">
      <c r="B79">
        <v>3429.5</v>
      </c>
      <c r="H79">
        <v>31734120.696771599</v>
      </c>
    </row>
    <row r="80" spans="2:8" x14ac:dyDescent="0.25">
      <c r="B80">
        <v>3468.1</v>
      </c>
      <c r="H80">
        <v>31734120.696771599</v>
      </c>
    </row>
    <row r="81" spans="2:8" x14ac:dyDescent="0.25">
      <c r="B81">
        <v>3496.1</v>
      </c>
    </row>
    <row r="82" spans="2:8" x14ac:dyDescent="0.25">
      <c r="B82">
        <v>3538.4</v>
      </c>
      <c r="H82">
        <v>31734120.696771599</v>
      </c>
    </row>
    <row r="83" spans="2:8" x14ac:dyDescent="0.25">
      <c r="B83">
        <v>3577.2</v>
      </c>
      <c r="H83">
        <v>31734120.696771599</v>
      </c>
    </row>
    <row r="84" spans="2:8" x14ac:dyDescent="0.25">
      <c r="B84">
        <v>3616</v>
      </c>
      <c r="H84">
        <v>31734120.696771499</v>
      </c>
    </row>
    <row r="85" spans="2:8" x14ac:dyDescent="0.25">
      <c r="B85">
        <v>3654.9</v>
      </c>
      <c r="H85">
        <v>31734120.696771499</v>
      </c>
    </row>
    <row r="86" spans="2:8" x14ac:dyDescent="0.25">
      <c r="B86">
        <v>3682.7</v>
      </c>
    </row>
    <row r="87" spans="2:8" x14ac:dyDescent="0.25">
      <c r="B87">
        <v>3725.2</v>
      </c>
      <c r="H87">
        <v>31734120.696771499</v>
      </c>
    </row>
    <row r="88" spans="2:8" x14ac:dyDescent="0.25">
      <c r="B88">
        <v>3764.1</v>
      </c>
      <c r="H88">
        <v>31734120.696771599</v>
      </c>
    </row>
    <row r="89" spans="2:8" x14ac:dyDescent="0.25">
      <c r="B89">
        <v>3792.3</v>
      </c>
    </row>
    <row r="90" spans="2:8" x14ac:dyDescent="0.25">
      <c r="B90">
        <v>3823.8</v>
      </c>
    </row>
    <row r="91" spans="2:8" x14ac:dyDescent="0.25">
      <c r="B91">
        <v>3866.6</v>
      </c>
      <c r="H91">
        <v>31734120.6967717</v>
      </c>
    </row>
    <row r="92" spans="2:8" x14ac:dyDescent="0.25">
      <c r="B92">
        <v>3905.4</v>
      </c>
      <c r="H92">
        <v>31734120.696771599</v>
      </c>
    </row>
    <row r="93" spans="2:8" x14ac:dyDescent="0.25">
      <c r="B93">
        <v>3933.3</v>
      </c>
    </row>
    <row r="94" spans="2:8" x14ac:dyDescent="0.25">
      <c r="B94">
        <v>3964.6</v>
      </c>
    </row>
    <row r="95" spans="2:8" x14ac:dyDescent="0.25">
      <c r="B95">
        <v>3996.1</v>
      </c>
    </row>
    <row r="96" spans="2:8" x14ac:dyDescent="0.25">
      <c r="B96">
        <v>4027.6</v>
      </c>
    </row>
    <row r="97" spans="2:8" x14ac:dyDescent="0.25">
      <c r="B97">
        <v>4059.9</v>
      </c>
    </row>
    <row r="98" spans="2:8" x14ac:dyDescent="0.25">
      <c r="B98">
        <v>4091.8</v>
      </c>
    </row>
    <row r="99" spans="2:8" x14ac:dyDescent="0.25">
      <c r="B99">
        <v>4135.2</v>
      </c>
      <c r="H99">
        <v>31734120.696771599</v>
      </c>
    </row>
    <row r="100" spans="2:8" x14ac:dyDescent="0.25">
      <c r="B100">
        <v>4174.1000000000004</v>
      </c>
      <c r="H100">
        <v>31734120.696771801</v>
      </c>
    </row>
    <row r="101" spans="2:8" x14ac:dyDescent="0.25">
      <c r="B101">
        <v>4257.3999999999996</v>
      </c>
      <c r="H101">
        <v>31734120.696771499</v>
      </c>
    </row>
    <row r="102" spans="2:8" x14ac:dyDescent="0.25">
      <c r="B102">
        <v>4296.8999999999996</v>
      </c>
      <c r="H102">
        <v>31734120.696771398</v>
      </c>
    </row>
    <row r="103" spans="2:8" x14ac:dyDescent="0.25">
      <c r="B103">
        <v>4335.1000000000004</v>
      </c>
      <c r="H103">
        <v>31734120.696771499</v>
      </c>
    </row>
    <row r="104" spans="2:8" x14ac:dyDescent="0.25">
      <c r="B104">
        <v>4374.1000000000004</v>
      </c>
      <c r="H104">
        <v>31734120.696771599</v>
      </c>
    </row>
    <row r="105" spans="2:8" x14ac:dyDescent="0.25">
      <c r="B105">
        <v>4402.1000000000004</v>
      </c>
    </row>
    <row r="106" spans="2:8" x14ac:dyDescent="0.25">
      <c r="B106">
        <v>4444.5</v>
      </c>
      <c r="H106">
        <v>31734120.696771499</v>
      </c>
    </row>
    <row r="107" spans="2:8" x14ac:dyDescent="0.25">
      <c r="B107">
        <v>4483.8</v>
      </c>
      <c r="H107">
        <v>31734120.696771599</v>
      </c>
    </row>
    <row r="108" spans="2:8" x14ac:dyDescent="0.25">
      <c r="B108">
        <v>4523.2</v>
      </c>
      <c r="H108">
        <v>31734120.696771499</v>
      </c>
    </row>
    <row r="109" spans="2:8" x14ac:dyDescent="0.25">
      <c r="B109">
        <v>4557.2</v>
      </c>
      <c r="H109">
        <v>4163640</v>
      </c>
    </row>
    <row r="110" spans="2:8" x14ac:dyDescent="0.25">
      <c r="B110">
        <v>4584.1000000000004</v>
      </c>
    </row>
    <row r="111" spans="2:8" x14ac:dyDescent="0.25">
      <c r="B111">
        <v>4614</v>
      </c>
    </row>
    <row r="112" spans="2:8" x14ac:dyDescent="0.25">
      <c r="B112">
        <v>4644.8</v>
      </c>
    </row>
    <row r="113" spans="2:2" x14ac:dyDescent="0.25">
      <c r="B113">
        <v>4675.5</v>
      </c>
    </row>
    <row r="114" spans="2:2" x14ac:dyDescent="0.25">
      <c r="B114">
        <v>4706.6000000000004</v>
      </c>
    </row>
    <row r="115" spans="2:2" x14ac:dyDescent="0.25">
      <c r="B115">
        <v>4737.3999999999996</v>
      </c>
    </row>
    <row r="116" spans="2:2" x14ac:dyDescent="0.25">
      <c r="B116">
        <v>4768.3999999999996</v>
      </c>
    </row>
    <row r="117" spans="2:2" x14ac:dyDescent="0.25">
      <c r="B117">
        <v>4799</v>
      </c>
    </row>
    <row r="118" spans="2:2" x14ac:dyDescent="0.25">
      <c r="B118">
        <v>4829.8</v>
      </c>
    </row>
    <row r="119" spans="2:2" x14ac:dyDescent="0.25">
      <c r="B119">
        <v>4860.6000000000004</v>
      </c>
    </row>
    <row r="120" spans="2:2" x14ac:dyDescent="0.25">
      <c r="B120">
        <v>4891.5</v>
      </c>
    </row>
    <row r="121" spans="2:2" x14ac:dyDescent="0.25">
      <c r="B121">
        <v>4922.3999999999996</v>
      </c>
    </row>
    <row r="122" spans="2:2" x14ac:dyDescent="0.25">
      <c r="B122">
        <v>4953.2</v>
      </c>
    </row>
    <row r="123" spans="2:2" x14ac:dyDescent="0.25">
      <c r="B123">
        <v>4984</v>
      </c>
    </row>
    <row r="124" spans="2:2" x14ac:dyDescent="0.25">
      <c r="B124">
        <v>5015</v>
      </c>
    </row>
    <row r="125" spans="2:2" x14ac:dyDescent="0.25">
      <c r="B125">
        <v>5045.8999999999996</v>
      </c>
    </row>
    <row r="126" spans="2:2" x14ac:dyDescent="0.25">
      <c r="B126">
        <v>5076.8</v>
      </c>
    </row>
    <row r="127" spans="2:2" x14ac:dyDescent="0.25">
      <c r="B127">
        <v>5156.3</v>
      </c>
    </row>
    <row r="128" spans="2:2" x14ac:dyDescent="0.25">
      <c r="B128">
        <v>5182.8999999999996</v>
      </c>
    </row>
    <row r="129" spans="2:2" x14ac:dyDescent="0.25">
      <c r="B129">
        <v>5212.8</v>
      </c>
    </row>
    <row r="130" spans="2:2" x14ac:dyDescent="0.25">
      <c r="B130">
        <v>5242</v>
      </c>
    </row>
    <row r="131" spans="2:2" x14ac:dyDescent="0.25">
      <c r="B131">
        <v>5272.3</v>
      </c>
    </row>
    <row r="132" spans="2:2" x14ac:dyDescent="0.25">
      <c r="B132">
        <v>5301.8</v>
      </c>
    </row>
    <row r="133" spans="2:2" x14ac:dyDescent="0.25">
      <c r="B133">
        <v>5332.1</v>
      </c>
    </row>
    <row r="134" spans="2:2" x14ac:dyDescent="0.25">
      <c r="B134">
        <v>5361.7</v>
      </c>
    </row>
    <row r="135" spans="2:2" x14ac:dyDescent="0.25">
      <c r="B135">
        <v>5392.1</v>
      </c>
    </row>
    <row r="136" spans="2:2" x14ac:dyDescent="0.25">
      <c r="B136">
        <v>5421.5</v>
      </c>
    </row>
    <row r="137" spans="2:2" x14ac:dyDescent="0.25">
      <c r="B137">
        <v>5451.7</v>
      </c>
    </row>
    <row r="138" spans="2:2" x14ac:dyDescent="0.25">
      <c r="B138">
        <v>5481.2</v>
      </c>
    </row>
    <row r="139" spans="2:2" x14ac:dyDescent="0.25">
      <c r="B139">
        <v>5511.7</v>
      </c>
    </row>
    <row r="140" spans="2:2" x14ac:dyDescent="0.25">
      <c r="B140">
        <v>5541.2</v>
      </c>
    </row>
    <row r="141" spans="2:2" x14ac:dyDescent="0.25">
      <c r="B141">
        <v>5571.7</v>
      </c>
    </row>
    <row r="142" spans="2:2" x14ac:dyDescent="0.25">
      <c r="B142">
        <v>5601.4</v>
      </c>
    </row>
    <row r="143" spans="2:2" x14ac:dyDescent="0.25">
      <c r="B143">
        <v>5631.9</v>
      </c>
    </row>
    <row r="144" spans="2:2" x14ac:dyDescent="0.25">
      <c r="B144">
        <v>5661.6</v>
      </c>
    </row>
    <row r="145" spans="2:2" x14ac:dyDescent="0.25">
      <c r="B145">
        <v>5692</v>
      </c>
    </row>
    <row r="146" spans="2:2" x14ac:dyDescent="0.25">
      <c r="B146">
        <v>5721.8</v>
      </c>
    </row>
    <row r="147" spans="2:2" x14ac:dyDescent="0.25">
      <c r="B147">
        <v>5752.2</v>
      </c>
    </row>
    <row r="148" spans="2:2" x14ac:dyDescent="0.25">
      <c r="B148">
        <v>5782</v>
      </c>
    </row>
    <row r="149" spans="2:2" x14ac:dyDescent="0.25">
      <c r="B149">
        <v>5812.5</v>
      </c>
    </row>
    <row r="150" spans="2:2" x14ac:dyDescent="0.25">
      <c r="B150">
        <v>5842.4</v>
      </c>
    </row>
    <row r="151" spans="2:2" x14ac:dyDescent="0.25">
      <c r="B151">
        <v>5872.8</v>
      </c>
    </row>
    <row r="152" spans="2:2" x14ac:dyDescent="0.25">
      <c r="B152">
        <v>5902.7</v>
      </c>
    </row>
    <row r="153" spans="2:2" x14ac:dyDescent="0.25">
      <c r="B153">
        <v>5980.4</v>
      </c>
    </row>
    <row r="154" spans="2:2" x14ac:dyDescent="0.25">
      <c r="B154">
        <v>6006.8</v>
      </c>
    </row>
    <row r="155" spans="2:2" x14ac:dyDescent="0.25">
      <c r="B155">
        <v>6036.6</v>
      </c>
    </row>
    <row r="156" spans="2:2" x14ac:dyDescent="0.25">
      <c r="B156">
        <v>6065.5</v>
      </c>
    </row>
    <row r="157" spans="2:2" x14ac:dyDescent="0.25">
      <c r="B157">
        <v>6095.3</v>
      </c>
    </row>
    <row r="158" spans="2:2" x14ac:dyDescent="0.25">
      <c r="B158">
        <v>6124.4</v>
      </c>
    </row>
    <row r="159" spans="2:2" x14ac:dyDescent="0.25">
      <c r="B159">
        <v>6154.6</v>
      </c>
    </row>
    <row r="160" spans="2:2" x14ac:dyDescent="0.25">
      <c r="B160">
        <v>6183.8</v>
      </c>
    </row>
    <row r="161" spans="2:2" x14ac:dyDescent="0.25">
      <c r="B161">
        <v>6213.9</v>
      </c>
    </row>
    <row r="162" spans="2:2" x14ac:dyDescent="0.25">
      <c r="B162">
        <v>6243.2</v>
      </c>
    </row>
    <row r="163" spans="2:2" x14ac:dyDescent="0.25">
      <c r="B163">
        <v>6273.1</v>
      </c>
    </row>
    <row r="164" spans="2:2" x14ac:dyDescent="0.25">
      <c r="B164">
        <v>6302.4</v>
      </c>
    </row>
    <row r="165" spans="2:2" x14ac:dyDescent="0.25">
      <c r="B165">
        <v>6332.6</v>
      </c>
    </row>
    <row r="166" spans="2:2" x14ac:dyDescent="0.25">
      <c r="B166">
        <v>6362.1</v>
      </c>
    </row>
    <row r="167" spans="2:2" x14ac:dyDescent="0.25">
      <c r="B167">
        <v>6392.2</v>
      </c>
    </row>
    <row r="168" spans="2:2" x14ac:dyDescent="0.25">
      <c r="B168">
        <v>6421.6</v>
      </c>
    </row>
    <row r="169" spans="2:2" x14ac:dyDescent="0.25">
      <c r="B169">
        <v>6451.8</v>
      </c>
    </row>
    <row r="170" spans="2:2" x14ac:dyDescent="0.25">
      <c r="B170">
        <v>6481.2</v>
      </c>
    </row>
    <row r="171" spans="2:2" x14ac:dyDescent="0.25">
      <c r="B171">
        <v>6511.2</v>
      </c>
    </row>
    <row r="172" spans="2:2" x14ac:dyDescent="0.25">
      <c r="B172">
        <v>6540.8</v>
      </c>
    </row>
    <row r="173" spans="2:2" x14ac:dyDescent="0.25">
      <c r="B173">
        <v>6571</v>
      </c>
    </row>
    <row r="174" spans="2:2" x14ac:dyDescent="0.25">
      <c r="B174">
        <v>6600.6</v>
      </c>
    </row>
    <row r="175" spans="2:2" x14ac:dyDescent="0.25">
      <c r="B175">
        <v>6630.9</v>
      </c>
    </row>
    <row r="176" spans="2:2" x14ac:dyDescent="0.25">
      <c r="B176">
        <v>6660.5</v>
      </c>
    </row>
    <row r="177" spans="2:8" x14ac:dyDescent="0.25">
      <c r="B177">
        <v>6690.8</v>
      </c>
    </row>
    <row r="178" spans="2:8" x14ac:dyDescent="0.25">
      <c r="B178">
        <v>6720.4</v>
      </c>
    </row>
    <row r="179" spans="2:8" x14ac:dyDescent="0.25">
      <c r="B179">
        <v>6798</v>
      </c>
    </row>
    <row r="180" spans="2:8" x14ac:dyDescent="0.25">
      <c r="B180">
        <v>6824.5</v>
      </c>
    </row>
    <row r="181" spans="2:8" x14ac:dyDescent="0.25">
      <c r="B181">
        <v>6854.5</v>
      </c>
    </row>
    <row r="182" spans="2:8" x14ac:dyDescent="0.25">
      <c r="B182">
        <v>6883.7</v>
      </c>
    </row>
    <row r="183" spans="2:8" x14ac:dyDescent="0.25">
      <c r="B183">
        <v>6913.8</v>
      </c>
    </row>
    <row r="184" spans="2:8" x14ac:dyDescent="0.25">
      <c r="B184">
        <v>6943</v>
      </c>
    </row>
    <row r="185" spans="2:8" x14ac:dyDescent="0.25">
      <c r="B185">
        <v>6973</v>
      </c>
    </row>
    <row r="186" spans="2:8" x14ac:dyDescent="0.25">
      <c r="B186">
        <v>7002.4</v>
      </c>
    </row>
    <row r="187" spans="2:8" x14ac:dyDescent="0.25">
      <c r="B187">
        <v>7032.4</v>
      </c>
    </row>
    <row r="188" spans="2:8" x14ac:dyDescent="0.25">
      <c r="B188">
        <v>7061.7</v>
      </c>
    </row>
    <row r="189" spans="2:8" x14ac:dyDescent="0.25">
      <c r="B189">
        <v>7091.7</v>
      </c>
    </row>
    <row r="190" spans="2:8" x14ac:dyDescent="0.25">
      <c r="B190">
        <v>7121.1</v>
      </c>
      <c r="H190" s="24"/>
    </row>
    <row r="191" spans="2:8" x14ac:dyDescent="0.25">
      <c r="B191">
        <v>7151.2</v>
      </c>
      <c r="H191" s="24"/>
    </row>
    <row r="192" spans="2:8" x14ac:dyDescent="0.25">
      <c r="B192">
        <v>7180.6</v>
      </c>
      <c r="H192" s="24"/>
    </row>
    <row r="193" spans="2:8" x14ac:dyDescent="0.25">
      <c r="B193">
        <v>7210.6</v>
      </c>
      <c r="H193" s="24"/>
    </row>
    <row r="194" spans="2:8" x14ac:dyDescent="0.25">
      <c r="H194" s="24"/>
    </row>
    <row r="195" spans="2:8" x14ac:dyDescent="0.25">
      <c r="C195" s="24"/>
    </row>
    <row r="196" spans="2:8" x14ac:dyDescent="0.25">
      <c r="C196" s="24"/>
    </row>
    <row r="197" spans="2:8" x14ac:dyDescent="0.25">
      <c r="C197" s="24"/>
    </row>
    <row r="198" spans="2:8" x14ac:dyDescent="0.25">
      <c r="C198" s="24"/>
    </row>
    <row r="199" spans="2:8" x14ac:dyDescent="0.25">
      <c r="C199" s="24"/>
    </row>
    <row r="200" spans="2:8" x14ac:dyDescent="0.25">
      <c r="C200" s="24"/>
    </row>
    <row r="201" spans="2:8" x14ac:dyDescent="0.25">
      <c r="C201" s="24"/>
    </row>
    <row r="202" spans="2:8" x14ac:dyDescent="0.25">
      <c r="C202" s="24"/>
    </row>
  </sheetData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C56F9-54DD-4276-AE0F-5BA748C4F5A2}">
  <dimension ref="B6:I202"/>
  <sheetViews>
    <sheetView tabSelected="1" topLeftCell="A4" workbookViewId="0">
      <selection activeCell="R32" sqref="R32"/>
    </sheetView>
  </sheetViews>
  <sheetFormatPr baseColWidth="10" defaultRowHeight="15" x14ac:dyDescent="0.25"/>
  <cols>
    <col min="1" max="1" width="4.85546875" customWidth="1"/>
    <col min="3" max="4" width="11" bestFit="1" customWidth="1"/>
    <col min="5" max="5" width="9" bestFit="1" customWidth="1"/>
    <col min="6" max="9" width="12" bestFit="1" customWidth="1"/>
  </cols>
  <sheetData>
    <row r="6" spans="2:8" x14ac:dyDescent="0.25">
      <c r="B6" t="s">
        <v>559</v>
      </c>
      <c r="C6" t="s">
        <v>516</v>
      </c>
      <c r="D6" t="s">
        <v>827</v>
      </c>
      <c r="E6" t="s">
        <v>806</v>
      </c>
      <c r="F6" t="s">
        <v>790</v>
      </c>
      <c r="G6" t="s">
        <v>791</v>
      </c>
      <c r="H6" t="s">
        <v>565</v>
      </c>
    </row>
    <row r="7" spans="2:8" x14ac:dyDescent="0.25">
      <c r="B7">
        <v>7275.7</v>
      </c>
      <c r="C7">
        <v>25818208.399999999</v>
      </c>
    </row>
    <row r="8" spans="2:8" x14ac:dyDescent="0.25">
      <c r="B8">
        <v>1271.2</v>
      </c>
      <c r="D8">
        <v>25820822.600000001</v>
      </c>
    </row>
    <row r="9" spans="2:8" x14ac:dyDescent="0.25">
      <c r="B9">
        <v>1271.5999999999999</v>
      </c>
      <c r="E9">
        <v>25826929.5</v>
      </c>
    </row>
    <row r="10" spans="2:8" x14ac:dyDescent="0.25">
      <c r="B10">
        <v>1271.1985764503399</v>
      </c>
      <c r="F10">
        <v>25820822.611555502</v>
      </c>
    </row>
    <row r="11" spans="2:8" x14ac:dyDescent="0.25">
      <c r="B11">
        <v>2500.1</v>
      </c>
      <c r="F11">
        <v>25818057.329709001</v>
      </c>
    </row>
    <row r="12" spans="2:8" x14ac:dyDescent="0.25">
      <c r="B12">
        <v>3734.8</v>
      </c>
      <c r="F12">
        <v>25817137.963084001</v>
      </c>
    </row>
    <row r="13" spans="2:8" x14ac:dyDescent="0.25">
      <c r="B13">
        <v>4969.1000000000004</v>
      </c>
      <c r="F13">
        <v>25815876.6146263</v>
      </c>
    </row>
    <row r="14" spans="2:8" x14ac:dyDescent="0.25">
      <c r="B14">
        <v>6203.7</v>
      </c>
      <c r="F14">
        <v>25815876.614624199</v>
      </c>
    </row>
    <row r="15" spans="2:8" x14ac:dyDescent="0.25">
      <c r="B15">
        <v>7310.4</v>
      </c>
      <c r="F15">
        <v>25815819.0964664</v>
      </c>
    </row>
    <row r="16" spans="2:8" x14ac:dyDescent="0.25">
      <c r="B16">
        <v>1271.1985764503399</v>
      </c>
      <c r="G16">
        <v>25820822.611555502</v>
      </c>
    </row>
    <row r="17" spans="2:8" x14ac:dyDescent="0.25">
      <c r="B17">
        <v>2505.9</v>
      </c>
      <c r="G17">
        <v>25819474.658349801</v>
      </c>
    </row>
    <row r="18" spans="2:8" x14ac:dyDescent="0.25">
      <c r="B18">
        <v>3740.2</v>
      </c>
      <c r="G18">
        <v>25817956.896465398</v>
      </c>
    </row>
    <row r="19" spans="2:8" x14ac:dyDescent="0.25">
      <c r="B19">
        <v>4976.3999999999996</v>
      </c>
      <c r="G19">
        <v>25817956.896464199</v>
      </c>
    </row>
    <row r="20" spans="2:8" x14ac:dyDescent="0.25">
      <c r="B20">
        <v>6211.7</v>
      </c>
      <c r="G20">
        <v>25817956.896464199</v>
      </c>
    </row>
    <row r="21" spans="2:8" x14ac:dyDescent="0.25">
      <c r="B21">
        <v>7310.5</v>
      </c>
      <c r="G21">
        <v>25817956.896464199</v>
      </c>
    </row>
    <row r="22" spans="2:8" x14ac:dyDescent="0.25">
      <c r="B22">
        <v>1271.19858837127</v>
      </c>
      <c r="H22">
        <v>25820822.611555502</v>
      </c>
    </row>
    <row r="23" spans="2:8" x14ac:dyDescent="0.25">
      <c r="B23">
        <v>1350.3</v>
      </c>
      <c r="H23">
        <v>25820804.554759599</v>
      </c>
    </row>
    <row r="24" spans="2:8" x14ac:dyDescent="0.25">
      <c r="B24">
        <v>1367.5</v>
      </c>
      <c r="H24" s="24"/>
    </row>
    <row r="25" spans="2:8" x14ac:dyDescent="0.25">
      <c r="B25">
        <v>1410.1</v>
      </c>
      <c r="H25">
        <v>25820796.954759099</v>
      </c>
    </row>
    <row r="26" spans="2:8" x14ac:dyDescent="0.25">
      <c r="B26">
        <v>1450.2</v>
      </c>
      <c r="H26">
        <v>25820796.954759199</v>
      </c>
    </row>
    <row r="27" spans="2:8" x14ac:dyDescent="0.25">
      <c r="B27">
        <v>1488.6</v>
      </c>
      <c r="H27">
        <v>25820796.954759199</v>
      </c>
    </row>
    <row r="28" spans="2:8" x14ac:dyDescent="0.25">
      <c r="B28">
        <v>1527.3</v>
      </c>
      <c r="H28">
        <v>25820787.7547592</v>
      </c>
    </row>
    <row r="29" spans="2:8" x14ac:dyDescent="0.25">
      <c r="B29">
        <v>1566.3</v>
      </c>
      <c r="H29">
        <v>25820757.354759201</v>
      </c>
    </row>
    <row r="30" spans="2:8" x14ac:dyDescent="0.25">
      <c r="B30">
        <v>1594.2</v>
      </c>
      <c r="H30" s="24"/>
    </row>
    <row r="31" spans="2:8" x14ac:dyDescent="0.25">
      <c r="B31">
        <v>1637.1</v>
      </c>
      <c r="H31">
        <v>25820721.651379202</v>
      </c>
    </row>
    <row r="32" spans="2:8" x14ac:dyDescent="0.25">
      <c r="B32">
        <v>1677.1</v>
      </c>
      <c r="H32">
        <v>25820564.451379299</v>
      </c>
    </row>
    <row r="33" spans="2:8" x14ac:dyDescent="0.25">
      <c r="B33">
        <v>1705.7</v>
      </c>
      <c r="H33" s="24"/>
    </row>
    <row r="34" spans="2:8" x14ac:dyDescent="0.25">
      <c r="B34">
        <v>1748.5</v>
      </c>
      <c r="H34">
        <v>25820564.451379199</v>
      </c>
    </row>
    <row r="35" spans="2:8" x14ac:dyDescent="0.25">
      <c r="B35">
        <v>1777.1</v>
      </c>
      <c r="H35" s="24"/>
    </row>
    <row r="36" spans="2:8" x14ac:dyDescent="0.25">
      <c r="B36">
        <v>1808.8</v>
      </c>
      <c r="H36" s="24"/>
    </row>
    <row r="37" spans="2:8" x14ac:dyDescent="0.25">
      <c r="B37">
        <v>1852.4</v>
      </c>
      <c r="H37">
        <v>25820564.451379199</v>
      </c>
    </row>
    <row r="38" spans="2:8" x14ac:dyDescent="0.25">
      <c r="B38">
        <v>1880.7</v>
      </c>
      <c r="H38" s="24"/>
    </row>
    <row r="39" spans="2:8" x14ac:dyDescent="0.25">
      <c r="B39">
        <v>1912.4</v>
      </c>
      <c r="H39" s="24"/>
    </row>
    <row r="40" spans="2:8" x14ac:dyDescent="0.25">
      <c r="B40">
        <v>1944.6</v>
      </c>
      <c r="H40" s="24"/>
    </row>
    <row r="41" spans="2:8" x14ac:dyDescent="0.25">
      <c r="B41">
        <v>1977.1</v>
      </c>
      <c r="H41" s="24"/>
    </row>
    <row r="42" spans="2:8" x14ac:dyDescent="0.25">
      <c r="B42">
        <v>2009.5</v>
      </c>
      <c r="H42" s="24"/>
    </row>
    <row r="43" spans="2:8" x14ac:dyDescent="0.25">
      <c r="B43">
        <v>2041.7</v>
      </c>
      <c r="H43" s="24"/>
    </row>
    <row r="44" spans="2:8" x14ac:dyDescent="0.25">
      <c r="B44">
        <v>2073.8000000000002</v>
      </c>
      <c r="H44" s="24"/>
    </row>
    <row r="45" spans="2:8" x14ac:dyDescent="0.25">
      <c r="B45">
        <v>2105.9</v>
      </c>
      <c r="H45" s="24"/>
    </row>
    <row r="46" spans="2:8" x14ac:dyDescent="0.25">
      <c r="B46">
        <v>2138.3000000000002</v>
      </c>
      <c r="H46" s="24"/>
    </row>
    <row r="47" spans="2:8" x14ac:dyDescent="0.25">
      <c r="B47">
        <v>2170.6999999999998</v>
      </c>
      <c r="H47" s="24"/>
    </row>
    <row r="48" spans="2:8" x14ac:dyDescent="0.25">
      <c r="B48">
        <v>2202.8000000000002</v>
      </c>
      <c r="H48" s="24"/>
    </row>
    <row r="49" spans="2:8" x14ac:dyDescent="0.25">
      <c r="B49">
        <v>2293.9</v>
      </c>
      <c r="H49">
        <v>25820564.451379601</v>
      </c>
    </row>
    <row r="50" spans="2:8" x14ac:dyDescent="0.25">
      <c r="B50">
        <v>2333.8000000000002</v>
      </c>
      <c r="H50">
        <v>25820561.251379199</v>
      </c>
    </row>
    <row r="51" spans="2:8" x14ac:dyDescent="0.25">
      <c r="B51">
        <v>2378.6999999999998</v>
      </c>
      <c r="H51">
        <v>25820561.251380999</v>
      </c>
    </row>
    <row r="52" spans="2:8" x14ac:dyDescent="0.25">
      <c r="B52">
        <v>2418.9</v>
      </c>
      <c r="H52">
        <v>25820561.251379199</v>
      </c>
    </row>
    <row r="53" spans="2:8" x14ac:dyDescent="0.25">
      <c r="B53">
        <v>2458.6999999999998</v>
      </c>
      <c r="H53">
        <v>25820561.251379099</v>
      </c>
    </row>
    <row r="54" spans="2:8" x14ac:dyDescent="0.25">
      <c r="B54">
        <v>2498.6999999999998</v>
      </c>
      <c r="H54">
        <v>25820561.251379199</v>
      </c>
    </row>
    <row r="55" spans="2:8" x14ac:dyDescent="0.25">
      <c r="B55">
        <v>2538.8000000000002</v>
      </c>
      <c r="H55">
        <v>25820561.251379199</v>
      </c>
    </row>
    <row r="56" spans="2:8" x14ac:dyDescent="0.25">
      <c r="B56">
        <v>2567</v>
      </c>
      <c r="H56" s="24"/>
    </row>
    <row r="57" spans="2:8" x14ac:dyDescent="0.25">
      <c r="B57">
        <v>2610.3000000000002</v>
      </c>
      <c r="H57">
        <v>25820561.251379199</v>
      </c>
    </row>
    <row r="58" spans="2:8" x14ac:dyDescent="0.25">
      <c r="B58">
        <v>2638.7</v>
      </c>
      <c r="H58" s="24"/>
    </row>
    <row r="59" spans="2:8" x14ac:dyDescent="0.25">
      <c r="B59">
        <v>2670.7</v>
      </c>
      <c r="H59" s="24"/>
    </row>
    <row r="60" spans="2:8" x14ac:dyDescent="0.25">
      <c r="B60">
        <v>2703.1</v>
      </c>
      <c r="H60" s="24"/>
    </row>
    <row r="61" spans="2:8" x14ac:dyDescent="0.25">
      <c r="B61">
        <v>2746.7</v>
      </c>
      <c r="H61">
        <v>25820561.251379199</v>
      </c>
    </row>
    <row r="62" spans="2:8" x14ac:dyDescent="0.25">
      <c r="B62">
        <v>2775.2</v>
      </c>
      <c r="H62" s="24"/>
    </row>
    <row r="63" spans="2:8" x14ac:dyDescent="0.25">
      <c r="B63">
        <v>2818.9</v>
      </c>
      <c r="H63">
        <v>25820561.251379602</v>
      </c>
    </row>
    <row r="64" spans="2:8" x14ac:dyDescent="0.25">
      <c r="B64">
        <v>2847.4</v>
      </c>
      <c r="H64" s="24"/>
    </row>
    <row r="65" spans="2:8" x14ac:dyDescent="0.25">
      <c r="B65">
        <v>2891.2</v>
      </c>
      <c r="H65">
        <v>25820561.2513793</v>
      </c>
    </row>
    <row r="66" spans="2:8" x14ac:dyDescent="0.25">
      <c r="B66">
        <v>2931.1</v>
      </c>
      <c r="H66">
        <v>25820561.251379199</v>
      </c>
    </row>
    <row r="67" spans="2:8" x14ac:dyDescent="0.25">
      <c r="B67">
        <v>2959.7</v>
      </c>
      <c r="H67" s="24"/>
    </row>
    <row r="68" spans="2:8" x14ac:dyDescent="0.25">
      <c r="B68">
        <v>2992</v>
      </c>
      <c r="H68" s="24"/>
    </row>
    <row r="69" spans="2:8" x14ac:dyDescent="0.25">
      <c r="B69">
        <v>3024.5</v>
      </c>
      <c r="H69" s="24"/>
    </row>
    <row r="70" spans="2:8" x14ac:dyDescent="0.25">
      <c r="B70">
        <v>3056.7</v>
      </c>
      <c r="H70" s="24"/>
    </row>
    <row r="71" spans="2:8" x14ac:dyDescent="0.25">
      <c r="B71">
        <v>3089.1</v>
      </c>
      <c r="H71" s="24"/>
    </row>
    <row r="72" spans="2:8" x14ac:dyDescent="0.25">
      <c r="B72">
        <v>3121.6</v>
      </c>
      <c r="H72" s="24"/>
    </row>
    <row r="73" spans="2:8" x14ac:dyDescent="0.25">
      <c r="B73">
        <v>3154.2</v>
      </c>
      <c r="H73" s="24"/>
    </row>
    <row r="74" spans="2:8" x14ac:dyDescent="0.25">
      <c r="B74">
        <v>3186.5</v>
      </c>
      <c r="H74" s="24"/>
    </row>
    <row r="75" spans="2:8" x14ac:dyDescent="0.25">
      <c r="B75">
        <v>3278.6</v>
      </c>
      <c r="H75">
        <v>25820561.251379602</v>
      </c>
    </row>
    <row r="76" spans="2:8" x14ac:dyDescent="0.25">
      <c r="B76">
        <v>3318.3</v>
      </c>
      <c r="H76">
        <v>25820561.2513793</v>
      </c>
    </row>
    <row r="77" spans="2:8" x14ac:dyDescent="0.25">
      <c r="B77">
        <v>3359.9</v>
      </c>
      <c r="H77">
        <v>25820547.9945953</v>
      </c>
    </row>
    <row r="78" spans="2:8" x14ac:dyDescent="0.25">
      <c r="B78">
        <v>3400.7</v>
      </c>
      <c r="H78">
        <v>25820547.9945953</v>
      </c>
    </row>
    <row r="79" spans="2:8" x14ac:dyDescent="0.25">
      <c r="B79">
        <v>3442.4</v>
      </c>
      <c r="H79">
        <v>25820547.9945767</v>
      </c>
    </row>
    <row r="80" spans="2:8" x14ac:dyDescent="0.25">
      <c r="B80">
        <v>3483</v>
      </c>
      <c r="H80">
        <v>25820547.9945952</v>
      </c>
    </row>
    <row r="81" spans="2:8" x14ac:dyDescent="0.25">
      <c r="B81">
        <v>3523.3</v>
      </c>
      <c r="H81">
        <v>25820547.9945952</v>
      </c>
    </row>
    <row r="82" spans="2:8" x14ac:dyDescent="0.25">
      <c r="B82">
        <v>3563.3</v>
      </c>
      <c r="H82">
        <v>25820547.9945952</v>
      </c>
    </row>
    <row r="83" spans="2:8" x14ac:dyDescent="0.25">
      <c r="B83">
        <v>3603.3</v>
      </c>
      <c r="H83">
        <v>25820547.9945952</v>
      </c>
    </row>
    <row r="84" spans="2:8" x14ac:dyDescent="0.25">
      <c r="B84">
        <v>3631.9</v>
      </c>
      <c r="H84" s="24"/>
    </row>
    <row r="85" spans="2:8" x14ac:dyDescent="0.25">
      <c r="B85">
        <v>3664.2</v>
      </c>
      <c r="H85" s="24"/>
    </row>
    <row r="86" spans="2:8" x14ac:dyDescent="0.25">
      <c r="B86">
        <v>3708.2</v>
      </c>
      <c r="H86">
        <v>25820547.9945952</v>
      </c>
    </row>
    <row r="87" spans="2:8" x14ac:dyDescent="0.25">
      <c r="B87">
        <v>3736.9</v>
      </c>
      <c r="H87" s="24"/>
    </row>
    <row r="88" spans="2:8" x14ac:dyDescent="0.25">
      <c r="B88">
        <v>3768.9</v>
      </c>
      <c r="H88" s="24"/>
    </row>
    <row r="89" spans="2:8" x14ac:dyDescent="0.25">
      <c r="B89">
        <v>3813</v>
      </c>
      <c r="H89">
        <v>25820547.9945952</v>
      </c>
    </row>
    <row r="90" spans="2:8" x14ac:dyDescent="0.25">
      <c r="B90">
        <v>3841.7</v>
      </c>
      <c r="H90" s="24"/>
    </row>
    <row r="91" spans="2:8" x14ac:dyDescent="0.25">
      <c r="B91">
        <v>3873.9</v>
      </c>
      <c r="H91" s="24"/>
    </row>
    <row r="92" spans="2:8" x14ac:dyDescent="0.25">
      <c r="B92">
        <v>3906.6</v>
      </c>
      <c r="H92" s="24"/>
    </row>
    <row r="93" spans="2:8" x14ac:dyDescent="0.25">
      <c r="B93">
        <v>3939.9</v>
      </c>
      <c r="H93" s="24"/>
    </row>
    <row r="94" spans="2:8" x14ac:dyDescent="0.25">
      <c r="B94">
        <v>3973.2</v>
      </c>
      <c r="H94" s="24"/>
    </row>
    <row r="95" spans="2:8" x14ac:dyDescent="0.25">
      <c r="B95">
        <v>4006</v>
      </c>
      <c r="H95" s="24"/>
    </row>
    <row r="96" spans="2:8" x14ac:dyDescent="0.25">
      <c r="B96">
        <v>4038.4</v>
      </c>
      <c r="H96" s="24"/>
    </row>
    <row r="97" spans="2:8" x14ac:dyDescent="0.25">
      <c r="B97">
        <v>4070.9</v>
      </c>
      <c r="H97" s="24"/>
    </row>
    <row r="98" spans="2:8" x14ac:dyDescent="0.25">
      <c r="B98">
        <v>4103.7</v>
      </c>
      <c r="H98" s="24"/>
    </row>
    <row r="99" spans="2:8" x14ac:dyDescent="0.25">
      <c r="B99">
        <v>4136.1000000000004</v>
      </c>
      <c r="H99" s="24"/>
    </row>
    <row r="100" spans="2:8" x14ac:dyDescent="0.25">
      <c r="B100">
        <v>4168.8999999999996</v>
      </c>
      <c r="H100" s="24"/>
    </row>
    <row r="101" spans="2:8" x14ac:dyDescent="0.25">
      <c r="B101">
        <v>4261.2</v>
      </c>
      <c r="H101">
        <v>25820547.994595598</v>
      </c>
    </row>
    <row r="102" spans="2:8" x14ac:dyDescent="0.25">
      <c r="B102">
        <v>4300.7</v>
      </c>
      <c r="H102">
        <v>25820547.9945953</v>
      </c>
    </row>
    <row r="103" spans="2:8" x14ac:dyDescent="0.25">
      <c r="B103">
        <v>4341.5</v>
      </c>
      <c r="H103">
        <v>25820547.994595401</v>
      </c>
    </row>
    <row r="104" spans="2:8" x14ac:dyDescent="0.25">
      <c r="B104">
        <v>4382.5</v>
      </c>
      <c r="H104">
        <v>25820547.994595099</v>
      </c>
    </row>
    <row r="105" spans="2:8" x14ac:dyDescent="0.25">
      <c r="B105">
        <v>4424.5</v>
      </c>
      <c r="H105">
        <v>25820547.994574901</v>
      </c>
    </row>
    <row r="106" spans="2:8" x14ac:dyDescent="0.25">
      <c r="B106">
        <v>4464.5</v>
      </c>
      <c r="H106">
        <v>25820547.9945952</v>
      </c>
    </row>
    <row r="107" spans="2:8" x14ac:dyDescent="0.25">
      <c r="B107">
        <v>4504.3999999999996</v>
      </c>
      <c r="H107">
        <v>25820547.9945952</v>
      </c>
    </row>
    <row r="108" spans="2:8" x14ac:dyDescent="0.25">
      <c r="B108">
        <v>4544.6000000000004</v>
      </c>
      <c r="H108">
        <v>25820547.9945952</v>
      </c>
    </row>
    <row r="109" spans="2:8" x14ac:dyDescent="0.25">
      <c r="B109">
        <v>4585.1000000000004</v>
      </c>
      <c r="H109">
        <v>25820547.9945952</v>
      </c>
    </row>
    <row r="110" spans="2:8" x14ac:dyDescent="0.25">
      <c r="B110">
        <v>4613.8999999999996</v>
      </c>
      <c r="H110" s="24"/>
    </row>
    <row r="111" spans="2:8" x14ac:dyDescent="0.25">
      <c r="B111">
        <v>4657.7</v>
      </c>
      <c r="H111">
        <v>25820547.9945952</v>
      </c>
    </row>
    <row r="112" spans="2:8" x14ac:dyDescent="0.25">
      <c r="B112">
        <v>4686.3999999999996</v>
      </c>
      <c r="H112" s="24"/>
    </row>
    <row r="113" spans="2:8" x14ac:dyDescent="0.25">
      <c r="B113">
        <v>4718.7</v>
      </c>
      <c r="H113" s="24"/>
    </row>
    <row r="114" spans="2:8" x14ac:dyDescent="0.25">
      <c r="B114">
        <v>4751.5</v>
      </c>
      <c r="H114" s="24"/>
    </row>
    <row r="115" spans="2:8" x14ac:dyDescent="0.25">
      <c r="B115">
        <v>4795.8999999999996</v>
      </c>
      <c r="H115">
        <v>25820547.9945952</v>
      </c>
    </row>
    <row r="116" spans="2:8" x14ac:dyDescent="0.25">
      <c r="B116">
        <v>4824.6000000000004</v>
      </c>
      <c r="H116" s="24"/>
    </row>
    <row r="117" spans="2:8" x14ac:dyDescent="0.25">
      <c r="B117">
        <v>4856.8999999999996</v>
      </c>
      <c r="H117" s="24"/>
    </row>
    <row r="118" spans="2:8" x14ac:dyDescent="0.25">
      <c r="B118">
        <v>4889.8</v>
      </c>
      <c r="H118" s="24"/>
    </row>
    <row r="119" spans="2:8" x14ac:dyDescent="0.25">
      <c r="B119">
        <v>4923</v>
      </c>
      <c r="H119" s="24"/>
    </row>
    <row r="120" spans="2:8" x14ac:dyDescent="0.25">
      <c r="B120">
        <v>4955.7</v>
      </c>
      <c r="H120" s="24"/>
    </row>
    <row r="121" spans="2:8" x14ac:dyDescent="0.25">
      <c r="B121">
        <v>4988.5</v>
      </c>
      <c r="H121" s="24"/>
    </row>
    <row r="122" spans="2:8" x14ac:dyDescent="0.25">
      <c r="B122">
        <v>5021.3999999999996</v>
      </c>
      <c r="H122" s="24"/>
    </row>
    <row r="123" spans="2:8" x14ac:dyDescent="0.25">
      <c r="B123">
        <v>5053.8999999999996</v>
      </c>
      <c r="H123" s="24"/>
    </row>
    <row r="124" spans="2:8" x14ac:dyDescent="0.25">
      <c r="B124">
        <v>5086.8</v>
      </c>
      <c r="H124" s="24"/>
    </row>
    <row r="125" spans="2:8" x14ac:dyDescent="0.25">
      <c r="B125">
        <v>5119.6000000000004</v>
      </c>
      <c r="H125" s="24"/>
    </row>
    <row r="126" spans="2:8" x14ac:dyDescent="0.25">
      <c r="B126">
        <v>5164.2</v>
      </c>
      <c r="H126">
        <v>25820547.9945952</v>
      </c>
    </row>
    <row r="127" spans="2:8" x14ac:dyDescent="0.25">
      <c r="B127">
        <v>5255.1</v>
      </c>
      <c r="H127">
        <v>25820547.994596299</v>
      </c>
    </row>
    <row r="128" spans="2:8" x14ac:dyDescent="0.25">
      <c r="B128">
        <v>5296.4</v>
      </c>
      <c r="H128">
        <v>25820547.9945953</v>
      </c>
    </row>
    <row r="129" spans="2:8" x14ac:dyDescent="0.25">
      <c r="B129">
        <v>5338</v>
      </c>
      <c r="H129">
        <v>25820547.9945952</v>
      </c>
    </row>
    <row r="130" spans="2:8" x14ac:dyDescent="0.25">
      <c r="B130">
        <v>5378.5</v>
      </c>
      <c r="H130">
        <v>25820547.9945952</v>
      </c>
    </row>
    <row r="131" spans="2:8" x14ac:dyDescent="0.25">
      <c r="B131">
        <v>5420.2</v>
      </c>
      <c r="H131">
        <v>25820547.9945275</v>
      </c>
    </row>
    <row r="132" spans="2:8" x14ac:dyDescent="0.25">
      <c r="B132">
        <v>5449.9</v>
      </c>
      <c r="H132" s="24"/>
    </row>
    <row r="133" spans="2:8" x14ac:dyDescent="0.25">
      <c r="B133">
        <v>5493.6</v>
      </c>
      <c r="H133">
        <v>25820547.9945952</v>
      </c>
    </row>
    <row r="134" spans="2:8" x14ac:dyDescent="0.25">
      <c r="B134">
        <v>5533.6</v>
      </c>
      <c r="H134">
        <v>25820547.9945952</v>
      </c>
    </row>
    <row r="135" spans="2:8" x14ac:dyDescent="0.25">
      <c r="B135">
        <v>5574</v>
      </c>
      <c r="H135">
        <v>25820547.9945952</v>
      </c>
    </row>
    <row r="136" spans="2:8" x14ac:dyDescent="0.25">
      <c r="B136">
        <v>5602.5</v>
      </c>
      <c r="H136" s="24"/>
    </row>
    <row r="137" spans="2:8" x14ac:dyDescent="0.25">
      <c r="B137">
        <v>5646.7</v>
      </c>
      <c r="H137">
        <v>25820534.7378112</v>
      </c>
    </row>
    <row r="138" spans="2:8" x14ac:dyDescent="0.25">
      <c r="B138">
        <v>5675.6</v>
      </c>
      <c r="H138" s="24"/>
    </row>
    <row r="139" spans="2:8" x14ac:dyDescent="0.25">
      <c r="B139">
        <v>5707.9</v>
      </c>
      <c r="H139" s="24"/>
    </row>
    <row r="140" spans="2:8" x14ac:dyDescent="0.25">
      <c r="B140">
        <v>5740.7</v>
      </c>
      <c r="H140" s="24"/>
    </row>
    <row r="141" spans="2:8" x14ac:dyDescent="0.25">
      <c r="B141">
        <v>5773.5</v>
      </c>
      <c r="H141" s="24"/>
    </row>
    <row r="142" spans="2:8" x14ac:dyDescent="0.25">
      <c r="B142">
        <v>5806.1</v>
      </c>
      <c r="H142" s="24"/>
    </row>
    <row r="143" spans="2:8" x14ac:dyDescent="0.25">
      <c r="B143">
        <v>5838.8</v>
      </c>
      <c r="H143" s="24"/>
    </row>
    <row r="144" spans="2:8" x14ac:dyDescent="0.25">
      <c r="B144">
        <v>5883.5</v>
      </c>
      <c r="H144">
        <v>25820534.737811498</v>
      </c>
    </row>
    <row r="145" spans="2:8" x14ac:dyDescent="0.25">
      <c r="B145">
        <v>5912.8</v>
      </c>
      <c r="H145" s="24"/>
    </row>
    <row r="146" spans="2:8" x14ac:dyDescent="0.25">
      <c r="B146">
        <v>5956.9</v>
      </c>
      <c r="H146">
        <v>25820534.7378112</v>
      </c>
    </row>
    <row r="147" spans="2:8" x14ac:dyDescent="0.25">
      <c r="B147">
        <v>5985.6</v>
      </c>
      <c r="H147" s="24"/>
    </row>
    <row r="148" spans="2:8" x14ac:dyDescent="0.25">
      <c r="B148">
        <v>6017.9</v>
      </c>
      <c r="H148" s="24"/>
    </row>
    <row r="149" spans="2:8" x14ac:dyDescent="0.25">
      <c r="B149">
        <v>6050.7</v>
      </c>
      <c r="H149" s="24"/>
    </row>
    <row r="150" spans="2:8" x14ac:dyDescent="0.25">
      <c r="B150">
        <v>6083.8</v>
      </c>
      <c r="H150" s="24"/>
    </row>
    <row r="151" spans="2:8" x14ac:dyDescent="0.25">
      <c r="B151">
        <v>6117</v>
      </c>
      <c r="H151" s="24"/>
    </row>
    <row r="152" spans="2:8" x14ac:dyDescent="0.25">
      <c r="B152">
        <v>6149.6</v>
      </c>
      <c r="H152" s="24"/>
    </row>
    <row r="153" spans="2:8" x14ac:dyDescent="0.25">
      <c r="B153">
        <v>6241.4</v>
      </c>
      <c r="H153">
        <v>25820534.737811498</v>
      </c>
    </row>
    <row r="154" spans="2:8" x14ac:dyDescent="0.25">
      <c r="B154">
        <v>6282.1</v>
      </c>
      <c r="H154">
        <v>25820534.737811301</v>
      </c>
    </row>
    <row r="155" spans="2:8" x14ac:dyDescent="0.25">
      <c r="B155">
        <v>6323.5</v>
      </c>
      <c r="H155">
        <v>25820534.7378112</v>
      </c>
    </row>
    <row r="156" spans="2:8" x14ac:dyDescent="0.25">
      <c r="B156">
        <v>6353</v>
      </c>
      <c r="H156" s="24"/>
    </row>
    <row r="157" spans="2:8" x14ac:dyDescent="0.25">
      <c r="B157">
        <v>6397.9</v>
      </c>
      <c r="H157">
        <v>25820534.7378112</v>
      </c>
    </row>
    <row r="158" spans="2:8" x14ac:dyDescent="0.25">
      <c r="B158">
        <v>6438.2</v>
      </c>
      <c r="H158">
        <v>25820534.7378112</v>
      </c>
    </row>
    <row r="159" spans="2:8" x14ac:dyDescent="0.25">
      <c r="B159">
        <v>6478.5</v>
      </c>
      <c r="H159">
        <v>25820534.737811301</v>
      </c>
    </row>
    <row r="160" spans="2:8" x14ac:dyDescent="0.25">
      <c r="B160">
        <v>6507.2</v>
      </c>
      <c r="H160" s="24"/>
    </row>
    <row r="161" spans="2:8" x14ac:dyDescent="0.25">
      <c r="B161">
        <v>6551.6</v>
      </c>
      <c r="H161">
        <v>25820534.7378112</v>
      </c>
    </row>
    <row r="162" spans="2:8" x14ac:dyDescent="0.25">
      <c r="B162">
        <v>6580.4</v>
      </c>
      <c r="H162" s="24"/>
    </row>
    <row r="163" spans="2:8" x14ac:dyDescent="0.25">
      <c r="B163">
        <v>6613</v>
      </c>
      <c r="H163" s="24"/>
    </row>
    <row r="164" spans="2:8" x14ac:dyDescent="0.25">
      <c r="B164">
        <v>6646</v>
      </c>
      <c r="H164" s="24"/>
    </row>
    <row r="165" spans="2:8" x14ac:dyDescent="0.25">
      <c r="B165">
        <v>6678.8</v>
      </c>
      <c r="H165" s="24"/>
    </row>
    <row r="166" spans="2:8" x14ac:dyDescent="0.25">
      <c r="B166">
        <v>6711.5</v>
      </c>
      <c r="H166" s="24"/>
    </row>
    <row r="167" spans="2:8" x14ac:dyDescent="0.25">
      <c r="B167">
        <v>6744.1</v>
      </c>
      <c r="H167" s="24"/>
    </row>
    <row r="168" spans="2:8" x14ac:dyDescent="0.25">
      <c r="B168">
        <v>6776.8</v>
      </c>
      <c r="H168" s="24"/>
    </row>
    <row r="169" spans="2:8" x14ac:dyDescent="0.25">
      <c r="B169">
        <v>6809.8</v>
      </c>
      <c r="H169" s="24"/>
    </row>
    <row r="170" spans="2:8" x14ac:dyDescent="0.25">
      <c r="B170">
        <v>6854.7</v>
      </c>
      <c r="H170">
        <v>25820534.7378111</v>
      </c>
    </row>
    <row r="171" spans="2:8" x14ac:dyDescent="0.25">
      <c r="B171">
        <v>6884.2</v>
      </c>
      <c r="H171" s="24"/>
    </row>
    <row r="172" spans="2:8" x14ac:dyDescent="0.25">
      <c r="B172">
        <v>6917</v>
      </c>
      <c r="H172" s="24"/>
    </row>
    <row r="173" spans="2:8" x14ac:dyDescent="0.25">
      <c r="B173">
        <v>6950</v>
      </c>
      <c r="H173" s="24"/>
    </row>
    <row r="174" spans="2:8" x14ac:dyDescent="0.25">
      <c r="B174">
        <v>6982.9</v>
      </c>
      <c r="H174" s="24"/>
    </row>
    <row r="175" spans="2:8" x14ac:dyDescent="0.25">
      <c r="B175">
        <v>7015.8</v>
      </c>
      <c r="H175" s="24"/>
    </row>
    <row r="176" spans="2:8" x14ac:dyDescent="0.25">
      <c r="B176">
        <v>7049.1</v>
      </c>
      <c r="H176" s="24"/>
    </row>
    <row r="177" spans="2:8" x14ac:dyDescent="0.25">
      <c r="B177">
        <v>7082</v>
      </c>
      <c r="H177" s="24"/>
    </row>
    <row r="178" spans="2:8" x14ac:dyDescent="0.25">
      <c r="B178">
        <v>7114.6</v>
      </c>
      <c r="H178" s="24"/>
    </row>
    <row r="179" spans="2:8" x14ac:dyDescent="0.25">
      <c r="B179">
        <v>7206.6</v>
      </c>
      <c r="H179">
        <v>25820534.737811301</v>
      </c>
    </row>
    <row r="180" spans="2:8" x14ac:dyDescent="0.25">
      <c r="B180">
        <v>7247.8</v>
      </c>
      <c r="H180">
        <v>25820534.737811401</v>
      </c>
    </row>
    <row r="181" spans="2:8" x14ac:dyDescent="0.25">
      <c r="B181">
        <v>7279.2</v>
      </c>
      <c r="H181" s="24"/>
    </row>
    <row r="190" spans="2:8" x14ac:dyDescent="0.25">
      <c r="H190" s="24"/>
    </row>
    <row r="191" spans="2:8" x14ac:dyDescent="0.25">
      <c r="H191" s="24"/>
    </row>
    <row r="192" spans="2:8" x14ac:dyDescent="0.25">
      <c r="H192" s="24"/>
    </row>
    <row r="193" spans="3:8" x14ac:dyDescent="0.25">
      <c r="H193" s="24"/>
    </row>
    <row r="194" spans="3:8" x14ac:dyDescent="0.25">
      <c r="H194" s="24"/>
    </row>
    <row r="195" spans="3:8" x14ac:dyDescent="0.25">
      <c r="C195" s="24"/>
    </row>
    <row r="196" spans="3:8" x14ac:dyDescent="0.25">
      <c r="C196" s="24"/>
    </row>
    <row r="197" spans="3:8" x14ac:dyDescent="0.25">
      <c r="C197" s="24"/>
    </row>
    <row r="198" spans="3:8" x14ac:dyDescent="0.25">
      <c r="C198" s="24"/>
    </row>
    <row r="199" spans="3:8" x14ac:dyDescent="0.25">
      <c r="C199" s="24"/>
    </row>
    <row r="200" spans="3:8" x14ac:dyDescent="0.25">
      <c r="C200" s="24"/>
    </row>
    <row r="201" spans="3:8" x14ac:dyDescent="0.25">
      <c r="C201" s="24"/>
    </row>
    <row r="202" spans="3:8" x14ac:dyDescent="0.25">
      <c r="C202" s="24"/>
    </row>
  </sheetData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F339B-1CC9-43C5-AF67-3197B2A1F87A}">
  <dimension ref="A1:BL34"/>
  <sheetViews>
    <sheetView workbookViewId="0">
      <selection activeCell="G15" sqref="G15"/>
    </sheetView>
  </sheetViews>
  <sheetFormatPr baseColWidth="10" defaultRowHeight="15" x14ac:dyDescent="0.25"/>
  <cols>
    <col min="1" max="1" width="10.140625" bestFit="1" customWidth="1"/>
    <col min="2" max="2" width="23.140625" bestFit="1" customWidth="1"/>
    <col min="3" max="3" width="11.28515625" bestFit="1" customWidth="1"/>
    <col min="4" max="4" width="4" bestFit="1" customWidth="1"/>
    <col min="5" max="5" width="3" bestFit="1" customWidth="1"/>
    <col min="6" max="6" width="7" bestFit="1" customWidth="1"/>
    <col min="7" max="7" width="8.5703125" bestFit="1" customWidth="1"/>
    <col min="8" max="8" width="9.140625" bestFit="1" customWidth="1"/>
    <col min="9" max="10" width="11" bestFit="1" customWidth="1"/>
    <col min="11" max="11" width="6.5703125" bestFit="1" customWidth="1"/>
    <col min="12" max="16" width="11" bestFit="1" customWidth="1"/>
    <col min="17" max="17" width="5" bestFit="1" customWidth="1"/>
    <col min="18" max="18" width="7" bestFit="1" customWidth="1"/>
    <col min="19" max="19" width="6.42578125" bestFit="1" customWidth="1"/>
    <col min="20" max="20" width="7.140625" bestFit="1" customWidth="1"/>
    <col min="21" max="21" width="7.7109375" bestFit="1" customWidth="1"/>
    <col min="22" max="24" width="7" bestFit="1" customWidth="1"/>
    <col min="25" max="25" width="11" bestFit="1" customWidth="1"/>
    <col min="26" max="26" width="6.7109375" bestFit="1" customWidth="1"/>
    <col min="27" max="31" width="11" bestFit="1" customWidth="1"/>
    <col min="32" max="33" width="3" bestFit="1" customWidth="1"/>
    <col min="34" max="34" width="24.42578125" bestFit="1" customWidth="1"/>
    <col min="35" max="35" width="9.85546875" bestFit="1" customWidth="1"/>
    <col min="36" max="36" width="6.85546875" bestFit="1" customWidth="1"/>
    <col min="37" max="37" width="8.140625" bestFit="1" customWidth="1"/>
    <col min="38" max="38" width="9.42578125" bestFit="1" customWidth="1"/>
    <col min="39" max="40" width="2" bestFit="1" customWidth="1"/>
    <col min="41" max="41" width="3.28515625" bestFit="1" customWidth="1"/>
    <col min="42" max="42" width="24.42578125" bestFit="1" customWidth="1"/>
    <col min="43" max="43" width="6" bestFit="1" customWidth="1"/>
    <col min="44" max="44" width="9" bestFit="1" customWidth="1"/>
    <col min="45" max="45" width="2" bestFit="1" customWidth="1"/>
    <col min="46" max="47" width="9" bestFit="1" customWidth="1"/>
    <col min="48" max="52" width="2" bestFit="1" customWidth="1"/>
    <col min="53" max="53" width="4" bestFit="1" customWidth="1"/>
    <col min="54" max="54" width="2" bestFit="1" customWidth="1"/>
    <col min="55" max="55" width="4" bestFit="1" customWidth="1"/>
    <col min="56" max="56" width="5" bestFit="1" customWidth="1"/>
    <col min="57" max="63" width="2" bestFit="1" customWidth="1"/>
    <col min="64" max="64" width="8.28515625" bestFit="1" customWidth="1"/>
    <col min="65" max="69" width="2" bestFit="1" customWidth="1"/>
    <col min="70" max="70" width="3" bestFit="1" customWidth="1"/>
    <col min="71" max="71" width="2" bestFit="1" customWidth="1"/>
    <col min="72" max="72" width="14.140625" bestFit="1" customWidth="1"/>
  </cols>
  <sheetData>
    <row r="1" spans="1:64" x14ac:dyDescent="0.25">
      <c r="A1" s="8" t="s">
        <v>99</v>
      </c>
      <c r="B1" t="s">
        <v>0</v>
      </c>
      <c r="C1" t="s">
        <v>645</v>
      </c>
      <c r="D1" t="s">
        <v>2</v>
      </c>
      <c r="E1" t="s">
        <v>3</v>
      </c>
      <c r="F1" t="s">
        <v>8</v>
      </c>
      <c r="G1" t="s">
        <v>812</v>
      </c>
      <c r="H1" t="s">
        <v>813</v>
      </c>
      <c r="I1" t="s">
        <v>4</v>
      </c>
      <c r="J1" t="s">
        <v>6</v>
      </c>
      <c r="K1" t="s">
        <v>798</v>
      </c>
      <c r="L1" t="s">
        <v>799</v>
      </c>
      <c r="M1" t="s">
        <v>274</v>
      </c>
      <c r="N1" t="s">
        <v>311</v>
      </c>
      <c r="O1" t="s">
        <v>318</v>
      </c>
      <c r="P1" t="s">
        <v>646</v>
      </c>
      <c r="Q1" t="s">
        <v>5</v>
      </c>
      <c r="R1" t="s">
        <v>7</v>
      </c>
      <c r="S1" t="s">
        <v>800</v>
      </c>
      <c r="T1" t="s">
        <v>801</v>
      </c>
      <c r="U1" t="s">
        <v>275</v>
      </c>
      <c r="V1" t="s">
        <v>647</v>
      </c>
      <c r="W1" t="s">
        <v>319</v>
      </c>
      <c r="X1" t="s">
        <v>648</v>
      </c>
      <c r="Y1" t="s">
        <v>649</v>
      </c>
      <c r="Z1" t="s">
        <v>802</v>
      </c>
      <c r="AA1" t="s">
        <v>803</v>
      </c>
      <c r="AB1" t="s">
        <v>650</v>
      </c>
      <c r="AC1" t="s">
        <v>651</v>
      </c>
      <c r="AD1" t="s">
        <v>652</v>
      </c>
      <c r="AE1" t="s">
        <v>653</v>
      </c>
      <c r="AF1" t="s">
        <v>24</v>
      </c>
      <c r="AG1" t="s">
        <v>222</v>
      </c>
      <c r="AH1" t="s">
        <v>814</v>
      </c>
      <c r="AI1" t="s">
        <v>815</v>
      </c>
      <c r="AJ1" t="s">
        <v>816</v>
      </c>
      <c r="AK1" t="s">
        <v>817</v>
      </c>
      <c r="AL1" t="s">
        <v>818</v>
      </c>
      <c r="AM1" t="s">
        <v>819</v>
      </c>
      <c r="AN1" t="s">
        <v>820</v>
      </c>
      <c r="AO1" t="s">
        <v>821</v>
      </c>
      <c r="AP1" t="s">
        <v>119</v>
      </c>
      <c r="BL1" s="24"/>
    </row>
    <row r="2" spans="1:64" x14ac:dyDescent="0.25">
      <c r="A2" t="s">
        <v>120</v>
      </c>
      <c r="B2" t="s">
        <v>807</v>
      </c>
      <c r="C2" t="s">
        <v>804</v>
      </c>
      <c r="D2">
        <v>168</v>
      </c>
      <c r="E2">
        <v>28</v>
      </c>
      <c r="F2">
        <v>1E-4</v>
      </c>
      <c r="G2">
        <v>7200</v>
      </c>
      <c r="I2">
        <v>22323983</v>
      </c>
      <c r="J2">
        <v>22390532.399999999</v>
      </c>
      <c r="L2">
        <v>22419415.100000001</v>
      </c>
      <c r="M2">
        <v>22393267</v>
      </c>
      <c r="N2">
        <v>22386842</v>
      </c>
      <c r="O2">
        <v>22386842</v>
      </c>
      <c r="P2">
        <v>22388976.899999999</v>
      </c>
      <c r="Q2">
        <v>21.8</v>
      </c>
      <c r="R2">
        <v>7215.7</v>
      </c>
      <c r="S2">
        <v>0</v>
      </c>
      <c r="T2">
        <v>1180.8</v>
      </c>
      <c r="U2">
        <v>1037.0999999999999</v>
      </c>
      <c r="V2">
        <v>7224.3</v>
      </c>
      <c r="W2">
        <v>7222.1</v>
      </c>
      <c r="X2">
        <v>7216.7</v>
      </c>
      <c r="Y2">
        <v>2.9722099999999999E-3</v>
      </c>
      <c r="AA2">
        <v>4.2566699999999997E-3</v>
      </c>
      <c r="AB2">
        <v>3.0939700000000001E-3</v>
      </c>
      <c r="AC2">
        <v>2.8078600000000001E-3</v>
      </c>
      <c r="AD2">
        <v>2.8078600000000001E-3</v>
      </c>
      <c r="AE2">
        <v>5.465E-5</v>
      </c>
      <c r="AF2">
        <v>20</v>
      </c>
      <c r="AG2">
        <v>0</v>
      </c>
      <c r="AH2">
        <v>1</v>
      </c>
      <c r="AI2">
        <v>1</v>
      </c>
      <c r="AJ2">
        <v>3</v>
      </c>
      <c r="AK2" t="s">
        <v>810</v>
      </c>
      <c r="AL2">
        <v>1</v>
      </c>
      <c r="AM2">
        <v>0</v>
      </c>
      <c r="AN2">
        <v>0</v>
      </c>
      <c r="AO2" t="s">
        <v>811</v>
      </c>
      <c r="AP2" t="s">
        <v>805</v>
      </c>
    </row>
    <row r="3" spans="1:64" x14ac:dyDescent="0.25">
      <c r="A3" t="s">
        <v>120</v>
      </c>
      <c r="B3" t="s">
        <v>808</v>
      </c>
      <c r="C3" t="s">
        <v>809</v>
      </c>
      <c r="D3">
        <v>168</v>
      </c>
      <c r="E3">
        <v>44</v>
      </c>
      <c r="F3">
        <v>1E-4</v>
      </c>
      <c r="G3">
        <v>1200</v>
      </c>
      <c r="H3">
        <v>7200</v>
      </c>
      <c r="I3">
        <v>30113401.600000001</v>
      </c>
      <c r="J3">
        <v>30160073.100000001</v>
      </c>
      <c r="L3">
        <v>30173863.800000001</v>
      </c>
      <c r="M3">
        <v>30188837.800000001</v>
      </c>
      <c r="N3">
        <v>30175909.600000001</v>
      </c>
      <c r="O3">
        <v>30176724.399999999</v>
      </c>
      <c r="P3">
        <v>30180844.199999999</v>
      </c>
      <c r="Q3">
        <v>38.299999999999997</v>
      </c>
      <c r="R3">
        <v>7225.4</v>
      </c>
      <c r="S3">
        <v>0</v>
      </c>
      <c r="T3">
        <v>1263.0999999999999</v>
      </c>
      <c r="U3">
        <v>1262.7</v>
      </c>
      <c r="V3">
        <v>7234.3</v>
      </c>
      <c r="W3">
        <v>7234.7</v>
      </c>
      <c r="X3">
        <v>7216.4</v>
      </c>
      <c r="Y3">
        <v>1.5474600000000001E-3</v>
      </c>
      <c r="AA3">
        <v>2.0037900000000001E-3</v>
      </c>
      <c r="AB3">
        <v>2.4988100000000002E-3</v>
      </c>
      <c r="AC3">
        <v>2.0714499999999999E-3</v>
      </c>
      <c r="AD3">
        <v>2.0983999999999998E-3</v>
      </c>
      <c r="AE3">
        <v>2.2346100000000002E-3</v>
      </c>
      <c r="AF3">
        <v>20</v>
      </c>
      <c r="AG3">
        <v>0</v>
      </c>
      <c r="AH3">
        <v>1</v>
      </c>
      <c r="AI3">
        <v>1</v>
      </c>
      <c r="AJ3">
        <v>3</v>
      </c>
      <c r="AK3" t="s">
        <v>810</v>
      </c>
      <c r="AL3">
        <v>1</v>
      </c>
      <c r="AM3">
        <v>0</v>
      </c>
      <c r="AN3">
        <v>0</v>
      </c>
      <c r="AO3" t="s">
        <v>811</v>
      </c>
      <c r="AP3" t="s">
        <v>805</v>
      </c>
    </row>
    <row r="4" spans="1:64" x14ac:dyDescent="0.25">
      <c r="A4" t="s">
        <v>120</v>
      </c>
      <c r="B4" t="s">
        <v>828</v>
      </c>
      <c r="C4" t="s">
        <v>829</v>
      </c>
      <c r="D4">
        <v>168</v>
      </c>
      <c r="E4">
        <v>45</v>
      </c>
      <c r="F4">
        <v>1E-4</v>
      </c>
      <c r="G4">
        <v>1200</v>
      </c>
      <c r="H4">
        <v>7200</v>
      </c>
      <c r="I4">
        <v>28165801.699999999</v>
      </c>
      <c r="M4">
        <v>28221103.300000001</v>
      </c>
      <c r="N4">
        <v>28214126.899999999</v>
      </c>
      <c r="P4">
        <v>0</v>
      </c>
      <c r="Q4">
        <v>36.1</v>
      </c>
      <c r="R4">
        <v>0</v>
      </c>
      <c r="S4">
        <v>0</v>
      </c>
      <c r="T4">
        <v>0</v>
      </c>
      <c r="U4">
        <v>1260.9000000000001</v>
      </c>
      <c r="V4">
        <v>7230.8</v>
      </c>
      <c r="W4">
        <v>0</v>
      </c>
      <c r="X4">
        <v>0</v>
      </c>
      <c r="Y4">
        <v>1</v>
      </c>
      <c r="AB4">
        <v>1.9595799999999998E-3</v>
      </c>
      <c r="AC4">
        <v>8.4845999999999999E-4</v>
      </c>
      <c r="AF4">
        <v>20</v>
      </c>
      <c r="AG4">
        <v>0</v>
      </c>
      <c r="AH4">
        <v>1</v>
      </c>
      <c r="AI4">
        <v>1</v>
      </c>
      <c r="AJ4">
        <v>3</v>
      </c>
      <c r="AK4" t="s">
        <v>810</v>
      </c>
      <c r="AL4">
        <v>1</v>
      </c>
      <c r="AM4">
        <v>0</v>
      </c>
      <c r="AN4">
        <v>0</v>
      </c>
      <c r="AO4" t="s">
        <v>811</v>
      </c>
      <c r="AP4" t="s">
        <v>805</v>
      </c>
    </row>
    <row r="7" spans="1:64" x14ac:dyDescent="0.25">
      <c r="A7" t="s">
        <v>120</v>
      </c>
      <c r="B7" t="s">
        <v>830</v>
      </c>
      <c r="C7" t="s">
        <v>831</v>
      </c>
      <c r="D7">
        <v>168</v>
      </c>
      <c r="E7">
        <v>49</v>
      </c>
      <c r="F7">
        <v>1E-4</v>
      </c>
      <c r="G7">
        <v>1200</v>
      </c>
      <c r="H7">
        <v>7227.2925007343201</v>
      </c>
      <c r="I7">
        <v>31682144.199999999</v>
      </c>
      <c r="J7">
        <v>31718397.100000001</v>
      </c>
      <c r="L7">
        <v>31743063</v>
      </c>
      <c r="M7">
        <v>31740718.899999999</v>
      </c>
      <c r="N7">
        <v>31727378.899999999</v>
      </c>
      <c r="O7">
        <v>31724971.899999999</v>
      </c>
      <c r="P7">
        <v>31734120.699999999</v>
      </c>
      <c r="Q7">
        <v>42.7</v>
      </c>
      <c r="R7">
        <v>7227.3</v>
      </c>
      <c r="S7">
        <v>0</v>
      </c>
      <c r="T7">
        <v>1270.3</v>
      </c>
      <c r="U7">
        <v>1269.5</v>
      </c>
      <c r="V7">
        <v>7266.2</v>
      </c>
      <c r="W7">
        <v>7266.1</v>
      </c>
      <c r="X7">
        <v>7247.6</v>
      </c>
      <c r="Y7">
        <v>1.1429599999999999E-3</v>
      </c>
      <c r="AA7">
        <v>1.9191200000000001E-3</v>
      </c>
      <c r="AB7">
        <v>1.84541E-3</v>
      </c>
      <c r="AC7">
        <v>8.2969999999999995E-4</v>
      </c>
      <c r="AD7">
        <v>1.34997E-3</v>
      </c>
      <c r="AF7">
        <v>20</v>
      </c>
      <c r="AG7">
        <v>0</v>
      </c>
      <c r="AH7">
        <v>1</v>
      </c>
      <c r="AI7">
        <v>1</v>
      </c>
      <c r="AJ7">
        <v>3</v>
      </c>
      <c r="AK7" t="s">
        <v>810</v>
      </c>
      <c r="AL7">
        <v>1</v>
      </c>
      <c r="AM7">
        <v>0</v>
      </c>
      <c r="AN7">
        <v>0</v>
      </c>
      <c r="AO7" t="s">
        <v>811</v>
      </c>
      <c r="AP7" t="s">
        <v>805</v>
      </c>
    </row>
    <row r="15" spans="1:64" x14ac:dyDescent="0.25">
      <c r="C15" s="79">
        <f>35064+C16</f>
        <v>35784</v>
      </c>
      <c r="G15">
        <v>35784</v>
      </c>
    </row>
    <row r="16" spans="1:64" x14ac:dyDescent="0.25">
      <c r="C16">
        <f>24*30</f>
        <v>720</v>
      </c>
    </row>
    <row r="34" spans="14:14" x14ac:dyDescent="0.25">
      <c r="N34">
        <f>64+24*7</f>
        <v>232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A9462-5195-4D06-AD00-31780A58E219}">
  <dimension ref="A1:BC84"/>
  <sheetViews>
    <sheetView zoomScale="115" zoomScaleNormal="115" workbookViewId="0">
      <selection activeCell="C3" sqref="C3"/>
    </sheetView>
  </sheetViews>
  <sheetFormatPr baseColWidth="10" defaultRowHeight="15" x14ac:dyDescent="0.25"/>
  <cols>
    <col min="1" max="1" width="18.42578125" customWidth="1"/>
    <col min="2" max="2" width="4.28515625" bestFit="1" customWidth="1"/>
    <col min="3" max="3" width="6.28515625" bestFit="1" customWidth="1"/>
    <col min="4" max="4" width="7.42578125" bestFit="1" customWidth="1"/>
    <col min="5" max="5" width="6.85546875" bestFit="1" customWidth="1"/>
    <col min="6" max="6" width="5.5703125" bestFit="1" customWidth="1"/>
    <col min="7" max="7" width="4.42578125" bestFit="1" customWidth="1"/>
    <col min="8" max="8" width="3.42578125" bestFit="1" customWidth="1"/>
    <col min="9" max="9" width="3.5703125" bestFit="1" customWidth="1"/>
    <col min="10" max="14" width="3.42578125" bestFit="1" customWidth="1"/>
    <col min="15" max="15" width="11.5703125" bestFit="1" customWidth="1"/>
    <col min="16" max="16" width="6.28515625" bestFit="1" customWidth="1"/>
    <col min="17" max="17" width="3.7109375" bestFit="1" customWidth="1"/>
    <col min="18" max="18" width="3.42578125" bestFit="1" customWidth="1"/>
    <col min="19" max="20" width="4.42578125" bestFit="1" customWidth="1"/>
    <col min="21" max="21" width="3.28515625" bestFit="1" customWidth="1"/>
    <col min="22" max="22" width="11.5703125" customWidth="1"/>
    <col min="23" max="23" width="2.140625" customWidth="1"/>
    <col min="24" max="24" width="1.7109375" bestFit="1" customWidth="1"/>
    <col min="25" max="25" width="3.42578125" bestFit="1" customWidth="1"/>
    <col min="26" max="26" width="1.5703125" bestFit="1" customWidth="1"/>
    <col min="27" max="27" width="3.42578125" bestFit="1" customWidth="1"/>
    <col min="28" max="28" width="3" bestFit="1" customWidth="1"/>
    <col min="29" max="29" width="2.7109375" bestFit="1" customWidth="1"/>
    <col min="30" max="30" width="3.42578125" bestFit="1" customWidth="1"/>
    <col min="31" max="31" width="3" bestFit="1" customWidth="1"/>
    <col min="32" max="32" width="3.42578125" bestFit="1" customWidth="1"/>
    <col min="33" max="33" width="1.5703125" bestFit="1" customWidth="1"/>
    <col min="34" max="34" width="3.42578125" bestFit="1" customWidth="1"/>
    <col min="35" max="35" width="3" bestFit="1" customWidth="1"/>
    <col min="36" max="36" width="3.42578125" bestFit="1" customWidth="1"/>
    <col min="37" max="37" width="1.5703125" bestFit="1" customWidth="1"/>
    <col min="38" max="38" width="3.42578125" bestFit="1" customWidth="1"/>
    <col min="39" max="39" width="3" bestFit="1" customWidth="1"/>
    <col min="40" max="40" width="3.42578125" bestFit="1" customWidth="1"/>
    <col min="41" max="41" width="1.5703125" bestFit="1" customWidth="1"/>
    <col min="42" max="42" width="3.42578125" bestFit="1" customWidth="1"/>
    <col min="43" max="43" width="3" bestFit="1" customWidth="1"/>
    <col min="44" max="44" width="3.42578125" bestFit="1" customWidth="1"/>
    <col min="45" max="45" width="1.5703125" bestFit="1" customWidth="1"/>
    <col min="46" max="46" width="3.42578125" bestFit="1" customWidth="1"/>
    <col min="47" max="47" width="3" bestFit="1" customWidth="1"/>
    <col min="48" max="48" width="3.42578125" bestFit="1" customWidth="1"/>
    <col min="49" max="49" width="1.5703125" bestFit="1" customWidth="1"/>
    <col min="50" max="50" width="3.42578125" bestFit="1" customWidth="1"/>
    <col min="51" max="51" width="3" bestFit="1" customWidth="1"/>
    <col min="52" max="52" width="3.42578125" bestFit="1" customWidth="1"/>
    <col min="53" max="53" width="1.5703125" bestFit="1" customWidth="1"/>
    <col min="54" max="54" width="3.42578125" bestFit="1" customWidth="1"/>
    <col min="55" max="55" width="1.7109375" bestFit="1" customWidth="1"/>
    <col min="56" max="56" width="2.28515625" bestFit="1" customWidth="1"/>
    <col min="57" max="57" width="1.5703125" bestFit="1" customWidth="1"/>
    <col min="58" max="58" width="2.28515625" bestFit="1" customWidth="1"/>
    <col min="59" max="59" width="3" bestFit="1" customWidth="1"/>
    <col min="60" max="60" width="2.28515625" bestFit="1" customWidth="1"/>
    <col min="63" max="63" width="3" bestFit="1" customWidth="1"/>
  </cols>
  <sheetData>
    <row r="1" spans="1:55" s="1" customFormat="1" x14ac:dyDescent="0.25">
      <c r="G1" s="77" t="s">
        <v>705</v>
      </c>
      <c r="H1" s="77"/>
      <c r="I1" s="77"/>
      <c r="J1" s="77"/>
      <c r="K1" s="77"/>
      <c r="L1" s="77"/>
      <c r="M1" s="77"/>
      <c r="N1" s="77"/>
      <c r="Z1"/>
      <c r="AA1"/>
    </row>
    <row r="2" spans="1:55" s="1" customFormat="1" x14ac:dyDescent="0.25">
      <c r="B2" s="1" t="s">
        <v>662</v>
      </c>
      <c r="C2" s="1" t="s">
        <v>755</v>
      </c>
      <c r="D2" s="1" t="s">
        <v>665</v>
      </c>
      <c r="E2" s="1" t="s">
        <v>664</v>
      </c>
      <c r="F2" s="1" t="s">
        <v>663</v>
      </c>
      <c r="G2" s="71" t="s">
        <v>775</v>
      </c>
      <c r="H2" s="71" t="s">
        <v>776</v>
      </c>
      <c r="I2" s="71" t="s">
        <v>777</v>
      </c>
      <c r="J2" s="71" t="s">
        <v>778</v>
      </c>
      <c r="K2" s="71" t="s">
        <v>779</v>
      </c>
      <c r="L2" s="71" t="s">
        <v>780</v>
      </c>
      <c r="M2" s="71" t="s">
        <v>781</v>
      </c>
      <c r="N2" s="71" t="s">
        <v>782</v>
      </c>
      <c r="O2" s="1" t="s">
        <v>783</v>
      </c>
      <c r="Q2" s="1" t="s">
        <v>788</v>
      </c>
      <c r="R2" s="1" t="s">
        <v>789</v>
      </c>
      <c r="S2" s="1" t="s">
        <v>790</v>
      </c>
      <c r="T2" s="1" t="s">
        <v>791</v>
      </c>
      <c r="U2" s="1" t="s">
        <v>565</v>
      </c>
      <c r="V2" s="1" t="s">
        <v>516</v>
      </c>
      <c r="Z2"/>
      <c r="AA2"/>
    </row>
    <row r="3" spans="1:55" x14ac:dyDescent="0.25">
      <c r="A3" s="9" t="s">
        <v>563</v>
      </c>
      <c r="B3" s="9">
        <v>1</v>
      </c>
      <c r="C3" s="9" t="s">
        <v>666</v>
      </c>
      <c r="D3" s="9" t="s">
        <v>715</v>
      </c>
      <c r="E3" s="9">
        <v>168</v>
      </c>
      <c r="F3" s="9">
        <f>SUM(G3:N3)</f>
        <v>28</v>
      </c>
      <c r="G3" s="74">
        <v>12</v>
      </c>
      <c r="H3" s="74">
        <v>11</v>
      </c>
      <c r="I3" s="74">
        <v>0</v>
      </c>
      <c r="J3" s="74">
        <v>0</v>
      </c>
      <c r="K3" s="74">
        <v>1</v>
      </c>
      <c r="L3" s="74">
        <v>4</v>
      </c>
      <c r="M3" s="74">
        <v>0</v>
      </c>
      <c r="N3" s="74">
        <v>0</v>
      </c>
      <c r="O3">
        <f>SUM(I3:N3)</f>
        <v>5</v>
      </c>
      <c r="X3" t="s">
        <v>784</v>
      </c>
      <c r="Y3">
        <v>0</v>
      </c>
      <c r="Z3" t="s">
        <v>561</v>
      </c>
      <c r="AA3">
        <f>G3</f>
        <v>12</v>
      </c>
      <c r="AB3" t="s">
        <v>786</v>
      </c>
      <c r="AC3" s="70" t="s">
        <v>785</v>
      </c>
      <c r="AD3">
        <f>H3</f>
        <v>11</v>
      </c>
      <c r="AE3" t="s">
        <v>786</v>
      </c>
      <c r="AF3">
        <v>2</v>
      </c>
      <c r="AG3" t="s">
        <v>561</v>
      </c>
      <c r="AH3">
        <f>I3</f>
        <v>0</v>
      </c>
      <c r="AI3" t="s">
        <v>786</v>
      </c>
      <c r="AJ3">
        <v>3</v>
      </c>
      <c r="AK3" t="s">
        <v>561</v>
      </c>
      <c r="AL3">
        <f>J3</f>
        <v>0</v>
      </c>
      <c r="AM3" t="s">
        <v>786</v>
      </c>
      <c r="AN3">
        <v>4</v>
      </c>
      <c r="AO3" t="s">
        <v>561</v>
      </c>
      <c r="AP3">
        <f>K3</f>
        <v>1</v>
      </c>
      <c r="AQ3" t="s">
        <v>786</v>
      </c>
      <c r="AR3" s="70">
        <v>5</v>
      </c>
      <c r="AS3" s="70" t="s">
        <v>561</v>
      </c>
      <c r="AT3">
        <f>L3</f>
        <v>4</v>
      </c>
      <c r="AU3" t="s">
        <v>786</v>
      </c>
      <c r="AV3">
        <v>6</v>
      </c>
      <c r="AW3" t="s">
        <v>561</v>
      </c>
      <c r="AX3">
        <f>M3</f>
        <v>0</v>
      </c>
      <c r="AY3" t="str">
        <f>AI3</f>
        <v>),(</v>
      </c>
      <c r="AZ3">
        <v>7</v>
      </c>
      <c r="BA3" t="s">
        <v>561</v>
      </c>
      <c r="BB3">
        <f>N3</f>
        <v>0</v>
      </c>
      <c r="BC3" t="s">
        <v>787</v>
      </c>
    </row>
    <row r="4" spans="1:55" x14ac:dyDescent="0.25">
      <c r="A4" s="9" t="s">
        <v>563</v>
      </c>
      <c r="B4" s="9">
        <v>2</v>
      </c>
      <c r="C4" s="9" t="s">
        <v>667</v>
      </c>
      <c r="D4" s="9" t="s">
        <v>716</v>
      </c>
      <c r="E4" s="9">
        <v>168</v>
      </c>
      <c r="F4" s="9">
        <f t="shared" ref="F4:F12" si="0">SUM(G4:N4)</f>
        <v>35</v>
      </c>
      <c r="G4" s="74">
        <v>13</v>
      </c>
      <c r="H4" s="74">
        <v>15</v>
      </c>
      <c r="I4" s="9">
        <v>2</v>
      </c>
      <c r="J4" s="9">
        <v>0</v>
      </c>
      <c r="K4" s="9">
        <v>4</v>
      </c>
      <c r="L4" s="9">
        <v>0</v>
      </c>
      <c r="M4" s="9">
        <v>0</v>
      </c>
      <c r="N4" s="9">
        <v>1</v>
      </c>
      <c r="O4">
        <f t="shared" ref="O4:O12" si="1">SUM(I4:N4)</f>
        <v>7</v>
      </c>
      <c r="X4" t="s">
        <v>784</v>
      </c>
      <c r="Y4">
        <v>0</v>
      </c>
      <c r="Z4" t="s">
        <v>561</v>
      </c>
      <c r="AA4">
        <f t="shared" ref="AA4:AA62" si="2">G4</f>
        <v>13</v>
      </c>
      <c r="AB4" t="s">
        <v>786</v>
      </c>
      <c r="AC4" s="70" t="s">
        <v>785</v>
      </c>
      <c r="AD4">
        <f t="shared" ref="AD4:AD62" si="3">H4</f>
        <v>15</v>
      </c>
      <c r="AE4" t="s">
        <v>786</v>
      </c>
      <c r="AF4">
        <v>2</v>
      </c>
      <c r="AG4" t="s">
        <v>561</v>
      </c>
      <c r="AH4">
        <f t="shared" ref="AH4:AH62" si="4">I4</f>
        <v>2</v>
      </c>
      <c r="AI4" t="s">
        <v>786</v>
      </c>
      <c r="AJ4">
        <v>3</v>
      </c>
      <c r="AK4" t="s">
        <v>561</v>
      </c>
      <c r="AL4">
        <f t="shared" ref="AL4:AL62" si="5">J4</f>
        <v>0</v>
      </c>
      <c r="AM4" t="s">
        <v>786</v>
      </c>
      <c r="AN4">
        <v>4</v>
      </c>
      <c r="AO4" t="s">
        <v>561</v>
      </c>
      <c r="AP4">
        <f t="shared" ref="AP4:AP62" si="6">K4</f>
        <v>4</v>
      </c>
      <c r="AQ4" t="s">
        <v>786</v>
      </c>
      <c r="AR4" s="70">
        <v>5</v>
      </c>
      <c r="AS4" s="70" t="s">
        <v>561</v>
      </c>
      <c r="AT4">
        <f t="shared" ref="AT4:AT62" si="7">L4</f>
        <v>0</v>
      </c>
      <c r="AU4" t="s">
        <v>786</v>
      </c>
      <c r="AV4">
        <v>6</v>
      </c>
      <c r="AW4" t="s">
        <v>561</v>
      </c>
      <c r="AX4">
        <f t="shared" ref="AX4:AX62" si="8">M4</f>
        <v>0</v>
      </c>
      <c r="AY4" t="str">
        <f t="shared" ref="AY4:AY62" si="9">AI4</f>
        <v>),(</v>
      </c>
      <c r="AZ4">
        <v>7</v>
      </c>
      <c r="BA4" t="s">
        <v>561</v>
      </c>
      <c r="BB4">
        <f t="shared" ref="BB4:BB62" si="10">N4</f>
        <v>1</v>
      </c>
      <c r="BC4" t="s">
        <v>787</v>
      </c>
    </row>
    <row r="5" spans="1:55" x14ac:dyDescent="0.25">
      <c r="A5" s="9" t="s">
        <v>563</v>
      </c>
      <c r="B5" s="9">
        <v>3</v>
      </c>
      <c r="C5" s="9" t="s">
        <v>668</v>
      </c>
      <c r="D5" s="9" t="s">
        <v>717</v>
      </c>
      <c r="E5" s="9">
        <v>168</v>
      </c>
      <c r="F5" s="9">
        <f t="shared" si="0"/>
        <v>44</v>
      </c>
      <c r="G5" s="74">
        <v>15</v>
      </c>
      <c r="H5" s="74">
        <v>13</v>
      </c>
      <c r="I5" s="9">
        <v>2</v>
      </c>
      <c r="J5" s="9">
        <v>6</v>
      </c>
      <c r="K5" s="9">
        <v>3</v>
      </c>
      <c r="L5" s="9">
        <v>1</v>
      </c>
      <c r="M5" s="9">
        <v>1</v>
      </c>
      <c r="N5" s="9">
        <v>3</v>
      </c>
      <c r="O5">
        <f t="shared" si="1"/>
        <v>16</v>
      </c>
      <c r="X5" t="s">
        <v>784</v>
      </c>
      <c r="Y5">
        <v>0</v>
      </c>
      <c r="Z5" t="s">
        <v>561</v>
      </c>
      <c r="AA5">
        <f t="shared" si="2"/>
        <v>15</v>
      </c>
      <c r="AB5" t="s">
        <v>786</v>
      </c>
      <c r="AC5" s="70" t="s">
        <v>785</v>
      </c>
      <c r="AD5">
        <f t="shared" si="3"/>
        <v>13</v>
      </c>
      <c r="AE5" t="s">
        <v>786</v>
      </c>
      <c r="AF5">
        <v>2</v>
      </c>
      <c r="AG5" t="s">
        <v>561</v>
      </c>
      <c r="AH5">
        <f t="shared" si="4"/>
        <v>2</v>
      </c>
      <c r="AI5" t="s">
        <v>786</v>
      </c>
      <c r="AJ5">
        <v>3</v>
      </c>
      <c r="AK5" t="s">
        <v>561</v>
      </c>
      <c r="AL5">
        <f t="shared" si="5"/>
        <v>6</v>
      </c>
      <c r="AM5" t="s">
        <v>786</v>
      </c>
      <c r="AN5">
        <v>4</v>
      </c>
      <c r="AO5" t="s">
        <v>561</v>
      </c>
      <c r="AP5">
        <f t="shared" si="6"/>
        <v>3</v>
      </c>
      <c r="AQ5" t="s">
        <v>786</v>
      </c>
      <c r="AR5" s="70">
        <v>5</v>
      </c>
      <c r="AS5" s="70" t="s">
        <v>561</v>
      </c>
      <c r="AT5">
        <f t="shared" si="7"/>
        <v>1</v>
      </c>
      <c r="AU5" t="s">
        <v>786</v>
      </c>
      <c r="AV5">
        <v>6</v>
      </c>
      <c r="AW5" t="s">
        <v>561</v>
      </c>
      <c r="AX5">
        <f t="shared" si="8"/>
        <v>1</v>
      </c>
      <c r="AY5" t="str">
        <f t="shared" si="9"/>
        <v>),(</v>
      </c>
      <c r="AZ5">
        <v>7</v>
      </c>
      <c r="BA5" t="s">
        <v>561</v>
      </c>
      <c r="BB5">
        <f t="shared" si="10"/>
        <v>3</v>
      </c>
      <c r="BC5" t="s">
        <v>787</v>
      </c>
    </row>
    <row r="6" spans="1:55" x14ac:dyDescent="0.25">
      <c r="A6" s="9" t="s">
        <v>563</v>
      </c>
      <c r="B6" s="9">
        <v>4</v>
      </c>
      <c r="C6" s="9" t="s">
        <v>669</v>
      </c>
      <c r="D6" s="9" t="s">
        <v>718</v>
      </c>
      <c r="E6" s="9">
        <v>168</v>
      </c>
      <c r="F6" s="9">
        <f t="shared" si="0"/>
        <v>45</v>
      </c>
      <c r="G6" s="74">
        <v>15</v>
      </c>
      <c r="H6" s="74">
        <v>11</v>
      </c>
      <c r="I6" s="9">
        <v>0</v>
      </c>
      <c r="J6" s="9">
        <v>1</v>
      </c>
      <c r="K6" s="9">
        <v>4</v>
      </c>
      <c r="L6" s="9">
        <v>5</v>
      </c>
      <c r="M6" s="9">
        <v>6</v>
      </c>
      <c r="N6" s="9">
        <v>3</v>
      </c>
      <c r="O6">
        <f t="shared" si="1"/>
        <v>19</v>
      </c>
      <c r="X6" t="s">
        <v>784</v>
      </c>
      <c r="Y6">
        <v>0</v>
      </c>
      <c r="Z6" t="s">
        <v>561</v>
      </c>
      <c r="AA6">
        <f t="shared" si="2"/>
        <v>15</v>
      </c>
      <c r="AB6" t="s">
        <v>786</v>
      </c>
      <c r="AC6" s="70" t="s">
        <v>785</v>
      </c>
      <c r="AD6">
        <f t="shared" si="3"/>
        <v>11</v>
      </c>
      <c r="AE6" t="s">
        <v>786</v>
      </c>
      <c r="AF6">
        <v>2</v>
      </c>
      <c r="AG6" t="s">
        <v>561</v>
      </c>
      <c r="AH6">
        <f t="shared" si="4"/>
        <v>0</v>
      </c>
      <c r="AI6" t="s">
        <v>786</v>
      </c>
      <c r="AJ6">
        <v>3</v>
      </c>
      <c r="AK6" t="s">
        <v>561</v>
      </c>
      <c r="AL6">
        <f t="shared" si="5"/>
        <v>1</v>
      </c>
      <c r="AM6" t="s">
        <v>786</v>
      </c>
      <c r="AN6">
        <v>4</v>
      </c>
      <c r="AO6" t="s">
        <v>561</v>
      </c>
      <c r="AP6">
        <f t="shared" si="6"/>
        <v>4</v>
      </c>
      <c r="AQ6" t="s">
        <v>786</v>
      </c>
      <c r="AR6" s="70">
        <v>5</v>
      </c>
      <c r="AS6" s="70" t="s">
        <v>561</v>
      </c>
      <c r="AT6">
        <f t="shared" si="7"/>
        <v>5</v>
      </c>
      <c r="AU6" t="s">
        <v>786</v>
      </c>
      <c r="AV6">
        <v>6</v>
      </c>
      <c r="AW6" t="s">
        <v>561</v>
      </c>
      <c r="AX6">
        <f t="shared" si="8"/>
        <v>6</v>
      </c>
      <c r="AY6" t="str">
        <f t="shared" si="9"/>
        <v>),(</v>
      </c>
      <c r="AZ6">
        <v>7</v>
      </c>
      <c r="BA6" t="s">
        <v>561</v>
      </c>
      <c r="BB6">
        <f t="shared" si="10"/>
        <v>3</v>
      </c>
      <c r="BC6" t="s">
        <v>787</v>
      </c>
    </row>
    <row r="7" spans="1:55" x14ac:dyDescent="0.25">
      <c r="A7" s="9" t="s">
        <v>563</v>
      </c>
      <c r="B7" s="9">
        <v>5</v>
      </c>
      <c r="C7" s="9" t="s">
        <v>670</v>
      </c>
      <c r="D7" s="9" t="s">
        <v>719</v>
      </c>
      <c r="E7" s="9">
        <v>168</v>
      </c>
      <c r="F7" s="9">
        <f t="shared" si="0"/>
        <v>49</v>
      </c>
      <c r="G7" s="74">
        <v>15</v>
      </c>
      <c r="H7" s="74">
        <v>13</v>
      </c>
      <c r="I7" s="9">
        <v>3</v>
      </c>
      <c r="J7" s="9">
        <v>7</v>
      </c>
      <c r="K7" s="9">
        <v>5</v>
      </c>
      <c r="L7" s="9">
        <v>3</v>
      </c>
      <c r="M7" s="9">
        <v>2</v>
      </c>
      <c r="N7" s="9">
        <v>1</v>
      </c>
      <c r="O7">
        <f t="shared" si="1"/>
        <v>21</v>
      </c>
      <c r="X7" t="s">
        <v>784</v>
      </c>
      <c r="Y7">
        <v>0</v>
      </c>
      <c r="Z7" t="s">
        <v>561</v>
      </c>
      <c r="AA7">
        <f t="shared" si="2"/>
        <v>15</v>
      </c>
      <c r="AB7" t="s">
        <v>786</v>
      </c>
      <c r="AC7" s="70" t="s">
        <v>785</v>
      </c>
      <c r="AD7">
        <f t="shared" si="3"/>
        <v>13</v>
      </c>
      <c r="AE7" t="s">
        <v>786</v>
      </c>
      <c r="AF7">
        <v>2</v>
      </c>
      <c r="AG7" t="s">
        <v>561</v>
      </c>
      <c r="AH7">
        <f t="shared" si="4"/>
        <v>3</v>
      </c>
      <c r="AI7" t="s">
        <v>786</v>
      </c>
      <c r="AJ7">
        <v>3</v>
      </c>
      <c r="AK7" t="s">
        <v>561</v>
      </c>
      <c r="AL7">
        <f t="shared" si="5"/>
        <v>7</v>
      </c>
      <c r="AM7" t="s">
        <v>786</v>
      </c>
      <c r="AN7">
        <v>4</v>
      </c>
      <c r="AO7" t="s">
        <v>561</v>
      </c>
      <c r="AP7">
        <f t="shared" si="6"/>
        <v>5</v>
      </c>
      <c r="AQ7" t="s">
        <v>786</v>
      </c>
      <c r="AR7" s="70">
        <v>5</v>
      </c>
      <c r="AS7" s="70" t="s">
        <v>561</v>
      </c>
      <c r="AT7">
        <f t="shared" si="7"/>
        <v>3</v>
      </c>
      <c r="AU7" t="s">
        <v>786</v>
      </c>
      <c r="AV7">
        <v>6</v>
      </c>
      <c r="AW7" t="s">
        <v>561</v>
      </c>
      <c r="AX7">
        <f t="shared" si="8"/>
        <v>2</v>
      </c>
      <c r="AY7" t="str">
        <f t="shared" si="9"/>
        <v>),(</v>
      </c>
      <c r="AZ7">
        <v>7</v>
      </c>
      <c r="BA7" t="s">
        <v>561</v>
      </c>
      <c r="BB7">
        <f t="shared" si="10"/>
        <v>1</v>
      </c>
      <c r="BC7" t="s">
        <v>787</v>
      </c>
    </row>
    <row r="8" spans="1:55" x14ac:dyDescent="0.25">
      <c r="A8" s="9" t="s">
        <v>563</v>
      </c>
      <c r="B8" s="9">
        <v>6</v>
      </c>
      <c r="C8" s="9" t="s">
        <v>671</v>
      </c>
      <c r="D8" s="9" t="s">
        <v>720</v>
      </c>
      <c r="E8" s="9">
        <v>168</v>
      </c>
      <c r="F8" s="9">
        <f t="shared" si="0"/>
        <v>50</v>
      </c>
      <c r="G8" s="74">
        <v>10</v>
      </c>
      <c r="H8" s="74">
        <v>10</v>
      </c>
      <c r="I8" s="9">
        <v>2</v>
      </c>
      <c r="J8" s="9">
        <v>5</v>
      </c>
      <c r="K8" s="9">
        <v>7</v>
      </c>
      <c r="L8" s="9">
        <v>5</v>
      </c>
      <c r="M8" s="9">
        <v>6</v>
      </c>
      <c r="N8" s="9">
        <v>5</v>
      </c>
      <c r="O8">
        <f t="shared" si="1"/>
        <v>30</v>
      </c>
      <c r="X8" t="s">
        <v>784</v>
      </c>
      <c r="Y8">
        <v>0</v>
      </c>
      <c r="Z8" t="s">
        <v>561</v>
      </c>
      <c r="AA8">
        <f t="shared" si="2"/>
        <v>10</v>
      </c>
      <c r="AB8" t="s">
        <v>786</v>
      </c>
      <c r="AC8" s="70" t="s">
        <v>785</v>
      </c>
      <c r="AD8">
        <f t="shared" si="3"/>
        <v>10</v>
      </c>
      <c r="AE8" t="s">
        <v>786</v>
      </c>
      <c r="AF8">
        <v>2</v>
      </c>
      <c r="AG8" t="s">
        <v>561</v>
      </c>
      <c r="AH8">
        <f t="shared" si="4"/>
        <v>2</v>
      </c>
      <c r="AI8" t="s">
        <v>786</v>
      </c>
      <c r="AJ8">
        <v>3</v>
      </c>
      <c r="AK8" t="s">
        <v>561</v>
      </c>
      <c r="AL8">
        <f t="shared" si="5"/>
        <v>5</v>
      </c>
      <c r="AM8" t="s">
        <v>786</v>
      </c>
      <c r="AN8">
        <v>4</v>
      </c>
      <c r="AO8" t="s">
        <v>561</v>
      </c>
      <c r="AP8">
        <f t="shared" si="6"/>
        <v>7</v>
      </c>
      <c r="AQ8" t="s">
        <v>786</v>
      </c>
      <c r="AR8" s="70">
        <v>5</v>
      </c>
      <c r="AS8" s="70" t="s">
        <v>561</v>
      </c>
      <c r="AT8">
        <f t="shared" si="7"/>
        <v>5</v>
      </c>
      <c r="AU8" t="s">
        <v>786</v>
      </c>
      <c r="AV8">
        <v>6</v>
      </c>
      <c r="AW8" t="s">
        <v>561</v>
      </c>
      <c r="AX8">
        <f t="shared" si="8"/>
        <v>6</v>
      </c>
      <c r="AY8" t="str">
        <f t="shared" si="9"/>
        <v>),(</v>
      </c>
      <c r="AZ8">
        <v>7</v>
      </c>
      <c r="BA8" t="s">
        <v>561</v>
      </c>
      <c r="BB8">
        <f t="shared" si="10"/>
        <v>5</v>
      </c>
      <c r="BC8" t="s">
        <v>787</v>
      </c>
    </row>
    <row r="9" spans="1:55" x14ac:dyDescent="0.25">
      <c r="A9" s="9" t="s">
        <v>563</v>
      </c>
      <c r="B9" s="9">
        <v>7</v>
      </c>
      <c r="C9" s="9" t="s">
        <v>672</v>
      </c>
      <c r="D9" s="9" t="s">
        <v>721</v>
      </c>
      <c r="E9" s="9">
        <v>168</v>
      </c>
      <c r="F9" s="9">
        <f t="shared" si="0"/>
        <v>51</v>
      </c>
      <c r="G9" s="74">
        <v>17</v>
      </c>
      <c r="H9" s="74">
        <v>16</v>
      </c>
      <c r="I9" s="9">
        <v>1</v>
      </c>
      <c r="J9" s="9">
        <v>3</v>
      </c>
      <c r="K9" s="9">
        <v>1</v>
      </c>
      <c r="L9" s="9">
        <v>7</v>
      </c>
      <c r="M9" s="9">
        <v>2</v>
      </c>
      <c r="N9" s="9">
        <v>4</v>
      </c>
      <c r="O9">
        <f t="shared" si="1"/>
        <v>18</v>
      </c>
      <c r="X9" t="s">
        <v>784</v>
      </c>
      <c r="Y9">
        <v>0</v>
      </c>
      <c r="Z9" t="s">
        <v>561</v>
      </c>
      <c r="AA9">
        <f t="shared" si="2"/>
        <v>17</v>
      </c>
      <c r="AB9" t="s">
        <v>786</v>
      </c>
      <c r="AC9" s="70" t="s">
        <v>785</v>
      </c>
      <c r="AD9">
        <f t="shared" si="3"/>
        <v>16</v>
      </c>
      <c r="AE9" t="s">
        <v>786</v>
      </c>
      <c r="AF9">
        <v>2</v>
      </c>
      <c r="AG9" t="s">
        <v>561</v>
      </c>
      <c r="AH9">
        <f t="shared" si="4"/>
        <v>1</v>
      </c>
      <c r="AI9" t="s">
        <v>786</v>
      </c>
      <c r="AJ9">
        <v>3</v>
      </c>
      <c r="AK9" t="s">
        <v>561</v>
      </c>
      <c r="AL9">
        <f t="shared" si="5"/>
        <v>3</v>
      </c>
      <c r="AM9" t="s">
        <v>786</v>
      </c>
      <c r="AN9">
        <v>4</v>
      </c>
      <c r="AO9" t="s">
        <v>561</v>
      </c>
      <c r="AP9">
        <f t="shared" si="6"/>
        <v>1</v>
      </c>
      <c r="AQ9" t="s">
        <v>786</v>
      </c>
      <c r="AR9" s="70">
        <v>5</v>
      </c>
      <c r="AS9" s="70" t="s">
        <v>561</v>
      </c>
      <c r="AT9">
        <f t="shared" si="7"/>
        <v>7</v>
      </c>
      <c r="AU9" t="s">
        <v>786</v>
      </c>
      <c r="AV9">
        <v>6</v>
      </c>
      <c r="AW9" t="s">
        <v>561</v>
      </c>
      <c r="AX9">
        <f t="shared" si="8"/>
        <v>2</v>
      </c>
      <c r="AY9" t="str">
        <f t="shared" si="9"/>
        <v>),(</v>
      </c>
      <c r="AZ9">
        <v>7</v>
      </c>
      <c r="BA9" t="s">
        <v>561</v>
      </c>
      <c r="BB9">
        <f t="shared" si="10"/>
        <v>4</v>
      </c>
      <c r="BC9" t="s">
        <v>787</v>
      </c>
    </row>
    <row r="10" spans="1:55" x14ac:dyDescent="0.25">
      <c r="A10" s="9" t="s">
        <v>563</v>
      </c>
      <c r="B10" s="9">
        <v>8</v>
      </c>
      <c r="C10" s="9" t="s">
        <v>673</v>
      </c>
      <c r="D10" s="9" t="s">
        <v>722</v>
      </c>
      <c r="E10" s="9">
        <v>168</v>
      </c>
      <c r="F10" s="9">
        <f t="shared" si="0"/>
        <v>51</v>
      </c>
      <c r="G10" s="74">
        <v>17</v>
      </c>
      <c r="H10" s="74">
        <v>10</v>
      </c>
      <c r="I10" s="9">
        <v>6</v>
      </c>
      <c r="J10" s="9">
        <v>5</v>
      </c>
      <c r="K10" s="9">
        <v>2</v>
      </c>
      <c r="L10" s="9">
        <v>1</v>
      </c>
      <c r="M10" s="9">
        <v>3</v>
      </c>
      <c r="N10" s="9">
        <v>7</v>
      </c>
      <c r="O10">
        <f t="shared" si="1"/>
        <v>24</v>
      </c>
      <c r="X10" t="s">
        <v>784</v>
      </c>
      <c r="Y10">
        <v>0</v>
      </c>
      <c r="Z10" t="s">
        <v>561</v>
      </c>
      <c r="AA10">
        <f t="shared" si="2"/>
        <v>17</v>
      </c>
      <c r="AB10" t="s">
        <v>786</v>
      </c>
      <c r="AC10" s="70" t="s">
        <v>785</v>
      </c>
      <c r="AD10">
        <f t="shared" si="3"/>
        <v>10</v>
      </c>
      <c r="AE10" t="s">
        <v>786</v>
      </c>
      <c r="AF10">
        <v>2</v>
      </c>
      <c r="AG10" t="s">
        <v>561</v>
      </c>
      <c r="AH10">
        <f t="shared" si="4"/>
        <v>6</v>
      </c>
      <c r="AI10" t="s">
        <v>786</v>
      </c>
      <c r="AJ10">
        <v>3</v>
      </c>
      <c r="AK10" t="s">
        <v>561</v>
      </c>
      <c r="AL10">
        <f t="shared" si="5"/>
        <v>5</v>
      </c>
      <c r="AM10" t="s">
        <v>786</v>
      </c>
      <c r="AN10">
        <v>4</v>
      </c>
      <c r="AO10" t="s">
        <v>561</v>
      </c>
      <c r="AP10">
        <f t="shared" si="6"/>
        <v>2</v>
      </c>
      <c r="AQ10" t="s">
        <v>786</v>
      </c>
      <c r="AR10" s="70">
        <v>5</v>
      </c>
      <c r="AS10" s="70" t="s">
        <v>561</v>
      </c>
      <c r="AT10">
        <f t="shared" si="7"/>
        <v>1</v>
      </c>
      <c r="AU10" t="s">
        <v>786</v>
      </c>
      <c r="AV10">
        <v>6</v>
      </c>
      <c r="AW10" t="s">
        <v>561</v>
      </c>
      <c r="AX10">
        <f t="shared" si="8"/>
        <v>3</v>
      </c>
      <c r="AY10" t="str">
        <f t="shared" si="9"/>
        <v>),(</v>
      </c>
      <c r="AZ10">
        <v>7</v>
      </c>
      <c r="BA10" t="s">
        <v>561</v>
      </c>
      <c r="BB10">
        <f t="shared" si="10"/>
        <v>7</v>
      </c>
      <c r="BC10" t="s">
        <v>787</v>
      </c>
    </row>
    <row r="11" spans="1:55" x14ac:dyDescent="0.25">
      <c r="A11" s="9" t="s">
        <v>563</v>
      </c>
      <c r="B11" s="9">
        <v>9</v>
      </c>
      <c r="C11" s="9" t="s">
        <v>674</v>
      </c>
      <c r="D11" s="9" t="s">
        <v>723</v>
      </c>
      <c r="E11" s="9">
        <v>168</v>
      </c>
      <c r="F11" s="9">
        <f t="shared" si="0"/>
        <v>52</v>
      </c>
      <c r="G11" s="74">
        <v>12</v>
      </c>
      <c r="H11" s="74">
        <v>17</v>
      </c>
      <c r="I11" s="9">
        <v>4</v>
      </c>
      <c r="J11" s="9">
        <v>7</v>
      </c>
      <c r="K11" s="9">
        <v>5</v>
      </c>
      <c r="L11" s="9">
        <v>2</v>
      </c>
      <c r="M11" s="9">
        <v>0</v>
      </c>
      <c r="N11" s="9">
        <v>5</v>
      </c>
      <c r="O11">
        <f t="shared" si="1"/>
        <v>23</v>
      </c>
      <c r="X11" t="s">
        <v>784</v>
      </c>
      <c r="Y11">
        <v>0</v>
      </c>
      <c r="Z11" t="s">
        <v>561</v>
      </c>
      <c r="AA11">
        <f t="shared" si="2"/>
        <v>12</v>
      </c>
      <c r="AB11" t="s">
        <v>786</v>
      </c>
      <c r="AC11" s="70" t="s">
        <v>785</v>
      </c>
      <c r="AD11">
        <f t="shared" si="3"/>
        <v>17</v>
      </c>
      <c r="AE11" t="s">
        <v>786</v>
      </c>
      <c r="AF11">
        <v>2</v>
      </c>
      <c r="AG11" t="s">
        <v>561</v>
      </c>
      <c r="AH11">
        <f t="shared" si="4"/>
        <v>4</v>
      </c>
      <c r="AI11" t="s">
        <v>786</v>
      </c>
      <c r="AJ11">
        <v>3</v>
      </c>
      <c r="AK11" t="s">
        <v>561</v>
      </c>
      <c r="AL11">
        <f t="shared" si="5"/>
        <v>7</v>
      </c>
      <c r="AM11" t="s">
        <v>786</v>
      </c>
      <c r="AN11">
        <v>4</v>
      </c>
      <c r="AO11" t="s">
        <v>561</v>
      </c>
      <c r="AP11">
        <f t="shared" si="6"/>
        <v>5</v>
      </c>
      <c r="AQ11" t="s">
        <v>786</v>
      </c>
      <c r="AR11" s="70">
        <v>5</v>
      </c>
      <c r="AS11" s="70" t="s">
        <v>561</v>
      </c>
      <c r="AT11">
        <f t="shared" si="7"/>
        <v>2</v>
      </c>
      <c r="AU11" t="s">
        <v>786</v>
      </c>
      <c r="AV11">
        <v>6</v>
      </c>
      <c r="AW11" t="s">
        <v>561</v>
      </c>
      <c r="AX11">
        <f t="shared" si="8"/>
        <v>0</v>
      </c>
      <c r="AY11" t="str">
        <f t="shared" si="9"/>
        <v>),(</v>
      </c>
      <c r="AZ11">
        <v>7</v>
      </c>
      <c r="BA11" t="s">
        <v>561</v>
      </c>
      <c r="BB11">
        <f t="shared" si="10"/>
        <v>5</v>
      </c>
      <c r="BC11" t="s">
        <v>787</v>
      </c>
    </row>
    <row r="12" spans="1:55" x14ac:dyDescent="0.25">
      <c r="A12" s="9" t="s">
        <v>563</v>
      </c>
      <c r="B12" s="9">
        <v>10</v>
      </c>
      <c r="C12" s="9" t="s">
        <v>496</v>
      </c>
      <c r="D12" s="9" t="s">
        <v>724</v>
      </c>
      <c r="E12" s="9">
        <v>168</v>
      </c>
      <c r="F12" s="9">
        <f t="shared" si="0"/>
        <v>54</v>
      </c>
      <c r="G12" s="74">
        <v>13</v>
      </c>
      <c r="H12" s="74">
        <v>12</v>
      </c>
      <c r="I12" s="9">
        <v>5</v>
      </c>
      <c r="J12" s="9">
        <v>7</v>
      </c>
      <c r="K12" s="9">
        <v>2</v>
      </c>
      <c r="L12" s="9">
        <v>5</v>
      </c>
      <c r="M12" s="9">
        <v>4</v>
      </c>
      <c r="N12" s="9">
        <v>6</v>
      </c>
      <c r="O12">
        <f t="shared" si="1"/>
        <v>29</v>
      </c>
      <c r="X12" t="s">
        <v>784</v>
      </c>
      <c r="Y12">
        <v>0</v>
      </c>
      <c r="Z12" t="s">
        <v>561</v>
      </c>
      <c r="AA12">
        <f t="shared" si="2"/>
        <v>13</v>
      </c>
      <c r="AB12" t="s">
        <v>786</v>
      </c>
      <c r="AC12" s="70" t="s">
        <v>785</v>
      </c>
      <c r="AD12">
        <f t="shared" si="3"/>
        <v>12</v>
      </c>
      <c r="AE12" t="s">
        <v>786</v>
      </c>
      <c r="AF12">
        <v>2</v>
      </c>
      <c r="AG12" t="s">
        <v>561</v>
      </c>
      <c r="AH12">
        <f t="shared" si="4"/>
        <v>5</v>
      </c>
      <c r="AI12" t="s">
        <v>786</v>
      </c>
      <c r="AJ12">
        <v>3</v>
      </c>
      <c r="AK12" t="s">
        <v>561</v>
      </c>
      <c r="AL12">
        <f t="shared" si="5"/>
        <v>7</v>
      </c>
      <c r="AM12" t="s">
        <v>786</v>
      </c>
      <c r="AN12">
        <v>4</v>
      </c>
      <c r="AO12" t="s">
        <v>561</v>
      </c>
      <c r="AP12">
        <f t="shared" si="6"/>
        <v>2</v>
      </c>
      <c r="AQ12" t="s">
        <v>786</v>
      </c>
      <c r="AR12" s="70">
        <v>5</v>
      </c>
      <c r="AS12" s="70" t="s">
        <v>561</v>
      </c>
      <c r="AT12">
        <f t="shared" si="7"/>
        <v>5</v>
      </c>
      <c r="AU12" t="s">
        <v>786</v>
      </c>
      <c r="AV12">
        <v>6</v>
      </c>
      <c r="AW12" t="s">
        <v>561</v>
      </c>
      <c r="AX12">
        <f t="shared" si="8"/>
        <v>4</v>
      </c>
      <c r="AY12" t="str">
        <f t="shared" si="9"/>
        <v>),(</v>
      </c>
      <c r="AZ12">
        <v>7</v>
      </c>
      <c r="BA12" t="s">
        <v>561</v>
      </c>
      <c r="BB12">
        <f t="shared" si="10"/>
        <v>6</v>
      </c>
      <c r="BC12" t="s">
        <v>787</v>
      </c>
    </row>
    <row r="13" spans="1:55" x14ac:dyDescent="0.25">
      <c r="B13">
        <v>11</v>
      </c>
      <c r="C13" s="70" t="s">
        <v>792</v>
      </c>
      <c r="D13" t="s">
        <v>725</v>
      </c>
      <c r="E13">
        <v>168</v>
      </c>
      <c r="F13">
        <f>SUM(G13:N13)</f>
        <v>60</v>
      </c>
      <c r="G13" s="70">
        <v>11</v>
      </c>
      <c r="H13" s="70">
        <v>18</v>
      </c>
      <c r="I13" s="70">
        <v>6</v>
      </c>
      <c r="J13" s="70">
        <v>3</v>
      </c>
      <c r="K13" s="70">
        <v>7</v>
      </c>
      <c r="L13" s="70">
        <v>8</v>
      </c>
      <c r="M13" s="70">
        <v>2</v>
      </c>
      <c r="N13" s="70">
        <v>5</v>
      </c>
      <c r="O13">
        <f>SUM(I13:N13)</f>
        <v>31</v>
      </c>
      <c r="X13" t="s">
        <v>784</v>
      </c>
      <c r="Y13">
        <v>0</v>
      </c>
      <c r="Z13" t="s">
        <v>561</v>
      </c>
      <c r="AA13">
        <f t="shared" si="2"/>
        <v>11</v>
      </c>
      <c r="AB13" t="s">
        <v>786</v>
      </c>
      <c r="AC13" s="70" t="s">
        <v>785</v>
      </c>
      <c r="AD13">
        <f t="shared" si="3"/>
        <v>18</v>
      </c>
      <c r="AE13" t="s">
        <v>786</v>
      </c>
      <c r="AF13">
        <v>2</v>
      </c>
      <c r="AG13" t="s">
        <v>561</v>
      </c>
      <c r="AH13">
        <f t="shared" si="4"/>
        <v>6</v>
      </c>
      <c r="AI13" t="s">
        <v>786</v>
      </c>
      <c r="AJ13">
        <v>3</v>
      </c>
      <c r="AK13" t="s">
        <v>561</v>
      </c>
      <c r="AL13">
        <f t="shared" si="5"/>
        <v>3</v>
      </c>
      <c r="AM13" t="s">
        <v>786</v>
      </c>
      <c r="AN13">
        <v>4</v>
      </c>
      <c r="AO13" t="s">
        <v>561</v>
      </c>
      <c r="AP13">
        <f t="shared" si="6"/>
        <v>7</v>
      </c>
      <c r="AQ13" t="s">
        <v>786</v>
      </c>
      <c r="AR13" s="70">
        <v>5</v>
      </c>
      <c r="AS13" s="70" t="s">
        <v>561</v>
      </c>
      <c r="AT13">
        <f t="shared" si="7"/>
        <v>8</v>
      </c>
      <c r="AU13" t="s">
        <v>786</v>
      </c>
      <c r="AV13">
        <v>6</v>
      </c>
      <c r="AW13" t="s">
        <v>561</v>
      </c>
      <c r="AX13">
        <f t="shared" si="8"/>
        <v>2</v>
      </c>
      <c r="AY13" t="str">
        <f t="shared" si="9"/>
        <v>),(</v>
      </c>
      <c r="AZ13">
        <v>7</v>
      </c>
      <c r="BA13" t="s">
        <v>561</v>
      </c>
      <c r="BB13">
        <f t="shared" si="10"/>
        <v>5</v>
      </c>
      <c r="BC13" t="s">
        <v>787</v>
      </c>
    </row>
    <row r="14" spans="1:55" x14ac:dyDescent="0.25">
      <c r="B14">
        <v>12</v>
      </c>
      <c r="C14" s="70" t="s">
        <v>792</v>
      </c>
      <c r="D14" t="s">
        <v>726</v>
      </c>
      <c r="E14">
        <v>168</v>
      </c>
      <c r="F14">
        <f t="shared" ref="F14:F53" si="11">SUM(G14:N14)</f>
        <v>62</v>
      </c>
      <c r="G14" s="70">
        <v>16</v>
      </c>
      <c r="H14" s="70">
        <v>17</v>
      </c>
      <c r="I14" s="70">
        <v>5</v>
      </c>
      <c r="J14" s="70">
        <v>3</v>
      </c>
      <c r="K14" s="70">
        <v>5</v>
      </c>
      <c r="L14" s="70">
        <v>6</v>
      </c>
      <c r="M14" s="70">
        <v>7</v>
      </c>
      <c r="N14" s="70">
        <v>3</v>
      </c>
      <c r="O14">
        <f t="shared" ref="O14:O53" si="12">SUM(I14:N14)</f>
        <v>29</v>
      </c>
      <c r="X14" t="s">
        <v>784</v>
      </c>
      <c r="Y14">
        <v>0</v>
      </c>
      <c r="Z14" t="s">
        <v>561</v>
      </c>
      <c r="AA14">
        <f t="shared" si="2"/>
        <v>16</v>
      </c>
      <c r="AB14" t="s">
        <v>786</v>
      </c>
      <c r="AC14" s="70" t="s">
        <v>785</v>
      </c>
      <c r="AD14">
        <f t="shared" si="3"/>
        <v>17</v>
      </c>
      <c r="AE14" t="s">
        <v>786</v>
      </c>
      <c r="AF14">
        <v>2</v>
      </c>
      <c r="AG14" t="s">
        <v>561</v>
      </c>
      <c r="AH14">
        <f t="shared" si="4"/>
        <v>5</v>
      </c>
      <c r="AI14" t="s">
        <v>786</v>
      </c>
      <c r="AJ14">
        <v>3</v>
      </c>
      <c r="AK14" t="s">
        <v>561</v>
      </c>
      <c r="AL14">
        <f t="shared" si="5"/>
        <v>3</v>
      </c>
      <c r="AM14" t="s">
        <v>786</v>
      </c>
      <c r="AN14">
        <v>4</v>
      </c>
      <c r="AO14" t="s">
        <v>561</v>
      </c>
      <c r="AP14">
        <f t="shared" si="6"/>
        <v>5</v>
      </c>
      <c r="AQ14" t="s">
        <v>786</v>
      </c>
      <c r="AR14" s="70">
        <v>5</v>
      </c>
      <c r="AS14" s="70" t="s">
        <v>561</v>
      </c>
      <c r="AT14">
        <f t="shared" si="7"/>
        <v>6</v>
      </c>
      <c r="AU14" t="s">
        <v>786</v>
      </c>
      <c r="AV14">
        <v>6</v>
      </c>
      <c r="AW14" t="s">
        <v>561</v>
      </c>
      <c r="AX14">
        <f t="shared" si="8"/>
        <v>7</v>
      </c>
      <c r="AY14" t="str">
        <f t="shared" si="9"/>
        <v>),(</v>
      </c>
      <c r="AZ14">
        <v>7</v>
      </c>
      <c r="BA14" t="s">
        <v>561</v>
      </c>
      <c r="BB14">
        <f t="shared" si="10"/>
        <v>3</v>
      </c>
      <c r="BC14" t="s">
        <v>787</v>
      </c>
    </row>
    <row r="15" spans="1:55" x14ac:dyDescent="0.25">
      <c r="B15">
        <v>13</v>
      </c>
      <c r="C15" s="70" t="s">
        <v>792</v>
      </c>
      <c r="D15" t="s">
        <v>727</v>
      </c>
      <c r="E15">
        <v>168</v>
      </c>
      <c r="F15">
        <f t="shared" si="11"/>
        <v>64</v>
      </c>
      <c r="G15" s="70">
        <v>13</v>
      </c>
      <c r="H15" s="70">
        <v>20</v>
      </c>
      <c r="I15" s="70">
        <v>4</v>
      </c>
      <c r="J15" s="70">
        <v>9</v>
      </c>
      <c r="K15" s="70">
        <v>4</v>
      </c>
      <c r="L15" s="70">
        <v>6</v>
      </c>
      <c r="M15" s="70">
        <v>2</v>
      </c>
      <c r="N15" s="70">
        <v>6</v>
      </c>
      <c r="O15">
        <f t="shared" si="12"/>
        <v>31</v>
      </c>
      <c r="X15" t="s">
        <v>784</v>
      </c>
      <c r="Y15">
        <v>0</v>
      </c>
      <c r="Z15" t="s">
        <v>561</v>
      </c>
      <c r="AA15">
        <f t="shared" si="2"/>
        <v>13</v>
      </c>
      <c r="AB15" t="s">
        <v>786</v>
      </c>
      <c r="AC15" s="70" t="s">
        <v>785</v>
      </c>
      <c r="AD15">
        <f t="shared" si="3"/>
        <v>20</v>
      </c>
      <c r="AE15" t="s">
        <v>786</v>
      </c>
      <c r="AF15">
        <v>2</v>
      </c>
      <c r="AG15" t="s">
        <v>561</v>
      </c>
      <c r="AH15">
        <f t="shared" si="4"/>
        <v>4</v>
      </c>
      <c r="AI15" t="s">
        <v>786</v>
      </c>
      <c r="AJ15">
        <v>3</v>
      </c>
      <c r="AK15" t="s">
        <v>561</v>
      </c>
      <c r="AL15">
        <f t="shared" si="5"/>
        <v>9</v>
      </c>
      <c r="AM15" t="s">
        <v>786</v>
      </c>
      <c r="AN15">
        <v>4</v>
      </c>
      <c r="AO15" t="s">
        <v>561</v>
      </c>
      <c r="AP15">
        <f t="shared" si="6"/>
        <v>4</v>
      </c>
      <c r="AQ15" t="s">
        <v>786</v>
      </c>
      <c r="AR15" s="70">
        <v>5</v>
      </c>
      <c r="AS15" s="70" t="s">
        <v>561</v>
      </c>
      <c r="AT15">
        <f t="shared" si="7"/>
        <v>6</v>
      </c>
      <c r="AU15" t="s">
        <v>786</v>
      </c>
      <c r="AV15">
        <v>6</v>
      </c>
      <c r="AW15" t="s">
        <v>561</v>
      </c>
      <c r="AX15">
        <f t="shared" si="8"/>
        <v>2</v>
      </c>
      <c r="AY15" t="str">
        <f t="shared" si="9"/>
        <v>),(</v>
      </c>
      <c r="AZ15">
        <v>7</v>
      </c>
      <c r="BA15" t="s">
        <v>561</v>
      </c>
      <c r="BB15">
        <f t="shared" si="10"/>
        <v>6</v>
      </c>
      <c r="BC15" t="s">
        <v>787</v>
      </c>
    </row>
    <row r="16" spans="1:55" x14ac:dyDescent="0.25">
      <c r="B16">
        <v>14</v>
      </c>
      <c r="C16" s="70" t="s">
        <v>792</v>
      </c>
      <c r="D16" t="s">
        <v>728</v>
      </c>
      <c r="E16">
        <v>168</v>
      </c>
      <c r="F16">
        <f t="shared" si="11"/>
        <v>66</v>
      </c>
      <c r="G16" s="70">
        <v>17</v>
      </c>
      <c r="H16" s="70">
        <v>16</v>
      </c>
      <c r="I16" s="70">
        <v>8</v>
      </c>
      <c r="J16" s="70">
        <v>8</v>
      </c>
      <c r="K16" s="70">
        <v>0</v>
      </c>
      <c r="L16" s="70">
        <v>6</v>
      </c>
      <c r="M16" s="70">
        <v>6</v>
      </c>
      <c r="N16" s="70">
        <v>5</v>
      </c>
      <c r="O16">
        <f t="shared" si="12"/>
        <v>33</v>
      </c>
      <c r="X16" t="s">
        <v>784</v>
      </c>
      <c r="Y16">
        <v>0</v>
      </c>
      <c r="Z16" t="s">
        <v>561</v>
      </c>
      <c r="AA16">
        <f t="shared" si="2"/>
        <v>17</v>
      </c>
      <c r="AB16" t="s">
        <v>786</v>
      </c>
      <c r="AC16" s="70" t="s">
        <v>785</v>
      </c>
      <c r="AD16">
        <f t="shared" si="3"/>
        <v>16</v>
      </c>
      <c r="AE16" t="s">
        <v>786</v>
      </c>
      <c r="AF16">
        <v>2</v>
      </c>
      <c r="AG16" t="s">
        <v>561</v>
      </c>
      <c r="AH16">
        <f t="shared" si="4"/>
        <v>8</v>
      </c>
      <c r="AI16" t="s">
        <v>786</v>
      </c>
      <c r="AJ16">
        <v>3</v>
      </c>
      <c r="AK16" t="s">
        <v>561</v>
      </c>
      <c r="AL16">
        <f t="shared" si="5"/>
        <v>8</v>
      </c>
      <c r="AM16" t="s">
        <v>786</v>
      </c>
      <c r="AN16">
        <v>4</v>
      </c>
      <c r="AO16" t="s">
        <v>561</v>
      </c>
      <c r="AP16">
        <f t="shared" si="6"/>
        <v>0</v>
      </c>
      <c r="AQ16" t="s">
        <v>786</v>
      </c>
      <c r="AR16" s="70">
        <v>5</v>
      </c>
      <c r="AS16" s="70" t="s">
        <v>561</v>
      </c>
      <c r="AT16">
        <f t="shared" si="7"/>
        <v>6</v>
      </c>
      <c r="AU16" t="s">
        <v>786</v>
      </c>
      <c r="AV16">
        <v>6</v>
      </c>
      <c r="AW16" t="s">
        <v>561</v>
      </c>
      <c r="AX16">
        <f t="shared" si="8"/>
        <v>6</v>
      </c>
      <c r="AY16" t="str">
        <f t="shared" si="9"/>
        <v>),(</v>
      </c>
      <c r="AZ16">
        <v>7</v>
      </c>
      <c r="BA16" t="s">
        <v>561</v>
      </c>
      <c r="BB16">
        <f t="shared" si="10"/>
        <v>5</v>
      </c>
      <c r="BC16" t="s">
        <v>787</v>
      </c>
    </row>
    <row r="17" spans="2:55" x14ac:dyDescent="0.25">
      <c r="B17">
        <v>15</v>
      </c>
      <c r="C17" s="70" t="s">
        <v>792</v>
      </c>
      <c r="D17" t="s">
        <v>729</v>
      </c>
      <c r="E17">
        <v>168</v>
      </c>
      <c r="F17">
        <f t="shared" si="11"/>
        <v>70</v>
      </c>
      <c r="G17" s="70">
        <v>14</v>
      </c>
      <c r="H17" s="70">
        <v>21</v>
      </c>
      <c r="I17" s="70">
        <v>9</v>
      </c>
      <c r="J17" s="70">
        <v>5</v>
      </c>
      <c r="K17" s="70">
        <v>8</v>
      </c>
      <c r="L17" s="70">
        <v>6</v>
      </c>
      <c r="M17" s="70">
        <v>3</v>
      </c>
      <c r="N17" s="70">
        <v>4</v>
      </c>
      <c r="O17">
        <f t="shared" si="12"/>
        <v>35</v>
      </c>
      <c r="X17" t="s">
        <v>784</v>
      </c>
      <c r="Y17">
        <v>0</v>
      </c>
      <c r="Z17" t="s">
        <v>561</v>
      </c>
      <c r="AA17">
        <f t="shared" si="2"/>
        <v>14</v>
      </c>
      <c r="AB17" t="s">
        <v>786</v>
      </c>
      <c r="AC17" s="70" t="s">
        <v>785</v>
      </c>
      <c r="AD17">
        <f t="shared" si="3"/>
        <v>21</v>
      </c>
      <c r="AE17" t="s">
        <v>786</v>
      </c>
      <c r="AF17">
        <v>2</v>
      </c>
      <c r="AG17" t="s">
        <v>561</v>
      </c>
      <c r="AH17">
        <f t="shared" si="4"/>
        <v>9</v>
      </c>
      <c r="AI17" t="s">
        <v>786</v>
      </c>
      <c r="AJ17">
        <v>3</v>
      </c>
      <c r="AK17" t="s">
        <v>561</v>
      </c>
      <c r="AL17">
        <f t="shared" si="5"/>
        <v>5</v>
      </c>
      <c r="AM17" t="s">
        <v>786</v>
      </c>
      <c r="AN17">
        <v>4</v>
      </c>
      <c r="AO17" t="s">
        <v>561</v>
      </c>
      <c r="AP17">
        <f t="shared" si="6"/>
        <v>8</v>
      </c>
      <c r="AQ17" t="s">
        <v>786</v>
      </c>
      <c r="AR17" s="70">
        <v>5</v>
      </c>
      <c r="AS17" s="70" t="s">
        <v>561</v>
      </c>
      <c r="AT17">
        <f t="shared" si="7"/>
        <v>6</v>
      </c>
      <c r="AU17" t="s">
        <v>786</v>
      </c>
      <c r="AV17">
        <v>6</v>
      </c>
      <c r="AW17" t="s">
        <v>561</v>
      </c>
      <c r="AX17">
        <f t="shared" si="8"/>
        <v>3</v>
      </c>
      <c r="AY17" t="str">
        <f t="shared" si="9"/>
        <v>),(</v>
      </c>
      <c r="AZ17">
        <v>7</v>
      </c>
      <c r="BA17" t="s">
        <v>561</v>
      </c>
      <c r="BB17">
        <f t="shared" si="10"/>
        <v>4</v>
      </c>
      <c r="BC17" t="s">
        <v>787</v>
      </c>
    </row>
    <row r="18" spans="2:55" x14ac:dyDescent="0.25">
      <c r="B18">
        <v>16</v>
      </c>
      <c r="C18" s="70" t="s">
        <v>792</v>
      </c>
      <c r="D18" t="s">
        <v>730</v>
      </c>
      <c r="E18">
        <v>168</v>
      </c>
      <c r="F18">
        <f t="shared" si="11"/>
        <v>71</v>
      </c>
      <c r="G18" s="70">
        <v>25</v>
      </c>
      <c r="H18" s="70">
        <v>18</v>
      </c>
      <c r="I18" s="70">
        <v>2</v>
      </c>
      <c r="J18" s="70">
        <v>4</v>
      </c>
      <c r="K18" s="70">
        <v>7</v>
      </c>
      <c r="L18" s="70">
        <v>5</v>
      </c>
      <c r="M18" s="70">
        <v>2</v>
      </c>
      <c r="N18" s="70">
        <v>8</v>
      </c>
      <c r="O18">
        <f t="shared" si="12"/>
        <v>28</v>
      </c>
      <c r="X18" t="s">
        <v>784</v>
      </c>
      <c r="Y18">
        <v>0</v>
      </c>
      <c r="Z18" t="s">
        <v>561</v>
      </c>
      <c r="AA18">
        <f t="shared" si="2"/>
        <v>25</v>
      </c>
      <c r="AB18" t="s">
        <v>786</v>
      </c>
      <c r="AC18" s="70" t="s">
        <v>785</v>
      </c>
      <c r="AD18">
        <f t="shared" si="3"/>
        <v>18</v>
      </c>
      <c r="AE18" t="s">
        <v>786</v>
      </c>
      <c r="AF18">
        <v>2</v>
      </c>
      <c r="AG18" t="s">
        <v>561</v>
      </c>
      <c r="AH18">
        <f t="shared" si="4"/>
        <v>2</v>
      </c>
      <c r="AI18" t="s">
        <v>786</v>
      </c>
      <c r="AJ18">
        <v>3</v>
      </c>
      <c r="AK18" t="s">
        <v>561</v>
      </c>
      <c r="AL18">
        <f t="shared" si="5"/>
        <v>4</v>
      </c>
      <c r="AM18" t="s">
        <v>786</v>
      </c>
      <c r="AN18">
        <v>4</v>
      </c>
      <c r="AO18" t="s">
        <v>561</v>
      </c>
      <c r="AP18">
        <f t="shared" si="6"/>
        <v>7</v>
      </c>
      <c r="AQ18" t="s">
        <v>786</v>
      </c>
      <c r="AR18" s="70">
        <v>5</v>
      </c>
      <c r="AS18" s="70" t="s">
        <v>561</v>
      </c>
      <c r="AT18">
        <f t="shared" si="7"/>
        <v>5</v>
      </c>
      <c r="AU18" t="s">
        <v>786</v>
      </c>
      <c r="AV18">
        <v>6</v>
      </c>
      <c r="AW18" t="s">
        <v>561</v>
      </c>
      <c r="AX18">
        <f t="shared" si="8"/>
        <v>2</v>
      </c>
      <c r="AY18" t="str">
        <f t="shared" si="9"/>
        <v>),(</v>
      </c>
      <c r="AZ18">
        <v>7</v>
      </c>
      <c r="BA18" t="s">
        <v>561</v>
      </c>
      <c r="BB18">
        <f t="shared" si="10"/>
        <v>8</v>
      </c>
      <c r="BC18" t="s">
        <v>787</v>
      </c>
    </row>
    <row r="19" spans="2:55" x14ac:dyDescent="0.25">
      <c r="B19">
        <v>17</v>
      </c>
      <c r="C19" s="70" t="s">
        <v>792</v>
      </c>
      <c r="D19" t="s">
        <v>731</v>
      </c>
      <c r="E19">
        <v>168</v>
      </c>
      <c r="F19">
        <f t="shared" si="11"/>
        <v>75</v>
      </c>
      <c r="G19" s="70">
        <v>16</v>
      </c>
      <c r="H19" s="70">
        <v>25</v>
      </c>
      <c r="I19" s="70">
        <v>5</v>
      </c>
      <c r="J19" s="70">
        <v>9</v>
      </c>
      <c r="K19" s="70">
        <v>3</v>
      </c>
      <c r="L19" s="70">
        <v>3</v>
      </c>
      <c r="M19" s="70">
        <v>8</v>
      </c>
      <c r="N19" s="70">
        <v>6</v>
      </c>
      <c r="O19">
        <f t="shared" si="12"/>
        <v>34</v>
      </c>
      <c r="X19" t="s">
        <v>784</v>
      </c>
      <c r="Y19">
        <v>0</v>
      </c>
      <c r="Z19" t="s">
        <v>561</v>
      </c>
      <c r="AA19">
        <f t="shared" si="2"/>
        <v>16</v>
      </c>
      <c r="AB19" t="s">
        <v>786</v>
      </c>
      <c r="AC19" s="70" t="s">
        <v>785</v>
      </c>
      <c r="AD19">
        <f t="shared" si="3"/>
        <v>25</v>
      </c>
      <c r="AE19" t="s">
        <v>786</v>
      </c>
      <c r="AF19">
        <v>2</v>
      </c>
      <c r="AG19" t="s">
        <v>561</v>
      </c>
      <c r="AH19">
        <f t="shared" si="4"/>
        <v>5</v>
      </c>
      <c r="AI19" t="s">
        <v>786</v>
      </c>
      <c r="AJ19">
        <v>3</v>
      </c>
      <c r="AK19" t="s">
        <v>561</v>
      </c>
      <c r="AL19">
        <f t="shared" si="5"/>
        <v>9</v>
      </c>
      <c r="AM19" t="s">
        <v>786</v>
      </c>
      <c r="AN19">
        <v>4</v>
      </c>
      <c r="AO19" t="s">
        <v>561</v>
      </c>
      <c r="AP19">
        <f t="shared" si="6"/>
        <v>3</v>
      </c>
      <c r="AQ19" t="s">
        <v>786</v>
      </c>
      <c r="AR19" s="70">
        <v>5</v>
      </c>
      <c r="AS19" s="70" t="s">
        <v>561</v>
      </c>
      <c r="AT19">
        <f t="shared" si="7"/>
        <v>3</v>
      </c>
      <c r="AU19" t="s">
        <v>786</v>
      </c>
      <c r="AV19">
        <v>6</v>
      </c>
      <c r="AW19" t="s">
        <v>561</v>
      </c>
      <c r="AX19">
        <f t="shared" si="8"/>
        <v>8</v>
      </c>
      <c r="AY19" t="str">
        <f t="shared" si="9"/>
        <v>),(</v>
      </c>
      <c r="AZ19">
        <v>7</v>
      </c>
      <c r="BA19" t="s">
        <v>561</v>
      </c>
      <c r="BB19">
        <f t="shared" si="10"/>
        <v>6</v>
      </c>
      <c r="BC19" t="s">
        <v>787</v>
      </c>
    </row>
    <row r="20" spans="2:55" x14ac:dyDescent="0.25">
      <c r="B20">
        <v>18</v>
      </c>
      <c r="C20" s="70" t="s">
        <v>792</v>
      </c>
      <c r="D20" t="s">
        <v>732</v>
      </c>
      <c r="E20">
        <v>168</v>
      </c>
      <c r="F20">
        <f t="shared" si="11"/>
        <v>76</v>
      </c>
      <c r="G20" s="70">
        <v>21</v>
      </c>
      <c r="H20" s="70">
        <v>21</v>
      </c>
      <c r="I20" s="70">
        <v>4</v>
      </c>
      <c r="J20" s="70">
        <v>3</v>
      </c>
      <c r="K20" s="70">
        <v>8</v>
      </c>
      <c r="L20" s="70">
        <v>10</v>
      </c>
      <c r="M20" s="70">
        <v>4</v>
      </c>
      <c r="N20" s="70">
        <v>5</v>
      </c>
      <c r="O20">
        <f t="shared" si="12"/>
        <v>34</v>
      </c>
      <c r="X20" t="s">
        <v>784</v>
      </c>
      <c r="Y20">
        <v>0</v>
      </c>
      <c r="Z20" t="s">
        <v>561</v>
      </c>
      <c r="AA20">
        <f t="shared" si="2"/>
        <v>21</v>
      </c>
      <c r="AB20" t="s">
        <v>786</v>
      </c>
      <c r="AC20" s="70" t="s">
        <v>785</v>
      </c>
      <c r="AD20">
        <f t="shared" si="3"/>
        <v>21</v>
      </c>
      <c r="AE20" t="s">
        <v>786</v>
      </c>
      <c r="AF20">
        <v>2</v>
      </c>
      <c r="AG20" t="s">
        <v>561</v>
      </c>
      <c r="AH20">
        <f t="shared" si="4"/>
        <v>4</v>
      </c>
      <c r="AI20" t="s">
        <v>786</v>
      </c>
      <c r="AJ20">
        <v>3</v>
      </c>
      <c r="AK20" t="s">
        <v>561</v>
      </c>
      <c r="AL20">
        <f t="shared" si="5"/>
        <v>3</v>
      </c>
      <c r="AM20" t="s">
        <v>786</v>
      </c>
      <c r="AN20">
        <v>4</v>
      </c>
      <c r="AO20" t="s">
        <v>561</v>
      </c>
      <c r="AP20">
        <f t="shared" si="6"/>
        <v>8</v>
      </c>
      <c r="AQ20" t="s">
        <v>786</v>
      </c>
      <c r="AR20" s="70">
        <v>5</v>
      </c>
      <c r="AS20" s="70" t="s">
        <v>561</v>
      </c>
      <c r="AT20">
        <f t="shared" si="7"/>
        <v>10</v>
      </c>
      <c r="AU20" t="s">
        <v>786</v>
      </c>
      <c r="AV20">
        <v>6</v>
      </c>
      <c r="AW20" t="s">
        <v>561</v>
      </c>
      <c r="AX20">
        <f t="shared" si="8"/>
        <v>4</v>
      </c>
      <c r="AY20" t="str">
        <f t="shared" si="9"/>
        <v>),(</v>
      </c>
      <c r="AZ20">
        <v>7</v>
      </c>
      <c r="BA20" t="s">
        <v>561</v>
      </c>
      <c r="BB20">
        <f t="shared" si="10"/>
        <v>5</v>
      </c>
      <c r="BC20" t="s">
        <v>787</v>
      </c>
    </row>
    <row r="21" spans="2:55" x14ac:dyDescent="0.25">
      <c r="B21">
        <v>19</v>
      </c>
      <c r="C21" s="70" t="s">
        <v>792</v>
      </c>
      <c r="D21" t="s">
        <v>733</v>
      </c>
      <c r="E21">
        <v>168</v>
      </c>
      <c r="F21">
        <f t="shared" si="11"/>
        <v>80</v>
      </c>
      <c r="G21" s="70">
        <v>17</v>
      </c>
      <c r="H21" s="70">
        <v>24</v>
      </c>
      <c r="I21" s="70">
        <v>8</v>
      </c>
      <c r="J21" s="70">
        <v>9</v>
      </c>
      <c r="K21" s="70">
        <v>8</v>
      </c>
      <c r="L21" s="70">
        <v>1</v>
      </c>
      <c r="M21" s="70">
        <v>8</v>
      </c>
      <c r="N21" s="70">
        <v>5</v>
      </c>
      <c r="O21">
        <f t="shared" si="12"/>
        <v>39</v>
      </c>
      <c r="X21" t="s">
        <v>784</v>
      </c>
      <c r="Y21">
        <v>0</v>
      </c>
      <c r="Z21" t="s">
        <v>561</v>
      </c>
      <c r="AA21">
        <f t="shared" si="2"/>
        <v>17</v>
      </c>
      <c r="AB21" t="s">
        <v>786</v>
      </c>
      <c r="AC21" s="70" t="s">
        <v>785</v>
      </c>
      <c r="AD21">
        <f t="shared" si="3"/>
        <v>24</v>
      </c>
      <c r="AE21" t="s">
        <v>786</v>
      </c>
      <c r="AF21">
        <v>2</v>
      </c>
      <c r="AG21" t="s">
        <v>561</v>
      </c>
      <c r="AH21">
        <f t="shared" si="4"/>
        <v>8</v>
      </c>
      <c r="AI21" t="s">
        <v>786</v>
      </c>
      <c r="AJ21">
        <v>3</v>
      </c>
      <c r="AK21" t="s">
        <v>561</v>
      </c>
      <c r="AL21">
        <f t="shared" si="5"/>
        <v>9</v>
      </c>
      <c r="AM21" t="s">
        <v>786</v>
      </c>
      <c r="AN21">
        <v>4</v>
      </c>
      <c r="AO21" t="s">
        <v>561</v>
      </c>
      <c r="AP21">
        <f t="shared" si="6"/>
        <v>8</v>
      </c>
      <c r="AQ21" t="s">
        <v>786</v>
      </c>
      <c r="AR21" s="70">
        <v>5</v>
      </c>
      <c r="AS21" s="70" t="s">
        <v>561</v>
      </c>
      <c r="AT21">
        <f t="shared" si="7"/>
        <v>1</v>
      </c>
      <c r="AU21" t="s">
        <v>786</v>
      </c>
      <c r="AV21">
        <v>6</v>
      </c>
      <c r="AW21" t="s">
        <v>561</v>
      </c>
      <c r="AX21">
        <f t="shared" si="8"/>
        <v>8</v>
      </c>
      <c r="AY21" t="str">
        <f t="shared" si="9"/>
        <v>),(</v>
      </c>
      <c r="AZ21">
        <v>7</v>
      </c>
      <c r="BA21" t="s">
        <v>561</v>
      </c>
      <c r="BB21">
        <f t="shared" si="10"/>
        <v>5</v>
      </c>
      <c r="BC21" t="s">
        <v>787</v>
      </c>
    </row>
    <row r="22" spans="2:55" x14ac:dyDescent="0.25">
      <c r="B22">
        <v>20</v>
      </c>
      <c r="C22" s="70" t="s">
        <v>792</v>
      </c>
      <c r="D22" t="s">
        <v>734</v>
      </c>
      <c r="E22">
        <v>168</v>
      </c>
      <c r="F22">
        <f t="shared" si="11"/>
        <v>81</v>
      </c>
      <c r="G22" s="70">
        <v>22</v>
      </c>
      <c r="H22" s="70">
        <v>21</v>
      </c>
      <c r="I22" s="70">
        <v>4</v>
      </c>
      <c r="J22" s="70">
        <v>9</v>
      </c>
      <c r="K22" s="70">
        <v>4</v>
      </c>
      <c r="L22" s="70">
        <v>3</v>
      </c>
      <c r="M22" s="70">
        <v>8</v>
      </c>
      <c r="N22" s="70">
        <v>10</v>
      </c>
      <c r="O22">
        <f t="shared" si="12"/>
        <v>38</v>
      </c>
      <c r="X22" t="s">
        <v>784</v>
      </c>
      <c r="Y22">
        <v>0</v>
      </c>
      <c r="Z22" t="s">
        <v>561</v>
      </c>
      <c r="AA22">
        <f t="shared" si="2"/>
        <v>22</v>
      </c>
      <c r="AB22" t="s">
        <v>786</v>
      </c>
      <c r="AC22" s="70" t="s">
        <v>785</v>
      </c>
      <c r="AD22">
        <f t="shared" si="3"/>
        <v>21</v>
      </c>
      <c r="AE22" t="s">
        <v>786</v>
      </c>
      <c r="AF22">
        <v>2</v>
      </c>
      <c r="AG22" t="s">
        <v>561</v>
      </c>
      <c r="AH22">
        <f t="shared" si="4"/>
        <v>4</v>
      </c>
      <c r="AI22" t="s">
        <v>786</v>
      </c>
      <c r="AJ22">
        <v>3</v>
      </c>
      <c r="AK22" t="s">
        <v>561</v>
      </c>
      <c r="AL22">
        <f t="shared" si="5"/>
        <v>9</v>
      </c>
      <c r="AM22" t="s">
        <v>786</v>
      </c>
      <c r="AN22">
        <v>4</v>
      </c>
      <c r="AO22" t="s">
        <v>561</v>
      </c>
      <c r="AP22">
        <f t="shared" si="6"/>
        <v>4</v>
      </c>
      <c r="AQ22" t="s">
        <v>786</v>
      </c>
      <c r="AR22" s="70">
        <v>5</v>
      </c>
      <c r="AS22" s="70" t="s">
        <v>561</v>
      </c>
      <c r="AT22">
        <f t="shared" si="7"/>
        <v>3</v>
      </c>
      <c r="AU22" t="s">
        <v>786</v>
      </c>
      <c r="AV22">
        <v>6</v>
      </c>
      <c r="AW22" t="s">
        <v>561</v>
      </c>
      <c r="AX22">
        <f t="shared" si="8"/>
        <v>8</v>
      </c>
      <c r="AY22" t="str">
        <f t="shared" si="9"/>
        <v>),(</v>
      </c>
      <c r="AZ22">
        <v>7</v>
      </c>
      <c r="BA22" t="s">
        <v>561</v>
      </c>
      <c r="BB22">
        <f t="shared" si="10"/>
        <v>10</v>
      </c>
      <c r="BC22" t="s">
        <v>787</v>
      </c>
    </row>
    <row r="23" spans="2:55" x14ac:dyDescent="0.25">
      <c r="B23">
        <v>21</v>
      </c>
      <c r="C23" s="70" t="s">
        <v>792</v>
      </c>
      <c r="D23" t="s">
        <v>735</v>
      </c>
      <c r="E23">
        <v>168</v>
      </c>
      <c r="F23">
        <f t="shared" si="11"/>
        <v>85</v>
      </c>
      <c r="G23" s="70">
        <v>19</v>
      </c>
      <c r="H23" s="70">
        <v>27</v>
      </c>
      <c r="I23" s="70">
        <v>6</v>
      </c>
      <c r="J23" s="70">
        <v>6</v>
      </c>
      <c r="K23" s="70">
        <v>8</v>
      </c>
      <c r="L23" s="70">
        <v>9</v>
      </c>
      <c r="M23" s="70">
        <v>3</v>
      </c>
      <c r="N23" s="70">
        <v>7</v>
      </c>
      <c r="O23">
        <f t="shared" si="12"/>
        <v>39</v>
      </c>
      <c r="X23" t="s">
        <v>784</v>
      </c>
      <c r="Y23">
        <v>0</v>
      </c>
      <c r="Z23" t="s">
        <v>561</v>
      </c>
      <c r="AA23">
        <f t="shared" si="2"/>
        <v>19</v>
      </c>
      <c r="AB23" t="s">
        <v>786</v>
      </c>
      <c r="AC23" s="70" t="s">
        <v>785</v>
      </c>
      <c r="AD23">
        <f t="shared" si="3"/>
        <v>27</v>
      </c>
      <c r="AE23" t="s">
        <v>786</v>
      </c>
      <c r="AF23">
        <v>2</v>
      </c>
      <c r="AG23" t="s">
        <v>561</v>
      </c>
      <c r="AH23">
        <f t="shared" si="4"/>
        <v>6</v>
      </c>
      <c r="AI23" t="s">
        <v>786</v>
      </c>
      <c r="AJ23">
        <v>3</v>
      </c>
      <c r="AK23" t="s">
        <v>561</v>
      </c>
      <c r="AL23">
        <f t="shared" si="5"/>
        <v>6</v>
      </c>
      <c r="AM23" t="s">
        <v>786</v>
      </c>
      <c r="AN23">
        <v>4</v>
      </c>
      <c r="AO23" t="s">
        <v>561</v>
      </c>
      <c r="AP23">
        <f t="shared" si="6"/>
        <v>8</v>
      </c>
      <c r="AQ23" t="s">
        <v>786</v>
      </c>
      <c r="AR23" s="70">
        <v>5</v>
      </c>
      <c r="AS23" s="70" t="s">
        <v>561</v>
      </c>
      <c r="AT23">
        <f t="shared" si="7"/>
        <v>9</v>
      </c>
      <c r="AU23" t="s">
        <v>786</v>
      </c>
      <c r="AV23">
        <v>6</v>
      </c>
      <c r="AW23" t="s">
        <v>561</v>
      </c>
      <c r="AX23">
        <f t="shared" si="8"/>
        <v>3</v>
      </c>
      <c r="AY23" t="str">
        <f t="shared" si="9"/>
        <v>),(</v>
      </c>
      <c r="AZ23">
        <v>7</v>
      </c>
      <c r="BA23" t="s">
        <v>561</v>
      </c>
      <c r="BB23">
        <f t="shared" si="10"/>
        <v>7</v>
      </c>
      <c r="BC23" t="s">
        <v>787</v>
      </c>
    </row>
    <row r="24" spans="2:55" x14ac:dyDescent="0.25">
      <c r="B24">
        <v>22</v>
      </c>
      <c r="C24" s="70" t="s">
        <v>792</v>
      </c>
      <c r="D24" t="s">
        <v>736</v>
      </c>
      <c r="E24">
        <v>168</v>
      </c>
      <c r="F24">
        <f t="shared" si="11"/>
        <v>86</v>
      </c>
      <c r="G24" s="70">
        <v>24</v>
      </c>
      <c r="H24" s="70">
        <v>23</v>
      </c>
      <c r="I24" s="70">
        <v>6</v>
      </c>
      <c r="J24" s="70">
        <v>7</v>
      </c>
      <c r="K24" s="70">
        <v>4</v>
      </c>
      <c r="L24" s="70">
        <v>8</v>
      </c>
      <c r="M24" s="70">
        <v>6</v>
      </c>
      <c r="N24" s="70">
        <v>8</v>
      </c>
      <c r="O24">
        <f t="shared" si="12"/>
        <v>39</v>
      </c>
      <c r="X24" t="s">
        <v>784</v>
      </c>
      <c r="Y24">
        <v>0</v>
      </c>
      <c r="Z24" t="s">
        <v>561</v>
      </c>
      <c r="AA24">
        <f t="shared" si="2"/>
        <v>24</v>
      </c>
      <c r="AB24" t="s">
        <v>786</v>
      </c>
      <c r="AC24" s="70" t="s">
        <v>785</v>
      </c>
      <c r="AD24">
        <f t="shared" si="3"/>
        <v>23</v>
      </c>
      <c r="AE24" t="s">
        <v>786</v>
      </c>
      <c r="AF24">
        <v>2</v>
      </c>
      <c r="AG24" t="s">
        <v>561</v>
      </c>
      <c r="AH24">
        <f t="shared" si="4"/>
        <v>6</v>
      </c>
      <c r="AI24" t="s">
        <v>786</v>
      </c>
      <c r="AJ24">
        <v>3</v>
      </c>
      <c r="AK24" t="s">
        <v>561</v>
      </c>
      <c r="AL24">
        <f t="shared" si="5"/>
        <v>7</v>
      </c>
      <c r="AM24" t="s">
        <v>786</v>
      </c>
      <c r="AN24">
        <v>4</v>
      </c>
      <c r="AO24" t="s">
        <v>561</v>
      </c>
      <c r="AP24">
        <f t="shared" si="6"/>
        <v>4</v>
      </c>
      <c r="AQ24" t="s">
        <v>786</v>
      </c>
      <c r="AR24" s="70">
        <v>5</v>
      </c>
      <c r="AS24" s="70" t="s">
        <v>561</v>
      </c>
      <c r="AT24">
        <f t="shared" si="7"/>
        <v>8</v>
      </c>
      <c r="AU24" t="s">
        <v>786</v>
      </c>
      <c r="AV24">
        <v>6</v>
      </c>
      <c r="AW24" t="s">
        <v>561</v>
      </c>
      <c r="AX24">
        <f t="shared" si="8"/>
        <v>6</v>
      </c>
      <c r="AY24" t="str">
        <f t="shared" si="9"/>
        <v>),(</v>
      </c>
      <c r="AZ24">
        <v>7</v>
      </c>
      <c r="BA24" t="s">
        <v>561</v>
      </c>
      <c r="BB24">
        <f t="shared" si="10"/>
        <v>8</v>
      </c>
      <c r="BC24" t="s">
        <v>787</v>
      </c>
    </row>
    <row r="25" spans="2:55" x14ac:dyDescent="0.25">
      <c r="B25">
        <v>23</v>
      </c>
      <c r="C25" s="70" t="s">
        <v>792</v>
      </c>
      <c r="D25" t="s">
        <v>737</v>
      </c>
      <c r="E25">
        <v>168</v>
      </c>
      <c r="F25">
        <f t="shared" si="11"/>
        <v>90</v>
      </c>
      <c r="G25" s="70">
        <v>24</v>
      </c>
      <c r="H25" s="70">
        <v>28</v>
      </c>
      <c r="I25" s="70">
        <v>6</v>
      </c>
      <c r="J25" s="70">
        <v>7</v>
      </c>
      <c r="K25" s="70">
        <v>6</v>
      </c>
      <c r="L25" s="70">
        <v>3</v>
      </c>
      <c r="M25" s="70">
        <v>12</v>
      </c>
      <c r="N25" s="70">
        <v>4</v>
      </c>
      <c r="O25">
        <f t="shared" si="12"/>
        <v>38</v>
      </c>
      <c r="X25" t="s">
        <v>784</v>
      </c>
      <c r="Y25">
        <v>0</v>
      </c>
      <c r="Z25" t="s">
        <v>561</v>
      </c>
      <c r="AA25">
        <f t="shared" si="2"/>
        <v>24</v>
      </c>
      <c r="AB25" t="s">
        <v>786</v>
      </c>
      <c r="AC25" s="70" t="s">
        <v>785</v>
      </c>
      <c r="AD25">
        <f t="shared" si="3"/>
        <v>28</v>
      </c>
      <c r="AE25" t="s">
        <v>786</v>
      </c>
      <c r="AF25">
        <v>2</v>
      </c>
      <c r="AG25" t="s">
        <v>561</v>
      </c>
      <c r="AH25">
        <f t="shared" si="4"/>
        <v>6</v>
      </c>
      <c r="AI25" t="s">
        <v>786</v>
      </c>
      <c r="AJ25">
        <v>3</v>
      </c>
      <c r="AK25" t="s">
        <v>561</v>
      </c>
      <c r="AL25">
        <f t="shared" si="5"/>
        <v>7</v>
      </c>
      <c r="AM25" t="s">
        <v>786</v>
      </c>
      <c r="AN25">
        <v>4</v>
      </c>
      <c r="AO25" t="s">
        <v>561</v>
      </c>
      <c r="AP25">
        <f t="shared" si="6"/>
        <v>6</v>
      </c>
      <c r="AQ25" t="s">
        <v>786</v>
      </c>
      <c r="AR25" s="70">
        <v>5</v>
      </c>
      <c r="AS25" s="70" t="s">
        <v>561</v>
      </c>
      <c r="AT25">
        <f t="shared" si="7"/>
        <v>3</v>
      </c>
      <c r="AU25" t="s">
        <v>786</v>
      </c>
      <c r="AV25">
        <v>6</v>
      </c>
      <c r="AW25" t="s">
        <v>561</v>
      </c>
      <c r="AX25">
        <f t="shared" si="8"/>
        <v>12</v>
      </c>
      <c r="AY25" t="str">
        <f t="shared" si="9"/>
        <v>),(</v>
      </c>
      <c r="AZ25">
        <v>7</v>
      </c>
      <c r="BA25" t="s">
        <v>561</v>
      </c>
      <c r="BB25">
        <f t="shared" si="10"/>
        <v>4</v>
      </c>
      <c r="BC25" t="s">
        <v>787</v>
      </c>
    </row>
    <row r="26" spans="2:55" x14ac:dyDescent="0.25">
      <c r="B26">
        <v>24</v>
      </c>
      <c r="C26" s="70" t="s">
        <v>792</v>
      </c>
      <c r="D26" t="s">
        <v>738</v>
      </c>
      <c r="E26">
        <v>168</v>
      </c>
      <c r="F26">
        <f t="shared" si="11"/>
        <v>91</v>
      </c>
      <c r="G26" s="70">
        <v>26</v>
      </c>
      <c r="H26" s="70">
        <v>24</v>
      </c>
      <c r="I26" s="70">
        <v>9</v>
      </c>
      <c r="J26" s="70">
        <v>4</v>
      </c>
      <c r="K26" s="70">
        <v>5</v>
      </c>
      <c r="L26" s="70">
        <v>10</v>
      </c>
      <c r="M26" s="70">
        <v>6</v>
      </c>
      <c r="N26" s="70">
        <v>7</v>
      </c>
      <c r="O26">
        <f t="shared" si="12"/>
        <v>41</v>
      </c>
      <c r="X26" t="s">
        <v>784</v>
      </c>
      <c r="Y26">
        <v>0</v>
      </c>
      <c r="Z26" t="s">
        <v>561</v>
      </c>
      <c r="AA26">
        <f t="shared" si="2"/>
        <v>26</v>
      </c>
      <c r="AB26" t="s">
        <v>786</v>
      </c>
      <c r="AC26" s="70" t="s">
        <v>785</v>
      </c>
      <c r="AD26">
        <f t="shared" si="3"/>
        <v>24</v>
      </c>
      <c r="AE26" t="s">
        <v>786</v>
      </c>
      <c r="AF26">
        <v>2</v>
      </c>
      <c r="AG26" t="s">
        <v>561</v>
      </c>
      <c r="AH26">
        <f t="shared" si="4"/>
        <v>9</v>
      </c>
      <c r="AI26" t="s">
        <v>786</v>
      </c>
      <c r="AJ26">
        <v>3</v>
      </c>
      <c r="AK26" t="s">
        <v>561</v>
      </c>
      <c r="AL26">
        <f t="shared" si="5"/>
        <v>4</v>
      </c>
      <c r="AM26" t="s">
        <v>786</v>
      </c>
      <c r="AN26">
        <v>4</v>
      </c>
      <c r="AO26" t="s">
        <v>561</v>
      </c>
      <c r="AP26">
        <f t="shared" si="6"/>
        <v>5</v>
      </c>
      <c r="AQ26" t="s">
        <v>786</v>
      </c>
      <c r="AR26" s="70">
        <v>5</v>
      </c>
      <c r="AS26" s="70" t="s">
        <v>561</v>
      </c>
      <c r="AT26">
        <f t="shared" si="7"/>
        <v>10</v>
      </c>
      <c r="AU26" t="s">
        <v>786</v>
      </c>
      <c r="AV26">
        <v>6</v>
      </c>
      <c r="AW26" t="s">
        <v>561</v>
      </c>
      <c r="AX26">
        <f t="shared" si="8"/>
        <v>6</v>
      </c>
      <c r="AY26" t="str">
        <f t="shared" si="9"/>
        <v>),(</v>
      </c>
      <c r="AZ26">
        <v>7</v>
      </c>
      <c r="BA26" t="s">
        <v>561</v>
      </c>
      <c r="BB26">
        <f t="shared" si="10"/>
        <v>7</v>
      </c>
      <c r="BC26" t="s">
        <v>787</v>
      </c>
    </row>
    <row r="27" spans="2:55" x14ac:dyDescent="0.25">
      <c r="B27">
        <v>25</v>
      </c>
      <c r="C27" s="70" t="s">
        <v>792</v>
      </c>
      <c r="D27" t="s">
        <v>739</v>
      </c>
      <c r="E27">
        <v>168</v>
      </c>
      <c r="F27">
        <f t="shared" si="11"/>
        <v>94</v>
      </c>
      <c r="G27" s="70">
        <v>22</v>
      </c>
      <c r="H27" s="70">
        <v>28</v>
      </c>
      <c r="I27" s="70">
        <v>4</v>
      </c>
      <c r="J27" s="70">
        <v>10</v>
      </c>
      <c r="K27" s="70">
        <v>5</v>
      </c>
      <c r="L27" s="70">
        <v>9</v>
      </c>
      <c r="M27" s="70">
        <v>7</v>
      </c>
      <c r="N27" s="70">
        <v>9</v>
      </c>
      <c r="O27">
        <f t="shared" si="12"/>
        <v>44</v>
      </c>
      <c r="X27" t="s">
        <v>784</v>
      </c>
      <c r="Y27">
        <v>0</v>
      </c>
      <c r="Z27" t="s">
        <v>561</v>
      </c>
      <c r="AA27">
        <f t="shared" si="2"/>
        <v>22</v>
      </c>
      <c r="AB27" t="s">
        <v>786</v>
      </c>
      <c r="AC27" s="70" t="s">
        <v>785</v>
      </c>
      <c r="AD27">
        <f t="shared" si="3"/>
        <v>28</v>
      </c>
      <c r="AE27" t="s">
        <v>786</v>
      </c>
      <c r="AF27">
        <v>2</v>
      </c>
      <c r="AG27" t="s">
        <v>561</v>
      </c>
      <c r="AH27">
        <f t="shared" si="4"/>
        <v>4</v>
      </c>
      <c r="AI27" t="s">
        <v>786</v>
      </c>
      <c r="AJ27">
        <v>3</v>
      </c>
      <c r="AK27" t="s">
        <v>561</v>
      </c>
      <c r="AL27">
        <f t="shared" si="5"/>
        <v>10</v>
      </c>
      <c r="AM27" t="s">
        <v>786</v>
      </c>
      <c r="AN27">
        <v>4</v>
      </c>
      <c r="AO27" t="s">
        <v>561</v>
      </c>
      <c r="AP27">
        <f t="shared" si="6"/>
        <v>5</v>
      </c>
      <c r="AQ27" t="s">
        <v>786</v>
      </c>
      <c r="AR27" s="70">
        <v>5</v>
      </c>
      <c r="AS27" s="70" t="s">
        <v>561</v>
      </c>
      <c r="AT27">
        <f t="shared" si="7"/>
        <v>9</v>
      </c>
      <c r="AU27" t="s">
        <v>786</v>
      </c>
      <c r="AV27">
        <v>6</v>
      </c>
      <c r="AW27" t="s">
        <v>561</v>
      </c>
      <c r="AX27">
        <f t="shared" si="8"/>
        <v>7</v>
      </c>
      <c r="AY27" t="str">
        <f t="shared" si="9"/>
        <v>),(</v>
      </c>
      <c r="AZ27">
        <v>7</v>
      </c>
      <c r="BA27" t="s">
        <v>561</v>
      </c>
      <c r="BB27">
        <f t="shared" si="10"/>
        <v>9</v>
      </c>
      <c r="BC27" t="s">
        <v>787</v>
      </c>
    </row>
    <row r="28" spans="2:55" x14ac:dyDescent="0.25">
      <c r="B28">
        <v>26</v>
      </c>
      <c r="C28" s="70" t="s">
        <v>792</v>
      </c>
      <c r="D28" t="s">
        <v>740</v>
      </c>
      <c r="E28">
        <v>168</v>
      </c>
      <c r="F28">
        <f t="shared" si="11"/>
        <v>97</v>
      </c>
      <c r="G28" s="70">
        <v>27</v>
      </c>
      <c r="H28" s="70">
        <v>26</v>
      </c>
      <c r="I28" s="70">
        <v>8</v>
      </c>
      <c r="J28" s="70">
        <v>14</v>
      </c>
      <c r="K28" s="70">
        <v>5</v>
      </c>
      <c r="L28" s="70">
        <v>6</v>
      </c>
      <c r="M28" s="70">
        <v>7</v>
      </c>
      <c r="N28" s="70">
        <v>4</v>
      </c>
      <c r="O28">
        <f t="shared" si="12"/>
        <v>44</v>
      </c>
      <c r="X28" t="s">
        <v>784</v>
      </c>
      <c r="Y28">
        <v>0</v>
      </c>
      <c r="Z28" t="s">
        <v>561</v>
      </c>
      <c r="AA28">
        <f t="shared" si="2"/>
        <v>27</v>
      </c>
      <c r="AB28" t="s">
        <v>786</v>
      </c>
      <c r="AC28" s="70" t="s">
        <v>785</v>
      </c>
      <c r="AD28">
        <f t="shared" si="3"/>
        <v>26</v>
      </c>
      <c r="AE28" t="s">
        <v>786</v>
      </c>
      <c r="AF28">
        <v>2</v>
      </c>
      <c r="AG28" t="s">
        <v>561</v>
      </c>
      <c r="AH28">
        <f t="shared" si="4"/>
        <v>8</v>
      </c>
      <c r="AI28" t="s">
        <v>786</v>
      </c>
      <c r="AJ28">
        <v>3</v>
      </c>
      <c r="AK28" t="s">
        <v>561</v>
      </c>
      <c r="AL28">
        <f t="shared" si="5"/>
        <v>14</v>
      </c>
      <c r="AM28" t="s">
        <v>786</v>
      </c>
      <c r="AN28">
        <v>4</v>
      </c>
      <c r="AO28" t="s">
        <v>561</v>
      </c>
      <c r="AP28">
        <f t="shared" si="6"/>
        <v>5</v>
      </c>
      <c r="AQ28" t="s">
        <v>786</v>
      </c>
      <c r="AR28" s="70">
        <v>5</v>
      </c>
      <c r="AS28" s="70" t="s">
        <v>561</v>
      </c>
      <c r="AT28">
        <f t="shared" si="7"/>
        <v>6</v>
      </c>
      <c r="AU28" t="s">
        <v>786</v>
      </c>
      <c r="AV28">
        <v>6</v>
      </c>
      <c r="AW28" t="s">
        <v>561</v>
      </c>
      <c r="AX28">
        <f t="shared" si="8"/>
        <v>7</v>
      </c>
      <c r="AY28" t="str">
        <f t="shared" si="9"/>
        <v>),(</v>
      </c>
      <c r="AZ28">
        <v>7</v>
      </c>
      <c r="BA28" t="s">
        <v>561</v>
      </c>
      <c r="BB28">
        <f t="shared" si="10"/>
        <v>4</v>
      </c>
      <c r="BC28" t="s">
        <v>787</v>
      </c>
    </row>
    <row r="29" spans="2:55" x14ac:dyDescent="0.25">
      <c r="B29">
        <v>27</v>
      </c>
      <c r="C29" s="70" t="s">
        <v>792</v>
      </c>
      <c r="D29" t="s">
        <v>741</v>
      </c>
      <c r="E29">
        <v>168</v>
      </c>
      <c r="F29">
        <f t="shared" si="11"/>
        <v>98</v>
      </c>
      <c r="G29" s="70">
        <v>24</v>
      </c>
      <c r="H29" s="70">
        <v>30</v>
      </c>
      <c r="I29" s="70">
        <v>4</v>
      </c>
      <c r="J29" s="70">
        <v>8</v>
      </c>
      <c r="K29" s="70">
        <v>10</v>
      </c>
      <c r="L29" s="70">
        <v>7</v>
      </c>
      <c r="M29" s="70">
        <v>10</v>
      </c>
      <c r="N29" s="70">
        <v>5</v>
      </c>
      <c r="O29">
        <f t="shared" si="12"/>
        <v>44</v>
      </c>
      <c r="X29" t="s">
        <v>784</v>
      </c>
      <c r="Y29">
        <v>0</v>
      </c>
      <c r="Z29" t="s">
        <v>561</v>
      </c>
      <c r="AA29">
        <f t="shared" si="2"/>
        <v>24</v>
      </c>
      <c r="AB29" t="s">
        <v>786</v>
      </c>
      <c r="AC29" s="70" t="s">
        <v>785</v>
      </c>
      <c r="AD29">
        <f t="shared" si="3"/>
        <v>30</v>
      </c>
      <c r="AE29" t="s">
        <v>786</v>
      </c>
      <c r="AF29">
        <v>2</v>
      </c>
      <c r="AG29" t="s">
        <v>561</v>
      </c>
      <c r="AH29">
        <f t="shared" si="4"/>
        <v>4</v>
      </c>
      <c r="AI29" t="s">
        <v>786</v>
      </c>
      <c r="AJ29">
        <v>3</v>
      </c>
      <c r="AK29" t="s">
        <v>561</v>
      </c>
      <c r="AL29">
        <f t="shared" si="5"/>
        <v>8</v>
      </c>
      <c r="AM29" t="s">
        <v>786</v>
      </c>
      <c r="AN29">
        <v>4</v>
      </c>
      <c r="AO29" t="s">
        <v>561</v>
      </c>
      <c r="AP29">
        <f t="shared" si="6"/>
        <v>10</v>
      </c>
      <c r="AQ29" t="s">
        <v>786</v>
      </c>
      <c r="AR29" s="70">
        <v>5</v>
      </c>
      <c r="AS29" s="70" t="s">
        <v>561</v>
      </c>
      <c r="AT29">
        <f t="shared" si="7"/>
        <v>7</v>
      </c>
      <c r="AU29" t="s">
        <v>786</v>
      </c>
      <c r="AV29">
        <v>6</v>
      </c>
      <c r="AW29" t="s">
        <v>561</v>
      </c>
      <c r="AX29">
        <f t="shared" si="8"/>
        <v>10</v>
      </c>
      <c r="AY29" t="str">
        <f t="shared" si="9"/>
        <v>),(</v>
      </c>
      <c r="AZ29">
        <v>7</v>
      </c>
      <c r="BA29" t="s">
        <v>561</v>
      </c>
      <c r="BB29">
        <f t="shared" si="10"/>
        <v>5</v>
      </c>
      <c r="BC29" t="s">
        <v>787</v>
      </c>
    </row>
    <row r="30" spans="2:55" x14ac:dyDescent="0.25">
      <c r="B30">
        <v>28</v>
      </c>
      <c r="C30" s="70" t="s">
        <v>792</v>
      </c>
      <c r="D30" t="s">
        <v>742</v>
      </c>
      <c r="E30">
        <v>168</v>
      </c>
      <c r="F30">
        <f t="shared" si="11"/>
        <v>102</v>
      </c>
      <c r="G30" s="70">
        <v>29</v>
      </c>
      <c r="H30" s="70">
        <v>28</v>
      </c>
      <c r="I30" s="70">
        <v>10</v>
      </c>
      <c r="J30" s="70">
        <v>6</v>
      </c>
      <c r="K30" s="70">
        <v>5</v>
      </c>
      <c r="L30" s="70">
        <v>9</v>
      </c>
      <c r="M30" s="70">
        <v>9</v>
      </c>
      <c r="N30" s="70">
        <v>6</v>
      </c>
      <c r="O30">
        <f t="shared" si="12"/>
        <v>45</v>
      </c>
      <c r="X30" t="s">
        <v>784</v>
      </c>
      <c r="Y30">
        <v>0</v>
      </c>
      <c r="Z30" t="s">
        <v>561</v>
      </c>
      <c r="AA30">
        <f t="shared" si="2"/>
        <v>29</v>
      </c>
      <c r="AB30" t="s">
        <v>786</v>
      </c>
      <c r="AC30" s="70" t="s">
        <v>785</v>
      </c>
      <c r="AD30">
        <f t="shared" si="3"/>
        <v>28</v>
      </c>
      <c r="AE30" t="s">
        <v>786</v>
      </c>
      <c r="AF30">
        <v>2</v>
      </c>
      <c r="AG30" t="s">
        <v>561</v>
      </c>
      <c r="AH30">
        <f t="shared" si="4"/>
        <v>10</v>
      </c>
      <c r="AI30" t="s">
        <v>786</v>
      </c>
      <c r="AJ30">
        <v>3</v>
      </c>
      <c r="AK30" t="s">
        <v>561</v>
      </c>
      <c r="AL30">
        <f t="shared" si="5"/>
        <v>6</v>
      </c>
      <c r="AM30" t="s">
        <v>786</v>
      </c>
      <c r="AN30">
        <v>4</v>
      </c>
      <c r="AO30" t="s">
        <v>561</v>
      </c>
      <c r="AP30">
        <f t="shared" si="6"/>
        <v>5</v>
      </c>
      <c r="AQ30" t="s">
        <v>786</v>
      </c>
      <c r="AR30" s="70">
        <v>5</v>
      </c>
      <c r="AS30" s="70" t="s">
        <v>561</v>
      </c>
      <c r="AT30">
        <f t="shared" si="7"/>
        <v>9</v>
      </c>
      <c r="AU30" t="s">
        <v>786</v>
      </c>
      <c r="AV30">
        <v>6</v>
      </c>
      <c r="AW30" t="s">
        <v>561</v>
      </c>
      <c r="AX30">
        <f t="shared" si="8"/>
        <v>9</v>
      </c>
      <c r="AY30" t="str">
        <f t="shared" si="9"/>
        <v>),(</v>
      </c>
      <c r="AZ30">
        <v>7</v>
      </c>
      <c r="BA30" t="s">
        <v>561</v>
      </c>
      <c r="BB30">
        <f t="shared" si="10"/>
        <v>6</v>
      </c>
      <c r="BC30" t="s">
        <v>787</v>
      </c>
    </row>
    <row r="31" spans="2:55" x14ac:dyDescent="0.25">
      <c r="B31">
        <v>29</v>
      </c>
      <c r="C31" s="70" t="s">
        <v>792</v>
      </c>
      <c r="D31" t="s">
        <v>743</v>
      </c>
      <c r="E31">
        <v>168</v>
      </c>
      <c r="F31">
        <f t="shared" si="11"/>
        <v>104</v>
      </c>
      <c r="G31" s="70">
        <v>25</v>
      </c>
      <c r="H31" s="70">
        <v>32</v>
      </c>
      <c r="I31" s="70">
        <v>9</v>
      </c>
      <c r="J31" s="70">
        <v>0</v>
      </c>
      <c r="K31" s="70">
        <v>10</v>
      </c>
      <c r="L31" s="70">
        <v>11</v>
      </c>
      <c r="M31" s="70">
        <v>9</v>
      </c>
      <c r="N31" s="70">
        <v>8</v>
      </c>
      <c r="O31">
        <f t="shared" si="12"/>
        <v>47</v>
      </c>
      <c r="X31" t="s">
        <v>784</v>
      </c>
      <c r="Y31">
        <v>0</v>
      </c>
      <c r="Z31" t="s">
        <v>561</v>
      </c>
      <c r="AA31">
        <f t="shared" si="2"/>
        <v>25</v>
      </c>
      <c r="AB31" t="s">
        <v>786</v>
      </c>
      <c r="AC31" s="70" t="s">
        <v>785</v>
      </c>
      <c r="AD31">
        <f t="shared" si="3"/>
        <v>32</v>
      </c>
      <c r="AE31" t="s">
        <v>786</v>
      </c>
      <c r="AF31">
        <v>2</v>
      </c>
      <c r="AG31" t="s">
        <v>561</v>
      </c>
      <c r="AH31">
        <f t="shared" si="4"/>
        <v>9</v>
      </c>
      <c r="AI31" t="s">
        <v>786</v>
      </c>
      <c r="AJ31">
        <v>3</v>
      </c>
      <c r="AK31" t="s">
        <v>561</v>
      </c>
      <c r="AL31">
        <f t="shared" si="5"/>
        <v>0</v>
      </c>
      <c r="AM31" t="s">
        <v>786</v>
      </c>
      <c r="AN31">
        <v>4</v>
      </c>
      <c r="AO31" t="s">
        <v>561</v>
      </c>
      <c r="AP31">
        <f t="shared" si="6"/>
        <v>10</v>
      </c>
      <c r="AQ31" t="s">
        <v>786</v>
      </c>
      <c r="AR31" s="70">
        <v>5</v>
      </c>
      <c r="AS31" s="70" t="s">
        <v>561</v>
      </c>
      <c r="AT31">
        <f t="shared" si="7"/>
        <v>11</v>
      </c>
      <c r="AU31" t="s">
        <v>786</v>
      </c>
      <c r="AV31">
        <v>6</v>
      </c>
      <c r="AW31" t="s">
        <v>561</v>
      </c>
      <c r="AX31">
        <f t="shared" si="8"/>
        <v>9</v>
      </c>
      <c r="AY31" t="str">
        <f t="shared" si="9"/>
        <v>),(</v>
      </c>
      <c r="AZ31">
        <v>7</v>
      </c>
      <c r="BA31" t="s">
        <v>561</v>
      </c>
      <c r="BB31">
        <f t="shared" si="10"/>
        <v>8</v>
      </c>
      <c r="BC31" t="s">
        <v>787</v>
      </c>
    </row>
    <row r="32" spans="2:55" x14ac:dyDescent="0.25">
      <c r="B32">
        <v>30</v>
      </c>
      <c r="C32" s="70" t="s">
        <v>792</v>
      </c>
      <c r="D32" t="s">
        <v>744</v>
      </c>
      <c r="E32">
        <v>168</v>
      </c>
      <c r="F32">
        <f t="shared" si="11"/>
        <v>106</v>
      </c>
      <c r="G32" s="70">
        <v>30</v>
      </c>
      <c r="H32" s="70">
        <v>29</v>
      </c>
      <c r="I32" s="70">
        <v>11</v>
      </c>
      <c r="J32" s="70">
        <v>9</v>
      </c>
      <c r="K32" s="70">
        <v>5</v>
      </c>
      <c r="L32" s="70">
        <v>2</v>
      </c>
      <c r="M32" s="70">
        <v>11</v>
      </c>
      <c r="N32" s="70">
        <v>9</v>
      </c>
      <c r="O32">
        <f t="shared" si="12"/>
        <v>47</v>
      </c>
      <c r="X32" t="s">
        <v>784</v>
      </c>
      <c r="Y32">
        <v>0</v>
      </c>
      <c r="Z32" t="s">
        <v>561</v>
      </c>
      <c r="AA32">
        <f t="shared" si="2"/>
        <v>30</v>
      </c>
      <c r="AB32" t="s">
        <v>786</v>
      </c>
      <c r="AC32" s="70" t="s">
        <v>785</v>
      </c>
      <c r="AD32">
        <f t="shared" si="3"/>
        <v>29</v>
      </c>
      <c r="AE32" t="s">
        <v>786</v>
      </c>
      <c r="AF32">
        <v>2</v>
      </c>
      <c r="AG32" t="s">
        <v>561</v>
      </c>
      <c r="AH32">
        <f t="shared" si="4"/>
        <v>11</v>
      </c>
      <c r="AI32" t="s">
        <v>786</v>
      </c>
      <c r="AJ32">
        <v>3</v>
      </c>
      <c r="AK32" t="s">
        <v>561</v>
      </c>
      <c r="AL32">
        <f t="shared" si="5"/>
        <v>9</v>
      </c>
      <c r="AM32" t="s">
        <v>786</v>
      </c>
      <c r="AN32">
        <v>4</v>
      </c>
      <c r="AO32" t="s">
        <v>561</v>
      </c>
      <c r="AP32">
        <f t="shared" si="6"/>
        <v>5</v>
      </c>
      <c r="AQ32" t="s">
        <v>786</v>
      </c>
      <c r="AR32" s="70">
        <v>5</v>
      </c>
      <c r="AS32" s="70" t="s">
        <v>561</v>
      </c>
      <c r="AT32">
        <f t="shared" si="7"/>
        <v>2</v>
      </c>
      <c r="AU32" t="s">
        <v>786</v>
      </c>
      <c r="AV32">
        <v>6</v>
      </c>
      <c r="AW32" t="s">
        <v>561</v>
      </c>
      <c r="AX32">
        <f t="shared" si="8"/>
        <v>11</v>
      </c>
      <c r="AY32" t="str">
        <f t="shared" si="9"/>
        <v>),(</v>
      </c>
      <c r="AZ32">
        <v>7</v>
      </c>
      <c r="BA32" t="s">
        <v>561</v>
      </c>
      <c r="BB32">
        <f t="shared" si="10"/>
        <v>9</v>
      </c>
      <c r="BC32" t="s">
        <v>787</v>
      </c>
    </row>
    <row r="33" spans="1:55" x14ac:dyDescent="0.25">
      <c r="B33">
        <v>31</v>
      </c>
      <c r="C33" s="70" t="s">
        <v>792</v>
      </c>
      <c r="D33" t="s">
        <v>745</v>
      </c>
      <c r="E33">
        <v>168</v>
      </c>
      <c r="F33">
        <f t="shared" si="11"/>
        <v>109</v>
      </c>
      <c r="G33" s="70">
        <v>32</v>
      </c>
      <c r="H33" s="70">
        <v>34</v>
      </c>
      <c r="I33" s="70">
        <v>9</v>
      </c>
      <c r="J33" s="70">
        <v>7</v>
      </c>
      <c r="K33" s="70">
        <v>8</v>
      </c>
      <c r="L33" s="70">
        <v>9</v>
      </c>
      <c r="M33" s="70">
        <v>4</v>
      </c>
      <c r="N33" s="70">
        <v>6</v>
      </c>
      <c r="O33">
        <f t="shared" si="12"/>
        <v>43</v>
      </c>
      <c r="X33" t="s">
        <v>784</v>
      </c>
      <c r="Y33">
        <v>0</v>
      </c>
      <c r="Z33" t="s">
        <v>561</v>
      </c>
      <c r="AA33">
        <f t="shared" si="2"/>
        <v>32</v>
      </c>
      <c r="AB33" t="s">
        <v>786</v>
      </c>
      <c r="AC33" s="70" t="s">
        <v>785</v>
      </c>
      <c r="AD33">
        <f t="shared" si="3"/>
        <v>34</v>
      </c>
      <c r="AE33" t="s">
        <v>786</v>
      </c>
      <c r="AF33">
        <v>2</v>
      </c>
      <c r="AG33" t="s">
        <v>561</v>
      </c>
      <c r="AH33">
        <f t="shared" si="4"/>
        <v>9</v>
      </c>
      <c r="AI33" t="s">
        <v>786</v>
      </c>
      <c r="AJ33">
        <v>3</v>
      </c>
      <c r="AK33" t="s">
        <v>561</v>
      </c>
      <c r="AL33">
        <f t="shared" si="5"/>
        <v>7</v>
      </c>
      <c r="AM33" t="s">
        <v>786</v>
      </c>
      <c r="AN33">
        <v>4</v>
      </c>
      <c r="AO33" t="s">
        <v>561</v>
      </c>
      <c r="AP33">
        <f t="shared" si="6"/>
        <v>8</v>
      </c>
      <c r="AQ33" t="s">
        <v>786</v>
      </c>
      <c r="AR33" s="70">
        <v>5</v>
      </c>
      <c r="AS33" s="70" t="s">
        <v>561</v>
      </c>
      <c r="AT33">
        <f t="shared" si="7"/>
        <v>9</v>
      </c>
      <c r="AU33" t="s">
        <v>786</v>
      </c>
      <c r="AV33">
        <v>6</v>
      </c>
      <c r="AW33" t="s">
        <v>561</v>
      </c>
      <c r="AX33">
        <f t="shared" si="8"/>
        <v>4</v>
      </c>
      <c r="AY33" t="str">
        <f t="shared" si="9"/>
        <v>),(</v>
      </c>
      <c r="AZ33">
        <v>7</v>
      </c>
      <c r="BA33" t="s">
        <v>561</v>
      </c>
      <c r="BB33">
        <f t="shared" si="10"/>
        <v>6</v>
      </c>
      <c r="BC33" t="s">
        <v>787</v>
      </c>
    </row>
    <row r="34" spans="1:55" x14ac:dyDescent="0.25">
      <c r="B34">
        <v>32</v>
      </c>
      <c r="C34" s="70" t="s">
        <v>792</v>
      </c>
      <c r="D34" t="s">
        <v>746</v>
      </c>
      <c r="E34">
        <v>168</v>
      </c>
      <c r="F34">
        <f t="shared" si="11"/>
        <v>111</v>
      </c>
      <c r="G34" s="70">
        <v>32</v>
      </c>
      <c r="H34" s="70">
        <v>36</v>
      </c>
      <c r="I34" s="70">
        <v>6</v>
      </c>
      <c r="J34" s="70">
        <v>4</v>
      </c>
      <c r="K34" s="70">
        <v>10</v>
      </c>
      <c r="L34" s="70">
        <v>7</v>
      </c>
      <c r="M34" s="70">
        <v>10</v>
      </c>
      <c r="N34" s="70">
        <v>6</v>
      </c>
      <c r="O34">
        <f t="shared" si="12"/>
        <v>43</v>
      </c>
      <c r="X34" t="s">
        <v>784</v>
      </c>
      <c r="Y34">
        <v>0</v>
      </c>
      <c r="Z34" t="s">
        <v>561</v>
      </c>
      <c r="AA34">
        <f t="shared" si="2"/>
        <v>32</v>
      </c>
      <c r="AB34" t="s">
        <v>786</v>
      </c>
      <c r="AC34" s="70" t="s">
        <v>785</v>
      </c>
      <c r="AD34">
        <f t="shared" si="3"/>
        <v>36</v>
      </c>
      <c r="AE34" t="s">
        <v>786</v>
      </c>
      <c r="AF34">
        <v>2</v>
      </c>
      <c r="AG34" t="s">
        <v>561</v>
      </c>
      <c r="AH34">
        <f t="shared" si="4"/>
        <v>6</v>
      </c>
      <c r="AI34" t="s">
        <v>786</v>
      </c>
      <c r="AJ34">
        <v>3</v>
      </c>
      <c r="AK34" t="s">
        <v>561</v>
      </c>
      <c r="AL34">
        <f t="shared" si="5"/>
        <v>4</v>
      </c>
      <c r="AM34" t="s">
        <v>786</v>
      </c>
      <c r="AN34">
        <v>4</v>
      </c>
      <c r="AO34" t="s">
        <v>561</v>
      </c>
      <c r="AP34">
        <f t="shared" si="6"/>
        <v>10</v>
      </c>
      <c r="AQ34" t="s">
        <v>786</v>
      </c>
      <c r="AR34" s="70">
        <v>5</v>
      </c>
      <c r="AS34" s="70" t="s">
        <v>561</v>
      </c>
      <c r="AT34">
        <f t="shared" si="7"/>
        <v>7</v>
      </c>
      <c r="AU34" t="s">
        <v>786</v>
      </c>
      <c r="AV34">
        <v>6</v>
      </c>
      <c r="AW34" t="s">
        <v>561</v>
      </c>
      <c r="AX34">
        <f t="shared" si="8"/>
        <v>10</v>
      </c>
      <c r="AY34" t="str">
        <f t="shared" si="9"/>
        <v>),(</v>
      </c>
      <c r="AZ34">
        <v>7</v>
      </c>
      <c r="BA34" t="s">
        <v>561</v>
      </c>
      <c r="BB34">
        <f t="shared" si="10"/>
        <v>6</v>
      </c>
      <c r="BC34" t="s">
        <v>787</v>
      </c>
    </row>
    <row r="35" spans="1:55" x14ac:dyDescent="0.25">
      <c r="B35">
        <v>33</v>
      </c>
      <c r="C35" s="70" t="s">
        <v>792</v>
      </c>
      <c r="D35" t="s">
        <v>747</v>
      </c>
      <c r="E35">
        <v>168</v>
      </c>
      <c r="F35">
        <f t="shared" si="11"/>
        <v>114</v>
      </c>
      <c r="G35" s="70">
        <v>29</v>
      </c>
      <c r="H35" s="70">
        <v>36</v>
      </c>
      <c r="I35" s="70">
        <v>11</v>
      </c>
      <c r="J35" s="70">
        <v>10</v>
      </c>
      <c r="K35" s="70">
        <v>6</v>
      </c>
      <c r="L35" s="70">
        <v>5</v>
      </c>
      <c r="M35" s="70">
        <v>7</v>
      </c>
      <c r="N35" s="70">
        <v>10</v>
      </c>
      <c r="O35">
        <f t="shared" si="12"/>
        <v>49</v>
      </c>
      <c r="X35" t="s">
        <v>784</v>
      </c>
      <c r="Y35">
        <v>0</v>
      </c>
      <c r="Z35" t="s">
        <v>561</v>
      </c>
      <c r="AA35">
        <f t="shared" si="2"/>
        <v>29</v>
      </c>
      <c r="AB35" t="s">
        <v>786</v>
      </c>
      <c r="AC35" s="70" t="s">
        <v>785</v>
      </c>
      <c r="AD35">
        <f t="shared" si="3"/>
        <v>36</v>
      </c>
      <c r="AE35" t="s">
        <v>786</v>
      </c>
      <c r="AF35">
        <v>2</v>
      </c>
      <c r="AG35" t="s">
        <v>561</v>
      </c>
      <c r="AH35">
        <f t="shared" si="4"/>
        <v>11</v>
      </c>
      <c r="AI35" t="s">
        <v>786</v>
      </c>
      <c r="AJ35">
        <v>3</v>
      </c>
      <c r="AK35" t="s">
        <v>561</v>
      </c>
      <c r="AL35">
        <f t="shared" si="5"/>
        <v>10</v>
      </c>
      <c r="AM35" t="s">
        <v>786</v>
      </c>
      <c r="AN35">
        <v>4</v>
      </c>
      <c r="AO35" t="s">
        <v>561</v>
      </c>
      <c r="AP35">
        <f t="shared" si="6"/>
        <v>6</v>
      </c>
      <c r="AQ35" t="s">
        <v>786</v>
      </c>
      <c r="AR35" s="70">
        <v>5</v>
      </c>
      <c r="AS35" s="70" t="s">
        <v>561</v>
      </c>
      <c r="AT35">
        <f t="shared" si="7"/>
        <v>5</v>
      </c>
      <c r="AU35" t="s">
        <v>786</v>
      </c>
      <c r="AV35">
        <v>6</v>
      </c>
      <c r="AW35" t="s">
        <v>561</v>
      </c>
      <c r="AX35">
        <f t="shared" si="8"/>
        <v>7</v>
      </c>
      <c r="AY35" t="str">
        <f t="shared" si="9"/>
        <v>),(</v>
      </c>
      <c r="AZ35">
        <v>7</v>
      </c>
      <c r="BA35" t="s">
        <v>561</v>
      </c>
      <c r="BB35">
        <f t="shared" si="10"/>
        <v>10</v>
      </c>
      <c r="BC35" t="s">
        <v>787</v>
      </c>
    </row>
    <row r="36" spans="1:55" x14ac:dyDescent="0.25">
      <c r="B36">
        <v>34</v>
      </c>
      <c r="C36" s="70" t="s">
        <v>792</v>
      </c>
      <c r="D36" t="s">
        <v>748</v>
      </c>
      <c r="E36">
        <v>168</v>
      </c>
      <c r="F36">
        <f t="shared" si="11"/>
        <v>116</v>
      </c>
      <c r="G36" s="70">
        <v>34</v>
      </c>
      <c r="H36" s="70">
        <v>32</v>
      </c>
      <c r="I36" s="70">
        <v>7</v>
      </c>
      <c r="J36" s="70">
        <v>5</v>
      </c>
      <c r="K36" s="70">
        <v>9</v>
      </c>
      <c r="L36" s="70">
        <v>9</v>
      </c>
      <c r="M36" s="70">
        <v>11</v>
      </c>
      <c r="N36" s="70">
        <v>9</v>
      </c>
      <c r="O36">
        <f t="shared" si="12"/>
        <v>50</v>
      </c>
      <c r="X36" t="s">
        <v>784</v>
      </c>
      <c r="Y36">
        <v>0</v>
      </c>
      <c r="Z36" t="s">
        <v>561</v>
      </c>
      <c r="AA36">
        <f t="shared" si="2"/>
        <v>34</v>
      </c>
      <c r="AB36" t="s">
        <v>786</v>
      </c>
      <c r="AC36" s="70" t="s">
        <v>785</v>
      </c>
      <c r="AD36">
        <f t="shared" si="3"/>
        <v>32</v>
      </c>
      <c r="AE36" t="s">
        <v>786</v>
      </c>
      <c r="AF36">
        <v>2</v>
      </c>
      <c r="AG36" t="s">
        <v>561</v>
      </c>
      <c r="AH36">
        <f t="shared" si="4"/>
        <v>7</v>
      </c>
      <c r="AI36" t="s">
        <v>786</v>
      </c>
      <c r="AJ36">
        <v>3</v>
      </c>
      <c r="AK36" t="s">
        <v>561</v>
      </c>
      <c r="AL36">
        <f t="shared" si="5"/>
        <v>5</v>
      </c>
      <c r="AM36" t="s">
        <v>786</v>
      </c>
      <c r="AN36">
        <v>4</v>
      </c>
      <c r="AO36" t="s">
        <v>561</v>
      </c>
      <c r="AP36">
        <f t="shared" si="6"/>
        <v>9</v>
      </c>
      <c r="AQ36" t="s">
        <v>786</v>
      </c>
      <c r="AR36" s="70">
        <v>5</v>
      </c>
      <c r="AS36" s="70" t="s">
        <v>561</v>
      </c>
      <c r="AT36">
        <f t="shared" si="7"/>
        <v>9</v>
      </c>
      <c r="AU36" t="s">
        <v>786</v>
      </c>
      <c r="AV36">
        <v>6</v>
      </c>
      <c r="AW36" t="s">
        <v>561</v>
      </c>
      <c r="AX36">
        <f t="shared" si="8"/>
        <v>11</v>
      </c>
      <c r="AY36" t="str">
        <f t="shared" si="9"/>
        <v>),(</v>
      </c>
      <c r="AZ36">
        <v>7</v>
      </c>
      <c r="BA36" t="s">
        <v>561</v>
      </c>
      <c r="BB36">
        <f t="shared" si="10"/>
        <v>9</v>
      </c>
      <c r="BC36" t="s">
        <v>787</v>
      </c>
    </row>
    <row r="37" spans="1:55" x14ac:dyDescent="0.25">
      <c r="B37">
        <v>35</v>
      </c>
      <c r="C37" s="70" t="s">
        <v>792</v>
      </c>
      <c r="D37" t="s">
        <v>749</v>
      </c>
      <c r="E37">
        <v>168</v>
      </c>
      <c r="F37">
        <f t="shared" si="11"/>
        <v>119</v>
      </c>
      <c r="G37" s="70">
        <v>32</v>
      </c>
      <c r="H37" s="70">
        <v>37</v>
      </c>
      <c r="I37" s="70">
        <v>9</v>
      </c>
      <c r="J37" s="70">
        <v>5</v>
      </c>
      <c r="K37" s="70">
        <v>7</v>
      </c>
      <c r="L37" s="70">
        <v>11</v>
      </c>
      <c r="M37" s="70">
        <v>9</v>
      </c>
      <c r="N37" s="70">
        <v>9</v>
      </c>
      <c r="O37">
        <f t="shared" si="12"/>
        <v>50</v>
      </c>
      <c r="X37" t="s">
        <v>784</v>
      </c>
      <c r="Y37">
        <v>0</v>
      </c>
      <c r="Z37" t="s">
        <v>561</v>
      </c>
      <c r="AA37">
        <f t="shared" si="2"/>
        <v>32</v>
      </c>
      <c r="AB37" t="s">
        <v>786</v>
      </c>
      <c r="AC37" s="70" t="s">
        <v>785</v>
      </c>
      <c r="AD37">
        <f t="shared" si="3"/>
        <v>37</v>
      </c>
      <c r="AE37" t="s">
        <v>786</v>
      </c>
      <c r="AF37">
        <v>2</v>
      </c>
      <c r="AG37" t="s">
        <v>561</v>
      </c>
      <c r="AH37">
        <f t="shared" si="4"/>
        <v>9</v>
      </c>
      <c r="AI37" t="s">
        <v>786</v>
      </c>
      <c r="AJ37">
        <v>3</v>
      </c>
      <c r="AK37" t="s">
        <v>561</v>
      </c>
      <c r="AL37">
        <f t="shared" si="5"/>
        <v>5</v>
      </c>
      <c r="AM37" t="s">
        <v>786</v>
      </c>
      <c r="AN37">
        <v>4</v>
      </c>
      <c r="AO37" t="s">
        <v>561</v>
      </c>
      <c r="AP37">
        <f t="shared" si="6"/>
        <v>7</v>
      </c>
      <c r="AQ37" t="s">
        <v>786</v>
      </c>
      <c r="AR37" s="70">
        <v>5</v>
      </c>
      <c r="AS37" s="70" t="s">
        <v>561</v>
      </c>
      <c r="AT37">
        <f t="shared" si="7"/>
        <v>11</v>
      </c>
      <c r="AU37" t="s">
        <v>786</v>
      </c>
      <c r="AV37">
        <v>6</v>
      </c>
      <c r="AW37" t="s">
        <v>561</v>
      </c>
      <c r="AX37">
        <f t="shared" si="8"/>
        <v>9</v>
      </c>
      <c r="AY37" t="str">
        <f t="shared" si="9"/>
        <v>),(</v>
      </c>
      <c r="AZ37">
        <v>7</v>
      </c>
      <c r="BA37" t="s">
        <v>561</v>
      </c>
      <c r="BB37">
        <f t="shared" si="10"/>
        <v>9</v>
      </c>
      <c r="BC37" t="s">
        <v>787</v>
      </c>
    </row>
    <row r="38" spans="1:55" x14ac:dyDescent="0.25">
      <c r="B38">
        <v>36</v>
      </c>
      <c r="C38" s="70" t="s">
        <v>792</v>
      </c>
      <c r="D38" t="s">
        <v>750</v>
      </c>
      <c r="E38">
        <v>168</v>
      </c>
      <c r="F38">
        <f t="shared" si="11"/>
        <v>121</v>
      </c>
      <c r="G38" s="70">
        <v>35</v>
      </c>
      <c r="H38" s="70">
        <v>34</v>
      </c>
      <c r="I38" s="70">
        <v>7</v>
      </c>
      <c r="J38" s="70">
        <v>11</v>
      </c>
      <c r="K38" s="70">
        <v>12</v>
      </c>
      <c r="L38" s="70">
        <v>4</v>
      </c>
      <c r="M38" s="70">
        <v>7</v>
      </c>
      <c r="N38" s="70">
        <v>11</v>
      </c>
      <c r="O38">
        <f t="shared" si="12"/>
        <v>52</v>
      </c>
      <c r="X38" t="s">
        <v>784</v>
      </c>
      <c r="Y38">
        <v>0</v>
      </c>
      <c r="Z38" t="s">
        <v>561</v>
      </c>
      <c r="AA38">
        <f t="shared" si="2"/>
        <v>35</v>
      </c>
      <c r="AB38" t="s">
        <v>786</v>
      </c>
      <c r="AC38" s="70" t="s">
        <v>785</v>
      </c>
      <c r="AD38">
        <f t="shared" si="3"/>
        <v>34</v>
      </c>
      <c r="AE38" t="s">
        <v>786</v>
      </c>
      <c r="AF38">
        <v>2</v>
      </c>
      <c r="AG38" t="s">
        <v>561</v>
      </c>
      <c r="AH38">
        <f t="shared" si="4"/>
        <v>7</v>
      </c>
      <c r="AI38" t="s">
        <v>786</v>
      </c>
      <c r="AJ38">
        <v>3</v>
      </c>
      <c r="AK38" t="s">
        <v>561</v>
      </c>
      <c r="AL38">
        <f t="shared" si="5"/>
        <v>11</v>
      </c>
      <c r="AM38" t="s">
        <v>786</v>
      </c>
      <c r="AN38">
        <v>4</v>
      </c>
      <c r="AO38" t="s">
        <v>561</v>
      </c>
      <c r="AP38">
        <f t="shared" si="6"/>
        <v>12</v>
      </c>
      <c r="AQ38" t="s">
        <v>786</v>
      </c>
      <c r="AR38" s="70">
        <v>5</v>
      </c>
      <c r="AS38" s="70" t="s">
        <v>561</v>
      </c>
      <c r="AT38">
        <f t="shared" si="7"/>
        <v>4</v>
      </c>
      <c r="AU38" t="s">
        <v>786</v>
      </c>
      <c r="AV38">
        <v>6</v>
      </c>
      <c r="AW38" t="s">
        <v>561</v>
      </c>
      <c r="AX38">
        <f t="shared" si="8"/>
        <v>7</v>
      </c>
      <c r="AY38" t="str">
        <f t="shared" si="9"/>
        <v>),(</v>
      </c>
      <c r="AZ38">
        <v>7</v>
      </c>
      <c r="BA38" t="s">
        <v>561</v>
      </c>
      <c r="BB38">
        <f t="shared" si="10"/>
        <v>11</v>
      </c>
      <c r="BC38" t="s">
        <v>787</v>
      </c>
    </row>
    <row r="39" spans="1:55" x14ac:dyDescent="0.25">
      <c r="B39">
        <v>37</v>
      </c>
      <c r="C39" s="70" t="s">
        <v>792</v>
      </c>
      <c r="D39" t="s">
        <v>751</v>
      </c>
      <c r="E39">
        <v>168</v>
      </c>
      <c r="F39">
        <f t="shared" si="11"/>
        <v>125</v>
      </c>
      <c r="G39" s="70">
        <v>32</v>
      </c>
      <c r="H39" s="70">
        <v>39</v>
      </c>
      <c r="I39" s="70">
        <v>5</v>
      </c>
      <c r="J39" s="70">
        <v>8</v>
      </c>
      <c r="K39" s="70">
        <v>5</v>
      </c>
      <c r="L39" s="70">
        <v>15</v>
      </c>
      <c r="M39" s="70">
        <v>13</v>
      </c>
      <c r="N39" s="70">
        <v>8</v>
      </c>
      <c r="O39">
        <f t="shared" si="12"/>
        <v>54</v>
      </c>
      <c r="X39" t="s">
        <v>784</v>
      </c>
      <c r="Y39">
        <v>0</v>
      </c>
      <c r="Z39" t="s">
        <v>561</v>
      </c>
      <c r="AA39">
        <f t="shared" si="2"/>
        <v>32</v>
      </c>
      <c r="AB39" t="s">
        <v>786</v>
      </c>
      <c r="AC39" s="70" t="s">
        <v>785</v>
      </c>
      <c r="AD39">
        <f t="shared" si="3"/>
        <v>39</v>
      </c>
      <c r="AE39" t="s">
        <v>786</v>
      </c>
      <c r="AF39">
        <v>2</v>
      </c>
      <c r="AG39" t="s">
        <v>561</v>
      </c>
      <c r="AH39">
        <f t="shared" si="4"/>
        <v>5</v>
      </c>
      <c r="AI39" t="s">
        <v>786</v>
      </c>
      <c r="AJ39">
        <v>3</v>
      </c>
      <c r="AK39" t="s">
        <v>561</v>
      </c>
      <c r="AL39">
        <f t="shared" si="5"/>
        <v>8</v>
      </c>
      <c r="AM39" t="s">
        <v>786</v>
      </c>
      <c r="AN39">
        <v>4</v>
      </c>
      <c r="AO39" t="s">
        <v>561</v>
      </c>
      <c r="AP39">
        <f t="shared" si="6"/>
        <v>5</v>
      </c>
      <c r="AQ39" t="s">
        <v>786</v>
      </c>
      <c r="AR39" s="70">
        <v>5</v>
      </c>
      <c r="AS39" s="70" t="s">
        <v>561</v>
      </c>
      <c r="AT39">
        <f t="shared" si="7"/>
        <v>15</v>
      </c>
      <c r="AU39" t="s">
        <v>786</v>
      </c>
      <c r="AV39">
        <v>6</v>
      </c>
      <c r="AW39" t="s">
        <v>561</v>
      </c>
      <c r="AX39">
        <f t="shared" si="8"/>
        <v>13</v>
      </c>
      <c r="AY39" t="str">
        <f t="shared" si="9"/>
        <v>),(</v>
      </c>
      <c r="AZ39">
        <v>7</v>
      </c>
      <c r="BA39" t="s">
        <v>561</v>
      </c>
      <c r="BB39">
        <f t="shared" si="10"/>
        <v>8</v>
      </c>
      <c r="BC39" t="s">
        <v>787</v>
      </c>
    </row>
    <row r="40" spans="1:55" x14ac:dyDescent="0.25">
      <c r="B40">
        <v>38</v>
      </c>
      <c r="C40" s="70" t="s">
        <v>792</v>
      </c>
      <c r="D40" t="s">
        <v>752</v>
      </c>
      <c r="E40">
        <v>168</v>
      </c>
      <c r="F40">
        <f t="shared" si="11"/>
        <v>126</v>
      </c>
      <c r="G40" s="70">
        <v>37</v>
      </c>
      <c r="H40" s="70">
        <v>36</v>
      </c>
      <c r="I40" s="70">
        <v>10</v>
      </c>
      <c r="J40" s="70">
        <v>12</v>
      </c>
      <c r="K40" s="70">
        <v>4</v>
      </c>
      <c r="L40" s="70">
        <v>12</v>
      </c>
      <c r="M40" s="70">
        <v>10</v>
      </c>
      <c r="N40" s="70">
        <v>5</v>
      </c>
      <c r="O40">
        <f t="shared" si="12"/>
        <v>53</v>
      </c>
      <c r="X40" t="s">
        <v>784</v>
      </c>
      <c r="Y40">
        <v>0</v>
      </c>
      <c r="Z40" t="s">
        <v>561</v>
      </c>
      <c r="AA40">
        <f t="shared" si="2"/>
        <v>37</v>
      </c>
      <c r="AB40" t="s">
        <v>786</v>
      </c>
      <c r="AC40" s="70" t="s">
        <v>785</v>
      </c>
      <c r="AD40">
        <f t="shared" si="3"/>
        <v>36</v>
      </c>
      <c r="AE40" t="s">
        <v>786</v>
      </c>
      <c r="AF40">
        <v>2</v>
      </c>
      <c r="AG40" t="s">
        <v>561</v>
      </c>
      <c r="AH40">
        <f t="shared" si="4"/>
        <v>10</v>
      </c>
      <c r="AI40" t="s">
        <v>786</v>
      </c>
      <c r="AJ40">
        <v>3</v>
      </c>
      <c r="AK40" t="s">
        <v>561</v>
      </c>
      <c r="AL40">
        <f t="shared" si="5"/>
        <v>12</v>
      </c>
      <c r="AM40" t="s">
        <v>786</v>
      </c>
      <c r="AN40">
        <v>4</v>
      </c>
      <c r="AO40" t="s">
        <v>561</v>
      </c>
      <c r="AP40">
        <f t="shared" si="6"/>
        <v>4</v>
      </c>
      <c r="AQ40" t="s">
        <v>786</v>
      </c>
      <c r="AR40" s="70">
        <v>5</v>
      </c>
      <c r="AS40" s="70" t="s">
        <v>561</v>
      </c>
      <c r="AT40">
        <f t="shared" si="7"/>
        <v>12</v>
      </c>
      <c r="AU40" t="s">
        <v>786</v>
      </c>
      <c r="AV40">
        <v>6</v>
      </c>
      <c r="AW40" t="s">
        <v>561</v>
      </c>
      <c r="AX40">
        <f t="shared" si="8"/>
        <v>10</v>
      </c>
      <c r="AY40" t="str">
        <f t="shared" si="9"/>
        <v>),(</v>
      </c>
      <c r="AZ40">
        <v>7</v>
      </c>
      <c r="BA40" t="s">
        <v>561</v>
      </c>
      <c r="BB40">
        <f t="shared" si="10"/>
        <v>5</v>
      </c>
      <c r="BC40" t="s">
        <v>787</v>
      </c>
    </row>
    <row r="41" spans="1:55" x14ac:dyDescent="0.25">
      <c r="B41">
        <v>39</v>
      </c>
      <c r="C41" s="70" t="s">
        <v>792</v>
      </c>
      <c r="D41" t="s">
        <v>753</v>
      </c>
      <c r="E41">
        <v>168</v>
      </c>
      <c r="F41">
        <f t="shared" si="11"/>
        <v>129</v>
      </c>
      <c r="G41" s="70">
        <v>33</v>
      </c>
      <c r="H41" s="70">
        <v>40</v>
      </c>
      <c r="I41" s="70">
        <v>9</v>
      </c>
      <c r="J41" s="70">
        <v>7</v>
      </c>
      <c r="K41" s="70">
        <v>7</v>
      </c>
      <c r="L41" s="70">
        <v>14</v>
      </c>
      <c r="M41" s="70">
        <v>5</v>
      </c>
      <c r="N41" s="70">
        <v>14</v>
      </c>
      <c r="O41">
        <f t="shared" si="12"/>
        <v>56</v>
      </c>
      <c r="X41" t="s">
        <v>784</v>
      </c>
      <c r="Y41">
        <v>0</v>
      </c>
      <c r="Z41" t="s">
        <v>561</v>
      </c>
      <c r="AA41">
        <f t="shared" si="2"/>
        <v>33</v>
      </c>
      <c r="AB41" t="s">
        <v>786</v>
      </c>
      <c r="AC41" s="70" t="s">
        <v>785</v>
      </c>
      <c r="AD41">
        <f t="shared" si="3"/>
        <v>40</v>
      </c>
      <c r="AE41" t="s">
        <v>786</v>
      </c>
      <c r="AF41">
        <v>2</v>
      </c>
      <c r="AG41" t="s">
        <v>561</v>
      </c>
      <c r="AH41">
        <f t="shared" si="4"/>
        <v>9</v>
      </c>
      <c r="AI41" t="s">
        <v>786</v>
      </c>
      <c r="AJ41">
        <v>3</v>
      </c>
      <c r="AK41" t="s">
        <v>561</v>
      </c>
      <c r="AL41">
        <f t="shared" si="5"/>
        <v>7</v>
      </c>
      <c r="AM41" t="s">
        <v>786</v>
      </c>
      <c r="AN41">
        <v>4</v>
      </c>
      <c r="AO41" t="s">
        <v>561</v>
      </c>
      <c r="AP41">
        <f t="shared" si="6"/>
        <v>7</v>
      </c>
      <c r="AQ41" t="s">
        <v>786</v>
      </c>
      <c r="AR41" s="70">
        <v>5</v>
      </c>
      <c r="AS41" s="70" t="s">
        <v>561</v>
      </c>
      <c r="AT41">
        <f t="shared" si="7"/>
        <v>14</v>
      </c>
      <c r="AU41" t="s">
        <v>786</v>
      </c>
      <c r="AV41">
        <v>6</v>
      </c>
      <c r="AW41" t="s">
        <v>561</v>
      </c>
      <c r="AX41">
        <f t="shared" si="8"/>
        <v>5</v>
      </c>
      <c r="AY41" t="str">
        <f t="shared" si="9"/>
        <v>),(</v>
      </c>
      <c r="AZ41">
        <v>7</v>
      </c>
      <c r="BA41" t="s">
        <v>561</v>
      </c>
      <c r="BB41">
        <f t="shared" si="10"/>
        <v>14</v>
      </c>
      <c r="BC41" t="s">
        <v>787</v>
      </c>
    </row>
    <row r="42" spans="1:55" x14ac:dyDescent="0.25">
      <c r="B42">
        <v>40</v>
      </c>
      <c r="C42" s="70" t="s">
        <v>792</v>
      </c>
      <c r="D42" t="s">
        <v>704</v>
      </c>
      <c r="E42">
        <v>168</v>
      </c>
      <c r="F42">
        <f t="shared" si="11"/>
        <v>131</v>
      </c>
      <c r="G42" s="70">
        <v>38</v>
      </c>
      <c r="H42" s="70">
        <v>37</v>
      </c>
      <c r="I42" s="70">
        <v>14</v>
      </c>
      <c r="J42" s="70">
        <v>10</v>
      </c>
      <c r="K42" s="70">
        <v>6</v>
      </c>
      <c r="L42" s="70">
        <v>7</v>
      </c>
      <c r="M42" s="70">
        <v>5</v>
      </c>
      <c r="N42" s="70">
        <v>14</v>
      </c>
      <c r="O42">
        <f t="shared" si="12"/>
        <v>56</v>
      </c>
      <c r="X42" t="s">
        <v>784</v>
      </c>
      <c r="Y42">
        <v>0</v>
      </c>
      <c r="Z42" t="s">
        <v>561</v>
      </c>
      <c r="AA42">
        <f t="shared" si="2"/>
        <v>38</v>
      </c>
      <c r="AB42" t="s">
        <v>786</v>
      </c>
      <c r="AC42" s="70" t="s">
        <v>785</v>
      </c>
      <c r="AD42">
        <f t="shared" si="3"/>
        <v>37</v>
      </c>
      <c r="AE42" t="s">
        <v>786</v>
      </c>
      <c r="AF42">
        <v>2</v>
      </c>
      <c r="AG42" t="s">
        <v>561</v>
      </c>
      <c r="AH42">
        <f t="shared" si="4"/>
        <v>14</v>
      </c>
      <c r="AI42" t="s">
        <v>786</v>
      </c>
      <c r="AJ42">
        <v>3</v>
      </c>
      <c r="AK42" t="s">
        <v>561</v>
      </c>
      <c r="AL42">
        <f t="shared" si="5"/>
        <v>10</v>
      </c>
      <c r="AM42" t="s">
        <v>786</v>
      </c>
      <c r="AN42">
        <v>4</v>
      </c>
      <c r="AO42" t="s">
        <v>561</v>
      </c>
      <c r="AP42">
        <f t="shared" si="6"/>
        <v>6</v>
      </c>
      <c r="AQ42" t="s">
        <v>786</v>
      </c>
      <c r="AR42" s="70">
        <v>5</v>
      </c>
      <c r="AS42" s="70" t="s">
        <v>561</v>
      </c>
      <c r="AT42">
        <f t="shared" si="7"/>
        <v>7</v>
      </c>
      <c r="AU42" t="s">
        <v>786</v>
      </c>
      <c r="AV42">
        <v>6</v>
      </c>
      <c r="AW42" t="s">
        <v>561</v>
      </c>
      <c r="AX42">
        <f t="shared" si="8"/>
        <v>5</v>
      </c>
      <c r="AY42" t="str">
        <f t="shared" si="9"/>
        <v>),(</v>
      </c>
      <c r="AZ42">
        <v>7</v>
      </c>
      <c r="BA42" t="s">
        <v>561</v>
      </c>
      <c r="BB42">
        <f t="shared" si="10"/>
        <v>14</v>
      </c>
      <c r="BC42" t="s">
        <v>787</v>
      </c>
    </row>
    <row r="43" spans="1:55" x14ac:dyDescent="0.25">
      <c r="B43">
        <v>41</v>
      </c>
      <c r="C43" s="70" t="s">
        <v>792</v>
      </c>
      <c r="D43" t="s">
        <v>754</v>
      </c>
      <c r="E43">
        <v>168</v>
      </c>
      <c r="F43">
        <f t="shared" si="11"/>
        <v>132</v>
      </c>
      <c r="G43" s="70">
        <v>35</v>
      </c>
      <c r="H43" s="70">
        <v>42</v>
      </c>
      <c r="I43" s="70">
        <v>8</v>
      </c>
      <c r="J43" s="70">
        <v>8</v>
      </c>
      <c r="K43" s="70">
        <v>8</v>
      </c>
      <c r="L43" s="70">
        <v>11</v>
      </c>
      <c r="M43" s="70">
        <v>14</v>
      </c>
      <c r="N43" s="70">
        <v>6</v>
      </c>
      <c r="O43">
        <f t="shared" si="12"/>
        <v>55</v>
      </c>
      <c r="X43" t="s">
        <v>784</v>
      </c>
      <c r="Y43">
        <v>0</v>
      </c>
      <c r="Z43" t="s">
        <v>561</v>
      </c>
      <c r="AA43">
        <f t="shared" si="2"/>
        <v>35</v>
      </c>
      <c r="AB43" t="s">
        <v>786</v>
      </c>
      <c r="AC43" s="70" t="s">
        <v>785</v>
      </c>
      <c r="AD43">
        <f t="shared" si="3"/>
        <v>42</v>
      </c>
      <c r="AE43" t="s">
        <v>786</v>
      </c>
      <c r="AF43">
        <v>2</v>
      </c>
      <c r="AG43" t="s">
        <v>561</v>
      </c>
      <c r="AH43">
        <f t="shared" si="4"/>
        <v>8</v>
      </c>
      <c r="AI43" t="s">
        <v>786</v>
      </c>
      <c r="AJ43">
        <v>3</v>
      </c>
      <c r="AK43" t="s">
        <v>561</v>
      </c>
      <c r="AL43">
        <f t="shared" si="5"/>
        <v>8</v>
      </c>
      <c r="AM43" t="s">
        <v>786</v>
      </c>
      <c r="AN43">
        <v>4</v>
      </c>
      <c r="AO43" t="s">
        <v>561</v>
      </c>
      <c r="AP43">
        <f t="shared" si="6"/>
        <v>8</v>
      </c>
      <c r="AQ43" t="s">
        <v>786</v>
      </c>
      <c r="AR43" s="70">
        <v>5</v>
      </c>
      <c r="AS43" s="70" t="s">
        <v>561</v>
      </c>
      <c r="AT43">
        <f t="shared" si="7"/>
        <v>11</v>
      </c>
      <c r="AU43" t="s">
        <v>786</v>
      </c>
      <c r="AV43">
        <v>6</v>
      </c>
      <c r="AW43" t="s">
        <v>561</v>
      </c>
      <c r="AX43">
        <f t="shared" si="8"/>
        <v>14</v>
      </c>
      <c r="AY43" t="str">
        <f t="shared" si="9"/>
        <v>),(</v>
      </c>
      <c r="AZ43">
        <v>7</v>
      </c>
      <c r="BA43" t="s">
        <v>561</v>
      </c>
      <c r="BB43">
        <f t="shared" si="10"/>
        <v>6</v>
      </c>
      <c r="BC43" t="s">
        <v>787</v>
      </c>
    </row>
    <row r="44" spans="1:55" x14ac:dyDescent="0.25">
      <c r="A44" s="9" t="s">
        <v>562</v>
      </c>
      <c r="B44" s="9">
        <v>42</v>
      </c>
      <c r="C44" s="9" t="s">
        <v>675</v>
      </c>
      <c r="D44" s="9" t="s">
        <v>756</v>
      </c>
      <c r="E44" s="9">
        <v>168</v>
      </c>
      <c r="F44" s="74">
        <f t="shared" si="11"/>
        <v>132</v>
      </c>
      <c r="G44" s="74">
        <v>46</v>
      </c>
      <c r="H44" s="9">
        <v>45</v>
      </c>
      <c r="I44" s="9">
        <v>8</v>
      </c>
      <c r="J44" s="9">
        <v>0</v>
      </c>
      <c r="K44" s="9">
        <v>5</v>
      </c>
      <c r="L44" s="9">
        <v>0</v>
      </c>
      <c r="M44" s="9">
        <v>12</v>
      </c>
      <c r="N44" s="9">
        <v>16</v>
      </c>
      <c r="O44" s="9">
        <f t="shared" si="12"/>
        <v>41</v>
      </c>
      <c r="P44" s="9"/>
      <c r="Q44" s="9"/>
      <c r="R44" s="9"/>
      <c r="S44" s="9"/>
      <c r="T44" s="9"/>
      <c r="U44" s="9"/>
      <c r="V44" s="9"/>
      <c r="W44" s="9"/>
      <c r="X44" t="s">
        <v>784</v>
      </c>
      <c r="Y44">
        <v>0</v>
      </c>
      <c r="Z44" t="s">
        <v>561</v>
      </c>
      <c r="AA44">
        <f t="shared" si="2"/>
        <v>46</v>
      </c>
      <c r="AB44" t="s">
        <v>786</v>
      </c>
      <c r="AC44" s="70" t="s">
        <v>785</v>
      </c>
      <c r="AD44">
        <f t="shared" si="3"/>
        <v>45</v>
      </c>
      <c r="AE44" t="s">
        <v>786</v>
      </c>
      <c r="AF44">
        <v>2</v>
      </c>
      <c r="AG44" t="s">
        <v>561</v>
      </c>
      <c r="AH44">
        <f t="shared" si="4"/>
        <v>8</v>
      </c>
      <c r="AI44" t="s">
        <v>786</v>
      </c>
      <c r="AJ44">
        <v>3</v>
      </c>
      <c r="AK44" t="s">
        <v>561</v>
      </c>
      <c r="AL44">
        <f t="shared" si="5"/>
        <v>0</v>
      </c>
      <c r="AM44" t="s">
        <v>786</v>
      </c>
      <c r="AN44">
        <v>4</v>
      </c>
      <c r="AO44" t="s">
        <v>561</v>
      </c>
      <c r="AP44">
        <f t="shared" si="6"/>
        <v>5</v>
      </c>
      <c r="AQ44" t="s">
        <v>786</v>
      </c>
      <c r="AR44" s="70">
        <v>5</v>
      </c>
      <c r="AS44" s="70" t="s">
        <v>561</v>
      </c>
      <c r="AT44">
        <f t="shared" si="7"/>
        <v>0</v>
      </c>
      <c r="AU44" t="s">
        <v>786</v>
      </c>
      <c r="AV44">
        <v>6</v>
      </c>
      <c r="AW44" t="s">
        <v>561</v>
      </c>
      <c r="AX44">
        <f t="shared" si="8"/>
        <v>12</v>
      </c>
      <c r="AY44" t="str">
        <f t="shared" si="9"/>
        <v>),(</v>
      </c>
      <c r="AZ44">
        <v>7</v>
      </c>
      <c r="BA44" t="s">
        <v>561</v>
      </c>
      <c r="BB44">
        <f t="shared" si="10"/>
        <v>16</v>
      </c>
      <c r="BC44" t="s">
        <v>787</v>
      </c>
    </row>
    <row r="45" spans="1:55" x14ac:dyDescent="0.25">
      <c r="B45">
        <v>43</v>
      </c>
      <c r="C45" s="70" t="s">
        <v>792</v>
      </c>
      <c r="D45" t="s">
        <v>757</v>
      </c>
      <c r="E45">
        <v>168</v>
      </c>
      <c r="F45">
        <f t="shared" si="11"/>
        <v>135</v>
      </c>
      <c r="G45" s="70">
        <v>37</v>
      </c>
      <c r="H45" s="70">
        <v>44</v>
      </c>
      <c r="I45" s="70">
        <v>8</v>
      </c>
      <c r="J45" s="70">
        <v>8</v>
      </c>
      <c r="K45" s="70">
        <v>9</v>
      </c>
      <c r="L45" s="70">
        <v>9</v>
      </c>
      <c r="M45" s="70">
        <v>13</v>
      </c>
      <c r="N45" s="70">
        <v>7</v>
      </c>
      <c r="O45">
        <f t="shared" si="12"/>
        <v>54</v>
      </c>
      <c r="X45" t="s">
        <v>784</v>
      </c>
      <c r="Y45">
        <v>0</v>
      </c>
      <c r="Z45" t="s">
        <v>561</v>
      </c>
      <c r="AA45">
        <f t="shared" si="2"/>
        <v>37</v>
      </c>
      <c r="AB45" t="s">
        <v>786</v>
      </c>
      <c r="AC45" s="70" t="s">
        <v>785</v>
      </c>
      <c r="AD45">
        <f t="shared" si="3"/>
        <v>44</v>
      </c>
      <c r="AE45" t="s">
        <v>786</v>
      </c>
      <c r="AF45">
        <v>2</v>
      </c>
      <c r="AG45" t="s">
        <v>561</v>
      </c>
      <c r="AH45">
        <f t="shared" si="4"/>
        <v>8</v>
      </c>
      <c r="AI45" t="s">
        <v>786</v>
      </c>
      <c r="AJ45">
        <v>3</v>
      </c>
      <c r="AK45" t="s">
        <v>561</v>
      </c>
      <c r="AL45">
        <f t="shared" si="5"/>
        <v>8</v>
      </c>
      <c r="AM45" t="s">
        <v>786</v>
      </c>
      <c r="AN45">
        <v>4</v>
      </c>
      <c r="AO45" t="s">
        <v>561</v>
      </c>
      <c r="AP45">
        <f t="shared" si="6"/>
        <v>9</v>
      </c>
      <c r="AQ45" t="s">
        <v>786</v>
      </c>
      <c r="AR45" s="70">
        <v>5</v>
      </c>
      <c r="AS45" s="70" t="s">
        <v>561</v>
      </c>
      <c r="AT45">
        <f t="shared" si="7"/>
        <v>9</v>
      </c>
      <c r="AU45" t="s">
        <v>786</v>
      </c>
      <c r="AV45">
        <v>6</v>
      </c>
      <c r="AW45" t="s">
        <v>561</v>
      </c>
      <c r="AX45">
        <f t="shared" si="8"/>
        <v>13</v>
      </c>
      <c r="AY45" t="str">
        <f t="shared" si="9"/>
        <v>),(</v>
      </c>
      <c r="AZ45">
        <v>7</v>
      </c>
      <c r="BA45" t="s">
        <v>561</v>
      </c>
      <c r="BB45">
        <f t="shared" si="10"/>
        <v>7</v>
      </c>
      <c r="BC45" t="s">
        <v>787</v>
      </c>
    </row>
    <row r="46" spans="1:55" x14ac:dyDescent="0.25">
      <c r="B46">
        <v>44</v>
      </c>
      <c r="C46" s="70" t="s">
        <v>792</v>
      </c>
      <c r="D46" t="s">
        <v>758</v>
      </c>
      <c r="E46">
        <v>168</v>
      </c>
      <c r="F46">
        <f t="shared" si="11"/>
        <v>138</v>
      </c>
      <c r="G46" s="70">
        <v>42</v>
      </c>
      <c r="H46" s="70">
        <v>40</v>
      </c>
      <c r="I46" s="70">
        <v>7</v>
      </c>
      <c r="J46" s="70">
        <v>11</v>
      </c>
      <c r="K46" s="70">
        <v>9</v>
      </c>
      <c r="L46" s="70">
        <v>10</v>
      </c>
      <c r="M46" s="70">
        <v>6</v>
      </c>
      <c r="N46" s="70">
        <v>13</v>
      </c>
      <c r="O46">
        <f t="shared" si="12"/>
        <v>56</v>
      </c>
      <c r="X46" t="s">
        <v>784</v>
      </c>
      <c r="Y46">
        <v>0</v>
      </c>
      <c r="Z46" t="s">
        <v>561</v>
      </c>
      <c r="AA46">
        <f t="shared" si="2"/>
        <v>42</v>
      </c>
      <c r="AB46" t="s">
        <v>786</v>
      </c>
      <c r="AC46" s="70" t="s">
        <v>785</v>
      </c>
      <c r="AD46">
        <f t="shared" si="3"/>
        <v>40</v>
      </c>
      <c r="AE46" t="s">
        <v>786</v>
      </c>
      <c r="AF46">
        <v>2</v>
      </c>
      <c r="AG46" t="s">
        <v>561</v>
      </c>
      <c r="AH46">
        <f t="shared" si="4"/>
        <v>7</v>
      </c>
      <c r="AI46" t="s">
        <v>786</v>
      </c>
      <c r="AJ46">
        <v>3</v>
      </c>
      <c r="AK46" t="s">
        <v>561</v>
      </c>
      <c r="AL46">
        <f t="shared" si="5"/>
        <v>11</v>
      </c>
      <c r="AM46" t="s">
        <v>786</v>
      </c>
      <c r="AN46">
        <v>4</v>
      </c>
      <c r="AO46" t="s">
        <v>561</v>
      </c>
      <c r="AP46">
        <f t="shared" si="6"/>
        <v>9</v>
      </c>
      <c r="AQ46" t="s">
        <v>786</v>
      </c>
      <c r="AR46" s="70">
        <v>5</v>
      </c>
      <c r="AS46" s="70" t="s">
        <v>561</v>
      </c>
      <c r="AT46">
        <f t="shared" si="7"/>
        <v>10</v>
      </c>
      <c r="AU46" t="s">
        <v>786</v>
      </c>
      <c r="AV46">
        <v>6</v>
      </c>
      <c r="AW46" t="s">
        <v>561</v>
      </c>
      <c r="AX46">
        <f t="shared" si="8"/>
        <v>6</v>
      </c>
      <c r="AY46" t="str">
        <f t="shared" si="9"/>
        <v>),(</v>
      </c>
      <c r="AZ46">
        <v>7</v>
      </c>
      <c r="BA46" t="s">
        <v>561</v>
      </c>
      <c r="BB46">
        <f t="shared" si="10"/>
        <v>13</v>
      </c>
      <c r="BC46" t="s">
        <v>787</v>
      </c>
    </row>
    <row r="47" spans="1:55" x14ac:dyDescent="0.25">
      <c r="B47">
        <v>45</v>
      </c>
      <c r="C47" s="70" t="s">
        <v>792</v>
      </c>
      <c r="D47" t="s">
        <v>759</v>
      </c>
      <c r="E47">
        <v>168</v>
      </c>
      <c r="F47">
        <f t="shared" si="11"/>
        <v>140</v>
      </c>
      <c r="G47" s="70">
        <v>38</v>
      </c>
      <c r="H47" s="70">
        <v>45</v>
      </c>
      <c r="I47" s="70">
        <v>8</v>
      </c>
      <c r="J47" s="70">
        <v>7</v>
      </c>
      <c r="K47" s="70">
        <v>10</v>
      </c>
      <c r="L47" s="70">
        <v>14</v>
      </c>
      <c r="M47" s="70">
        <v>10</v>
      </c>
      <c r="N47" s="70">
        <v>8</v>
      </c>
      <c r="O47">
        <f t="shared" si="12"/>
        <v>57</v>
      </c>
      <c r="X47" t="s">
        <v>784</v>
      </c>
      <c r="Y47">
        <v>0</v>
      </c>
      <c r="Z47" t="s">
        <v>561</v>
      </c>
      <c r="AA47">
        <f t="shared" si="2"/>
        <v>38</v>
      </c>
      <c r="AB47" t="s">
        <v>786</v>
      </c>
      <c r="AC47" s="70" t="s">
        <v>785</v>
      </c>
      <c r="AD47">
        <f t="shared" si="3"/>
        <v>45</v>
      </c>
      <c r="AE47" t="s">
        <v>786</v>
      </c>
      <c r="AF47">
        <v>2</v>
      </c>
      <c r="AG47" t="s">
        <v>561</v>
      </c>
      <c r="AH47">
        <f t="shared" si="4"/>
        <v>8</v>
      </c>
      <c r="AI47" t="s">
        <v>786</v>
      </c>
      <c r="AJ47">
        <v>3</v>
      </c>
      <c r="AK47" t="s">
        <v>561</v>
      </c>
      <c r="AL47">
        <f t="shared" si="5"/>
        <v>7</v>
      </c>
      <c r="AM47" t="s">
        <v>786</v>
      </c>
      <c r="AN47">
        <v>4</v>
      </c>
      <c r="AO47" t="s">
        <v>561</v>
      </c>
      <c r="AP47">
        <f t="shared" si="6"/>
        <v>10</v>
      </c>
      <c r="AQ47" t="s">
        <v>786</v>
      </c>
      <c r="AR47" s="70">
        <v>5</v>
      </c>
      <c r="AS47" s="70" t="s">
        <v>561</v>
      </c>
      <c r="AT47">
        <f t="shared" si="7"/>
        <v>14</v>
      </c>
      <c r="AU47" t="s">
        <v>786</v>
      </c>
      <c r="AV47">
        <v>6</v>
      </c>
      <c r="AW47" t="s">
        <v>561</v>
      </c>
      <c r="AX47">
        <f t="shared" si="8"/>
        <v>10</v>
      </c>
      <c r="AY47" t="str">
        <f t="shared" si="9"/>
        <v>),(</v>
      </c>
      <c r="AZ47">
        <v>7</v>
      </c>
      <c r="BA47" t="s">
        <v>561</v>
      </c>
      <c r="BB47">
        <f t="shared" si="10"/>
        <v>8</v>
      </c>
      <c r="BC47" t="s">
        <v>787</v>
      </c>
    </row>
    <row r="48" spans="1:55" x14ac:dyDescent="0.25">
      <c r="B48">
        <v>46</v>
      </c>
      <c r="C48" s="70" t="s">
        <v>792</v>
      </c>
      <c r="D48" t="s">
        <v>760</v>
      </c>
      <c r="E48">
        <v>168</v>
      </c>
      <c r="F48">
        <f t="shared" si="11"/>
        <v>143</v>
      </c>
      <c r="G48" s="70">
        <v>43</v>
      </c>
      <c r="H48" s="70">
        <v>42</v>
      </c>
      <c r="I48" s="70">
        <v>7</v>
      </c>
      <c r="J48" s="70">
        <v>12</v>
      </c>
      <c r="K48" s="70">
        <v>7</v>
      </c>
      <c r="L48" s="70">
        <v>15</v>
      </c>
      <c r="M48" s="70">
        <v>10</v>
      </c>
      <c r="N48" s="70">
        <v>7</v>
      </c>
      <c r="O48">
        <f t="shared" si="12"/>
        <v>58</v>
      </c>
      <c r="X48" t="s">
        <v>784</v>
      </c>
      <c r="Y48">
        <v>0</v>
      </c>
      <c r="Z48" t="s">
        <v>561</v>
      </c>
      <c r="AA48">
        <f t="shared" si="2"/>
        <v>43</v>
      </c>
      <c r="AB48" t="s">
        <v>786</v>
      </c>
      <c r="AC48" s="70" t="s">
        <v>785</v>
      </c>
      <c r="AD48">
        <f t="shared" si="3"/>
        <v>42</v>
      </c>
      <c r="AE48" t="s">
        <v>786</v>
      </c>
      <c r="AF48">
        <v>2</v>
      </c>
      <c r="AG48" t="s">
        <v>561</v>
      </c>
      <c r="AH48">
        <f t="shared" si="4"/>
        <v>7</v>
      </c>
      <c r="AI48" t="s">
        <v>786</v>
      </c>
      <c r="AJ48">
        <v>3</v>
      </c>
      <c r="AK48" t="s">
        <v>561</v>
      </c>
      <c r="AL48">
        <f t="shared" si="5"/>
        <v>12</v>
      </c>
      <c r="AM48" t="s">
        <v>786</v>
      </c>
      <c r="AN48">
        <v>4</v>
      </c>
      <c r="AO48" t="s">
        <v>561</v>
      </c>
      <c r="AP48">
        <f t="shared" si="6"/>
        <v>7</v>
      </c>
      <c r="AQ48" t="s">
        <v>786</v>
      </c>
      <c r="AR48" s="70">
        <v>5</v>
      </c>
      <c r="AS48" s="70" t="s">
        <v>561</v>
      </c>
      <c r="AT48">
        <f t="shared" si="7"/>
        <v>15</v>
      </c>
      <c r="AU48" t="s">
        <v>786</v>
      </c>
      <c r="AV48">
        <v>6</v>
      </c>
      <c r="AW48" t="s">
        <v>561</v>
      </c>
      <c r="AX48">
        <f t="shared" si="8"/>
        <v>10</v>
      </c>
      <c r="AY48" t="str">
        <f t="shared" si="9"/>
        <v>),(</v>
      </c>
      <c r="AZ48">
        <v>7</v>
      </c>
      <c r="BA48" t="s">
        <v>561</v>
      </c>
      <c r="BB48">
        <f t="shared" si="10"/>
        <v>7</v>
      </c>
      <c r="BC48" t="s">
        <v>787</v>
      </c>
    </row>
    <row r="49" spans="1:55" x14ac:dyDescent="0.25">
      <c r="B49">
        <v>47</v>
      </c>
      <c r="C49" s="70" t="s">
        <v>792</v>
      </c>
      <c r="D49" t="s">
        <v>761</v>
      </c>
      <c r="E49">
        <v>168</v>
      </c>
      <c r="F49">
        <f t="shared" si="11"/>
        <v>146</v>
      </c>
      <c r="G49" s="70">
        <v>40</v>
      </c>
      <c r="H49" s="70">
        <v>47</v>
      </c>
      <c r="I49" s="70">
        <v>9</v>
      </c>
      <c r="J49" s="70">
        <v>7</v>
      </c>
      <c r="K49" s="70">
        <v>15</v>
      </c>
      <c r="L49" s="70">
        <v>13</v>
      </c>
      <c r="M49" s="70">
        <v>7</v>
      </c>
      <c r="N49" s="70">
        <v>8</v>
      </c>
      <c r="O49">
        <f t="shared" si="12"/>
        <v>59</v>
      </c>
      <c r="X49" t="s">
        <v>784</v>
      </c>
      <c r="Y49">
        <v>0</v>
      </c>
      <c r="Z49" t="s">
        <v>561</v>
      </c>
      <c r="AA49">
        <f t="shared" si="2"/>
        <v>40</v>
      </c>
      <c r="AB49" t="s">
        <v>786</v>
      </c>
      <c r="AC49" s="70" t="s">
        <v>785</v>
      </c>
      <c r="AD49">
        <f t="shared" si="3"/>
        <v>47</v>
      </c>
      <c r="AE49" t="s">
        <v>786</v>
      </c>
      <c r="AF49">
        <v>2</v>
      </c>
      <c r="AG49" t="s">
        <v>561</v>
      </c>
      <c r="AH49">
        <f t="shared" si="4"/>
        <v>9</v>
      </c>
      <c r="AI49" t="s">
        <v>786</v>
      </c>
      <c r="AJ49">
        <v>3</v>
      </c>
      <c r="AK49" t="s">
        <v>561</v>
      </c>
      <c r="AL49">
        <f t="shared" si="5"/>
        <v>7</v>
      </c>
      <c r="AM49" t="s">
        <v>786</v>
      </c>
      <c r="AN49">
        <v>4</v>
      </c>
      <c r="AO49" t="s">
        <v>561</v>
      </c>
      <c r="AP49">
        <f t="shared" si="6"/>
        <v>15</v>
      </c>
      <c r="AQ49" t="s">
        <v>786</v>
      </c>
      <c r="AR49" s="70">
        <v>5</v>
      </c>
      <c r="AS49" s="70" t="s">
        <v>561</v>
      </c>
      <c r="AT49">
        <f t="shared" si="7"/>
        <v>13</v>
      </c>
      <c r="AU49" t="s">
        <v>786</v>
      </c>
      <c r="AV49">
        <v>6</v>
      </c>
      <c r="AW49" t="s">
        <v>561</v>
      </c>
      <c r="AX49">
        <f t="shared" si="8"/>
        <v>7</v>
      </c>
      <c r="AY49" t="str">
        <f t="shared" si="9"/>
        <v>),(</v>
      </c>
      <c r="AZ49">
        <v>7</v>
      </c>
      <c r="BA49" t="s">
        <v>561</v>
      </c>
      <c r="BB49">
        <f t="shared" si="10"/>
        <v>8</v>
      </c>
      <c r="BC49" t="s">
        <v>787</v>
      </c>
    </row>
    <row r="50" spans="1:55" x14ac:dyDescent="0.25">
      <c r="B50">
        <v>48</v>
      </c>
      <c r="C50" s="70" t="s">
        <v>792</v>
      </c>
      <c r="D50" t="s">
        <v>762</v>
      </c>
      <c r="E50">
        <v>168</v>
      </c>
      <c r="F50">
        <f t="shared" si="11"/>
        <v>148</v>
      </c>
      <c r="G50" s="70">
        <v>45</v>
      </c>
      <c r="H50" s="70">
        <v>44</v>
      </c>
      <c r="I50" s="70">
        <v>7</v>
      </c>
      <c r="J50" s="70">
        <v>16</v>
      </c>
      <c r="K50" s="70">
        <v>9</v>
      </c>
      <c r="L50" s="70">
        <v>10</v>
      </c>
      <c r="M50" s="70">
        <v>10</v>
      </c>
      <c r="N50" s="70">
        <v>7</v>
      </c>
      <c r="O50">
        <f t="shared" si="12"/>
        <v>59</v>
      </c>
      <c r="X50" t="s">
        <v>784</v>
      </c>
      <c r="Y50">
        <v>0</v>
      </c>
      <c r="Z50" t="s">
        <v>561</v>
      </c>
      <c r="AA50">
        <f t="shared" si="2"/>
        <v>45</v>
      </c>
      <c r="AB50" t="s">
        <v>786</v>
      </c>
      <c r="AC50" s="70" t="s">
        <v>785</v>
      </c>
      <c r="AD50">
        <f t="shared" si="3"/>
        <v>44</v>
      </c>
      <c r="AE50" t="s">
        <v>786</v>
      </c>
      <c r="AF50">
        <v>2</v>
      </c>
      <c r="AG50" t="s">
        <v>561</v>
      </c>
      <c r="AH50">
        <f t="shared" si="4"/>
        <v>7</v>
      </c>
      <c r="AI50" t="s">
        <v>786</v>
      </c>
      <c r="AJ50">
        <v>3</v>
      </c>
      <c r="AK50" t="s">
        <v>561</v>
      </c>
      <c r="AL50">
        <f t="shared" si="5"/>
        <v>16</v>
      </c>
      <c r="AM50" t="s">
        <v>786</v>
      </c>
      <c r="AN50">
        <v>4</v>
      </c>
      <c r="AO50" t="s">
        <v>561</v>
      </c>
      <c r="AP50">
        <f t="shared" si="6"/>
        <v>9</v>
      </c>
      <c r="AQ50" t="s">
        <v>786</v>
      </c>
      <c r="AR50" s="70">
        <v>5</v>
      </c>
      <c r="AS50" s="70" t="s">
        <v>561</v>
      </c>
      <c r="AT50">
        <f t="shared" si="7"/>
        <v>10</v>
      </c>
      <c r="AU50" t="s">
        <v>786</v>
      </c>
      <c r="AV50">
        <v>6</v>
      </c>
      <c r="AW50" t="s">
        <v>561</v>
      </c>
      <c r="AX50">
        <f t="shared" si="8"/>
        <v>10</v>
      </c>
      <c r="AY50" t="str">
        <f t="shared" si="9"/>
        <v>),(</v>
      </c>
      <c r="AZ50">
        <v>7</v>
      </c>
      <c r="BA50" t="s">
        <v>561</v>
      </c>
      <c r="BB50">
        <f t="shared" si="10"/>
        <v>7</v>
      </c>
      <c r="BC50" t="s">
        <v>787</v>
      </c>
    </row>
    <row r="51" spans="1:55" x14ac:dyDescent="0.25">
      <c r="B51">
        <v>49</v>
      </c>
      <c r="C51" s="70" t="s">
        <v>792</v>
      </c>
      <c r="D51" t="s">
        <v>763</v>
      </c>
      <c r="E51">
        <v>168</v>
      </c>
      <c r="F51">
        <f t="shared" si="11"/>
        <v>151</v>
      </c>
      <c r="G51" s="70">
        <v>41</v>
      </c>
      <c r="H51" s="70">
        <v>48</v>
      </c>
      <c r="I51" s="70">
        <v>9</v>
      </c>
      <c r="J51" s="70">
        <v>16</v>
      </c>
      <c r="K51" s="70">
        <v>11</v>
      </c>
      <c r="L51" s="70">
        <v>8</v>
      </c>
      <c r="M51" s="70">
        <v>9</v>
      </c>
      <c r="N51" s="70">
        <v>9</v>
      </c>
      <c r="O51">
        <f t="shared" si="12"/>
        <v>62</v>
      </c>
      <c r="X51" t="s">
        <v>784</v>
      </c>
      <c r="Y51">
        <v>0</v>
      </c>
      <c r="Z51" t="s">
        <v>561</v>
      </c>
      <c r="AA51">
        <f t="shared" si="2"/>
        <v>41</v>
      </c>
      <c r="AB51" t="s">
        <v>786</v>
      </c>
      <c r="AC51" s="70" t="s">
        <v>785</v>
      </c>
      <c r="AD51">
        <f t="shared" si="3"/>
        <v>48</v>
      </c>
      <c r="AE51" t="s">
        <v>786</v>
      </c>
      <c r="AF51">
        <v>2</v>
      </c>
      <c r="AG51" t="s">
        <v>561</v>
      </c>
      <c r="AH51">
        <f t="shared" si="4"/>
        <v>9</v>
      </c>
      <c r="AI51" t="s">
        <v>786</v>
      </c>
      <c r="AJ51">
        <v>3</v>
      </c>
      <c r="AK51" t="s">
        <v>561</v>
      </c>
      <c r="AL51">
        <f t="shared" si="5"/>
        <v>16</v>
      </c>
      <c r="AM51" t="s">
        <v>786</v>
      </c>
      <c r="AN51">
        <v>4</v>
      </c>
      <c r="AO51" t="s">
        <v>561</v>
      </c>
      <c r="AP51">
        <f t="shared" si="6"/>
        <v>11</v>
      </c>
      <c r="AQ51" t="s">
        <v>786</v>
      </c>
      <c r="AR51" s="70">
        <v>5</v>
      </c>
      <c r="AS51" s="70" t="s">
        <v>561</v>
      </c>
      <c r="AT51">
        <f t="shared" si="7"/>
        <v>8</v>
      </c>
      <c r="AU51" t="s">
        <v>786</v>
      </c>
      <c r="AV51">
        <v>6</v>
      </c>
      <c r="AW51" t="s">
        <v>561</v>
      </c>
      <c r="AX51">
        <f t="shared" si="8"/>
        <v>9</v>
      </c>
      <c r="AY51" t="str">
        <f t="shared" si="9"/>
        <v>),(</v>
      </c>
      <c r="AZ51">
        <v>7</v>
      </c>
      <c r="BA51" t="s">
        <v>561</v>
      </c>
      <c r="BB51">
        <f t="shared" si="10"/>
        <v>9</v>
      </c>
      <c r="BC51" t="s">
        <v>787</v>
      </c>
    </row>
    <row r="52" spans="1:55" x14ac:dyDescent="0.25">
      <c r="B52">
        <v>50</v>
      </c>
      <c r="C52" s="70" t="s">
        <v>792</v>
      </c>
      <c r="D52" t="s">
        <v>764</v>
      </c>
      <c r="E52">
        <v>168</v>
      </c>
      <c r="F52">
        <f t="shared" si="11"/>
        <v>154</v>
      </c>
      <c r="G52" s="70">
        <v>46</v>
      </c>
      <c r="H52" s="70">
        <v>45</v>
      </c>
      <c r="I52" s="70">
        <v>10</v>
      </c>
      <c r="J52" s="70">
        <v>15</v>
      </c>
      <c r="K52" s="70">
        <v>10</v>
      </c>
      <c r="L52" s="70">
        <v>3</v>
      </c>
      <c r="M52" s="70">
        <v>15</v>
      </c>
      <c r="N52" s="70">
        <v>10</v>
      </c>
      <c r="O52">
        <f t="shared" si="12"/>
        <v>63</v>
      </c>
      <c r="X52" t="s">
        <v>784</v>
      </c>
      <c r="Y52">
        <v>0</v>
      </c>
      <c r="Z52" t="s">
        <v>561</v>
      </c>
      <c r="AA52">
        <f t="shared" si="2"/>
        <v>46</v>
      </c>
      <c r="AB52" t="s">
        <v>786</v>
      </c>
      <c r="AC52" s="70" t="s">
        <v>785</v>
      </c>
      <c r="AD52">
        <f t="shared" si="3"/>
        <v>45</v>
      </c>
      <c r="AE52" t="s">
        <v>786</v>
      </c>
      <c r="AF52">
        <v>2</v>
      </c>
      <c r="AG52" t="s">
        <v>561</v>
      </c>
      <c r="AH52">
        <f t="shared" si="4"/>
        <v>10</v>
      </c>
      <c r="AI52" t="s">
        <v>786</v>
      </c>
      <c r="AJ52">
        <v>3</v>
      </c>
      <c r="AK52" t="s">
        <v>561</v>
      </c>
      <c r="AL52">
        <f t="shared" si="5"/>
        <v>15</v>
      </c>
      <c r="AM52" t="s">
        <v>786</v>
      </c>
      <c r="AN52">
        <v>4</v>
      </c>
      <c r="AO52" t="s">
        <v>561</v>
      </c>
      <c r="AP52">
        <f t="shared" si="6"/>
        <v>10</v>
      </c>
      <c r="AQ52" t="s">
        <v>786</v>
      </c>
      <c r="AR52" s="70">
        <v>5</v>
      </c>
      <c r="AS52" s="70" t="s">
        <v>561</v>
      </c>
      <c r="AT52">
        <f t="shared" si="7"/>
        <v>3</v>
      </c>
      <c r="AU52" t="s">
        <v>786</v>
      </c>
      <c r="AV52">
        <v>6</v>
      </c>
      <c r="AW52" t="s">
        <v>561</v>
      </c>
      <c r="AX52">
        <f t="shared" si="8"/>
        <v>15</v>
      </c>
      <c r="AY52" t="str">
        <f t="shared" si="9"/>
        <v>),(</v>
      </c>
      <c r="AZ52">
        <v>7</v>
      </c>
      <c r="BA52" t="s">
        <v>561</v>
      </c>
      <c r="BB52">
        <f t="shared" si="10"/>
        <v>10</v>
      </c>
      <c r="BC52" t="s">
        <v>787</v>
      </c>
    </row>
    <row r="53" spans="1:55" x14ac:dyDescent="0.25">
      <c r="B53">
        <v>51</v>
      </c>
      <c r="C53" s="70" t="s">
        <v>792</v>
      </c>
      <c r="D53" t="s">
        <v>765</v>
      </c>
      <c r="E53">
        <v>168</v>
      </c>
      <c r="F53">
        <f t="shared" si="11"/>
        <v>156</v>
      </c>
      <c r="G53" s="70">
        <v>43</v>
      </c>
      <c r="H53" s="70">
        <v>48</v>
      </c>
      <c r="I53" s="70">
        <v>16</v>
      </c>
      <c r="J53" s="70">
        <v>11</v>
      </c>
      <c r="K53" s="70">
        <v>9</v>
      </c>
      <c r="L53" s="70">
        <v>12</v>
      </c>
      <c r="M53" s="70">
        <v>9</v>
      </c>
      <c r="N53" s="70">
        <v>8</v>
      </c>
      <c r="O53">
        <f t="shared" si="12"/>
        <v>65</v>
      </c>
      <c r="X53" t="s">
        <v>784</v>
      </c>
      <c r="Y53">
        <v>0</v>
      </c>
      <c r="Z53" t="s">
        <v>561</v>
      </c>
      <c r="AA53">
        <f t="shared" si="2"/>
        <v>43</v>
      </c>
      <c r="AB53" t="s">
        <v>786</v>
      </c>
      <c r="AC53" s="70" t="s">
        <v>785</v>
      </c>
      <c r="AD53">
        <f t="shared" si="3"/>
        <v>48</v>
      </c>
      <c r="AE53" t="s">
        <v>786</v>
      </c>
      <c r="AF53">
        <v>2</v>
      </c>
      <c r="AG53" t="s">
        <v>561</v>
      </c>
      <c r="AH53">
        <f t="shared" si="4"/>
        <v>16</v>
      </c>
      <c r="AI53" t="s">
        <v>786</v>
      </c>
      <c r="AJ53">
        <v>3</v>
      </c>
      <c r="AK53" t="s">
        <v>561</v>
      </c>
      <c r="AL53">
        <f t="shared" si="5"/>
        <v>11</v>
      </c>
      <c r="AM53" t="s">
        <v>786</v>
      </c>
      <c r="AN53">
        <v>4</v>
      </c>
      <c r="AO53" t="s">
        <v>561</v>
      </c>
      <c r="AP53">
        <f t="shared" si="6"/>
        <v>9</v>
      </c>
      <c r="AQ53" t="s">
        <v>786</v>
      </c>
      <c r="AR53" s="70">
        <v>5</v>
      </c>
      <c r="AS53" s="70" t="s">
        <v>561</v>
      </c>
      <c r="AT53">
        <f t="shared" si="7"/>
        <v>12</v>
      </c>
      <c r="AU53" t="s">
        <v>786</v>
      </c>
      <c r="AV53">
        <v>6</v>
      </c>
      <c r="AW53" t="s">
        <v>561</v>
      </c>
      <c r="AX53">
        <f t="shared" si="8"/>
        <v>9</v>
      </c>
      <c r="AY53" t="str">
        <f t="shared" si="9"/>
        <v>),(</v>
      </c>
      <c r="AZ53">
        <v>7</v>
      </c>
      <c r="BA53" t="s">
        <v>561</v>
      </c>
      <c r="BB53">
        <f t="shared" si="10"/>
        <v>8</v>
      </c>
      <c r="BC53" t="s">
        <v>787</v>
      </c>
    </row>
    <row r="54" spans="1:55" x14ac:dyDescent="0.25">
      <c r="A54" s="9" t="s">
        <v>562</v>
      </c>
      <c r="B54" s="9">
        <v>52</v>
      </c>
      <c r="C54" s="9" t="s">
        <v>676</v>
      </c>
      <c r="D54" s="9" t="s">
        <v>766</v>
      </c>
      <c r="E54" s="9">
        <v>168</v>
      </c>
      <c r="F54" s="9">
        <v>156</v>
      </c>
      <c r="G54" s="9">
        <v>40</v>
      </c>
      <c r="H54" s="9">
        <v>54</v>
      </c>
      <c r="I54" s="74">
        <v>14</v>
      </c>
      <c r="J54" s="74">
        <v>8</v>
      </c>
      <c r="K54" s="74">
        <v>3</v>
      </c>
      <c r="L54" s="74">
        <v>15</v>
      </c>
      <c r="M54" s="74">
        <v>9</v>
      </c>
      <c r="N54" s="74">
        <v>13</v>
      </c>
      <c r="O54" s="9">
        <f>SUM(I54:N54)</f>
        <v>62</v>
      </c>
      <c r="P54" s="9"/>
      <c r="Q54" s="9"/>
      <c r="R54" s="9"/>
      <c r="S54" s="9"/>
      <c r="T54" s="9"/>
      <c r="U54" s="9"/>
      <c r="V54" s="9"/>
      <c r="W54" s="9"/>
      <c r="X54" t="s">
        <v>784</v>
      </c>
      <c r="Y54">
        <v>0</v>
      </c>
      <c r="Z54" t="s">
        <v>561</v>
      </c>
      <c r="AA54">
        <f t="shared" si="2"/>
        <v>40</v>
      </c>
      <c r="AB54" t="s">
        <v>786</v>
      </c>
      <c r="AC54" s="70" t="s">
        <v>785</v>
      </c>
      <c r="AD54">
        <f t="shared" si="3"/>
        <v>54</v>
      </c>
      <c r="AE54" t="s">
        <v>786</v>
      </c>
      <c r="AF54">
        <v>2</v>
      </c>
      <c r="AG54" t="s">
        <v>561</v>
      </c>
      <c r="AH54">
        <f t="shared" si="4"/>
        <v>14</v>
      </c>
      <c r="AI54" t="s">
        <v>786</v>
      </c>
      <c r="AJ54">
        <v>3</v>
      </c>
      <c r="AK54" t="s">
        <v>561</v>
      </c>
      <c r="AL54">
        <f t="shared" si="5"/>
        <v>8</v>
      </c>
      <c r="AM54" t="s">
        <v>786</v>
      </c>
      <c r="AN54">
        <v>4</v>
      </c>
      <c r="AO54" t="s">
        <v>561</v>
      </c>
      <c r="AP54">
        <f t="shared" si="6"/>
        <v>3</v>
      </c>
      <c r="AQ54" t="s">
        <v>786</v>
      </c>
      <c r="AR54" s="70">
        <v>5</v>
      </c>
      <c r="AS54" s="70" t="s">
        <v>561</v>
      </c>
      <c r="AT54">
        <f t="shared" si="7"/>
        <v>15</v>
      </c>
      <c r="AU54" t="s">
        <v>786</v>
      </c>
      <c r="AV54">
        <v>6</v>
      </c>
      <c r="AW54" t="s">
        <v>561</v>
      </c>
      <c r="AX54">
        <f t="shared" si="8"/>
        <v>9</v>
      </c>
      <c r="AY54" t="str">
        <f t="shared" si="9"/>
        <v>),(</v>
      </c>
      <c r="AZ54">
        <v>7</v>
      </c>
      <c r="BA54" t="s">
        <v>561</v>
      </c>
      <c r="BB54">
        <f t="shared" si="10"/>
        <v>13</v>
      </c>
      <c r="BC54" t="s">
        <v>787</v>
      </c>
    </row>
    <row r="55" spans="1:55" x14ac:dyDescent="0.25">
      <c r="A55" s="9" t="s">
        <v>562</v>
      </c>
      <c r="B55" s="9">
        <v>53</v>
      </c>
      <c r="C55" s="9" t="s">
        <v>677</v>
      </c>
      <c r="D55" s="9" t="s">
        <v>767</v>
      </c>
      <c r="E55" s="9">
        <v>168</v>
      </c>
      <c r="F55" s="9">
        <v>156</v>
      </c>
      <c r="G55" s="9">
        <v>50</v>
      </c>
      <c r="H55" s="9">
        <v>41</v>
      </c>
      <c r="I55" s="74">
        <v>19</v>
      </c>
      <c r="J55" s="74">
        <v>11</v>
      </c>
      <c r="K55" s="74">
        <v>4</v>
      </c>
      <c r="L55" s="74">
        <v>4</v>
      </c>
      <c r="M55" s="74">
        <v>12</v>
      </c>
      <c r="N55" s="74">
        <v>15</v>
      </c>
      <c r="O55" s="9">
        <f t="shared" ref="O55:O62" si="13">SUM(I55:N55)</f>
        <v>65</v>
      </c>
      <c r="P55" s="9"/>
      <c r="Q55" s="9"/>
      <c r="R55" s="9"/>
      <c r="S55" s="9"/>
      <c r="T55" s="9"/>
      <c r="U55" s="9"/>
      <c r="V55" s="9"/>
      <c r="W55" s="9"/>
      <c r="X55" t="s">
        <v>784</v>
      </c>
      <c r="Y55">
        <v>0</v>
      </c>
      <c r="Z55" t="s">
        <v>561</v>
      </c>
      <c r="AA55">
        <f t="shared" si="2"/>
        <v>50</v>
      </c>
      <c r="AB55" t="s">
        <v>786</v>
      </c>
      <c r="AC55" s="70" t="s">
        <v>785</v>
      </c>
      <c r="AD55">
        <f t="shared" si="3"/>
        <v>41</v>
      </c>
      <c r="AE55" t="s">
        <v>786</v>
      </c>
      <c r="AF55">
        <v>2</v>
      </c>
      <c r="AG55" t="s">
        <v>561</v>
      </c>
      <c r="AH55">
        <f t="shared" si="4"/>
        <v>19</v>
      </c>
      <c r="AI55" t="s">
        <v>786</v>
      </c>
      <c r="AJ55">
        <v>3</v>
      </c>
      <c r="AK55" t="s">
        <v>561</v>
      </c>
      <c r="AL55">
        <f t="shared" si="5"/>
        <v>11</v>
      </c>
      <c r="AM55" t="s">
        <v>786</v>
      </c>
      <c r="AN55">
        <v>4</v>
      </c>
      <c r="AO55" t="s">
        <v>561</v>
      </c>
      <c r="AP55">
        <f t="shared" si="6"/>
        <v>4</v>
      </c>
      <c r="AQ55" t="s">
        <v>786</v>
      </c>
      <c r="AR55" s="70">
        <v>5</v>
      </c>
      <c r="AS55" s="70" t="s">
        <v>561</v>
      </c>
      <c r="AT55">
        <f t="shared" si="7"/>
        <v>4</v>
      </c>
      <c r="AU55" t="s">
        <v>786</v>
      </c>
      <c r="AV55">
        <v>6</v>
      </c>
      <c r="AW55" t="s">
        <v>561</v>
      </c>
      <c r="AX55">
        <f t="shared" si="8"/>
        <v>12</v>
      </c>
      <c r="AY55" t="str">
        <f t="shared" si="9"/>
        <v>),(</v>
      </c>
      <c r="AZ55">
        <v>7</v>
      </c>
      <c r="BA55" t="s">
        <v>561</v>
      </c>
      <c r="BB55">
        <f t="shared" si="10"/>
        <v>15</v>
      </c>
      <c r="BC55" t="s">
        <v>787</v>
      </c>
    </row>
    <row r="56" spans="1:55" x14ac:dyDescent="0.25">
      <c r="A56" s="9" t="s">
        <v>562</v>
      </c>
      <c r="B56" s="9">
        <v>54</v>
      </c>
      <c r="C56" s="9" t="s">
        <v>678</v>
      </c>
      <c r="D56" s="9" t="s">
        <v>768</v>
      </c>
      <c r="E56" s="9">
        <v>168</v>
      </c>
      <c r="F56" s="9">
        <v>165</v>
      </c>
      <c r="G56" s="9">
        <v>51</v>
      </c>
      <c r="H56" s="9">
        <v>58</v>
      </c>
      <c r="I56" s="74">
        <v>17</v>
      </c>
      <c r="J56" s="74">
        <v>19</v>
      </c>
      <c r="K56" s="74">
        <v>16</v>
      </c>
      <c r="L56" s="74">
        <v>1</v>
      </c>
      <c r="M56" s="74">
        <v>2</v>
      </c>
      <c r="N56" s="74">
        <v>1</v>
      </c>
      <c r="O56" s="9">
        <f t="shared" si="13"/>
        <v>56</v>
      </c>
      <c r="P56" s="9"/>
      <c r="Q56" s="9"/>
      <c r="R56" s="9"/>
      <c r="S56" s="9"/>
      <c r="T56" s="9"/>
      <c r="U56" s="9"/>
      <c r="V56" s="9"/>
      <c r="W56" s="9"/>
      <c r="X56" t="s">
        <v>784</v>
      </c>
      <c r="Y56">
        <v>0</v>
      </c>
      <c r="Z56" t="s">
        <v>561</v>
      </c>
      <c r="AA56">
        <f t="shared" si="2"/>
        <v>51</v>
      </c>
      <c r="AB56" t="s">
        <v>786</v>
      </c>
      <c r="AC56" s="70" t="s">
        <v>785</v>
      </c>
      <c r="AD56">
        <f t="shared" si="3"/>
        <v>58</v>
      </c>
      <c r="AE56" t="s">
        <v>786</v>
      </c>
      <c r="AF56">
        <v>2</v>
      </c>
      <c r="AG56" t="s">
        <v>561</v>
      </c>
      <c r="AH56">
        <f t="shared" si="4"/>
        <v>17</v>
      </c>
      <c r="AI56" t="s">
        <v>786</v>
      </c>
      <c r="AJ56">
        <v>3</v>
      </c>
      <c r="AK56" t="s">
        <v>561</v>
      </c>
      <c r="AL56">
        <f t="shared" si="5"/>
        <v>19</v>
      </c>
      <c r="AM56" t="s">
        <v>786</v>
      </c>
      <c r="AN56">
        <v>4</v>
      </c>
      <c r="AO56" t="s">
        <v>561</v>
      </c>
      <c r="AP56">
        <f t="shared" si="6"/>
        <v>16</v>
      </c>
      <c r="AQ56" t="s">
        <v>786</v>
      </c>
      <c r="AR56" s="70">
        <v>5</v>
      </c>
      <c r="AS56" s="70" t="s">
        <v>561</v>
      </c>
      <c r="AT56">
        <f t="shared" si="7"/>
        <v>1</v>
      </c>
      <c r="AU56" t="s">
        <v>786</v>
      </c>
      <c r="AV56">
        <v>6</v>
      </c>
      <c r="AW56" t="s">
        <v>561</v>
      </c>
      <c r="AX56">
        <f t="shared" si="8"/>
        <v>2</v>
      </c>
      <c r="AY56" t="str">
        <f t="shared" si="9"/>
        <v>),(</v>
      </c>
      <c r="AZ56">
        <v>7</v>
      </c>
      <c r="BA56" t="s">
        <v>561</v>
      </c>
      <c r="BB56">
        <f t="shared" si="10"/>
        <v>1</v>
      </c>
      <c r="BC56" t="s">
        <v>787</v>
      </c>
    </row>
    <row r="57" spans="1:55" x14ac:dyDescent="0.25">
      <c r="A57" s="9" t="s">
        <v>562</v>
      </c>
      <c r="B57" s="9">
        <v>55</v>
      </c>
      <c r="C57" s="9" t="s">
        <v>679</v>
      </c>
      <c r="D57" s="9" t="s">
        <v>769</v>
      </c>
      <c r="E57" s="9">
        <v>168</v>
      </c>
      <c r="F57" s="9">
        <v>167</v>
      </c>
      <c r="G57" s="9">
        <v>43</v>
      </c>
      <c r="H57" s="9">
        <v>46</v>
      </c>
      <c r="I57" s="74">
        <v>17</v>
      </c>
      <c r="J57" s="74">
        <v>15</v>
      </c>
      <c r="K57" s="74">
        <v>13</v>
      </c>
      <c r="L57" s="74">
        <v>15</v>
      </c>
      <c r="M57" s="74">
        <v>6</v>
      </c>
      <c r="N57" s="74">
        <v>12</v>
      </c>
      <c r="O57" s="9">
        <f t="shared" si="13"/>
        <v>78</v>
      </c>
      <c r="P57" s="9"/>
      <c r="Q57" s="9"/>
      <c r="R57" s="9"/>
      <c r="S57" s="9"/>
      <c r="T57" s="9"/>
      <c r="U57" s="9"/>
      <c r="V57" s="9"/>
      <c r="W57" s="9"/>
      <c r="X57" t="s">
        <v>784</v>
      </c>
      <c r="Y57">
        <v>0</v>
      </c>
      <c r="Z57" t="s">
        <v>561</v>
      </c>
      <c r="AA57">
        <f t="shared" si="2"/>
        <v>43</v>
      </c>
      <c r="AB57" t="s">
        <v>786</v>
      </c>
      <c r="AC57" s="70" t="s">
        <v>785</v>
      </c>
      <c r="AD57">
        <f t="shared" si="3"/>
        <v>46</v>
      </c>
      <c r="AE57" t="s">
        <v>786</v>
      </c>
      <c r="AF57">
        <v>2</v>
      </c>
      <c r="AG57" t="s">
        <v>561</v>
      </c>
      <c r="AH57">
        <f t="shared" si="4"/>
        <v>17</v>
      </c>
      <c r="AI57" t="s">
        <v>786</v>
      </c>
      <c r="AJ57">
        <v>3</v>
      </c>
      <c r="AK57" t="s">
        <v>561</v>
      </c>
      <c r="AL57">
        <f t="shared" si="5"/>
        <v>15</v>
      </c>
      <c r="AM57" t="s">
        <v>786</v>
      </c>
      <c r="AN57">
        <v>4</v>
      </c>
      <c r="AO57" t="s">
        <v>561</v>
      </c>
      <c r="AP57">
        <f t="shared" si="6"/>
        <v>13</v>
      </c>
      <c r="AQ57" t="s">
        <v>786</v>
      </c>
      <c r="AR57" s="70">
        <v>5</v>
      </c>
      <c r="AS57" s="70" t="s">
        <v>561</v>
      </c>
      <c r="AT57">
        <f t="shared" si="7"/>
        <v>15</v>
      </c>
      <c r="AU57" t="s">
        <v>786</v>
      </c>
      <c r="AV57">
        <v>6</v>
      </c>
      <c r="AW57" t="s">
        <v>561</v>
      </c>
      <c r="AX57">
        <f t="shared" si="8"/>
        <v>6</v>
      </c>
      <c r="AY57" t="str">
        <f t="shared" si="9"/>
        <v>),(</v>
      </c>
      <c r="AZ57">
        <v>7</v>
      </c>
      <c r="BA57" t="s">
        <v>561</v>
      </c>
      <c r="BB57">
        <f t="shared" si="10"/>
        <v>12</v>
      </c>
      <c r="BC57" t="s">
        <v>787</v>
      </c>
    </row>
    <row r="58" spans="1:55" x14ac:dyDescent="0.25">
      <c r="A58" s="9" t="s">
        <v>562</v>
      </c>
      <c r="B58" s="9">
        <v>56</v>
      </c>
      <c r="C58" s="9" t="s">
        <v>680</v>
      </c>
      <c r="D58" s="9" t="s">
        <v>770</v>
      </c>
      <c r="E58" s="9">
        <v>168</v>
      </c>
      <c r="F58" s="9">
        <v>172</v>
      </c>
      <c r="G58" s="9">
        <v>50</v>
      </c>
      <c r="H58" s="9">
        <v>59</v>
      </c>
      <c r="I58" s="74">
        <v>8</v>
      </c>
      <c r="J58" s="74">
        <v>15</v>
      </c>
      <c r="K58" s="74">
        <v>1</v>
      </c>
      <c r="L58" s="74">
        <v>18</v>
      </c>
      <c r="M58" s="74">
        <v>4</v>
      </c>
      <c r="N58" s="74">
        <v>17</v>
      </c>
      <c r="O58" s="9">
        <f t="shared" si="13"/>
        <v>63</v>
      </c>
      <c r="P58" s="9"/>
      <c r="Q58" s="9"/>
      <c r="R58" s="9"/>
      <c r="S58" s="9"/>
      <c r="T58" s="9"/>
      <c r="U58" s="9"/>
      <c r="V58" s="9"/>
      <c r="W58" s="9"/>
      <c r="X58" t="s">
        <v>784</v>
      </c>
      <c r="Y58">
        <v>0</v>
      </c>
      <c r="Z58" t="s">
        <v>561</v>
      </c>
      <c r="AA58">
        <f t="shared" si="2"/>
        <v>50</v>
      </c>
      <c r="AB58" t="s">
        <v>786</v>
      </c>
      <c r="AC58" s="70" t="s">
        <v>785</v>
      </c>
      <c r="AD58">
        <f t="shared" si="3"/>
        <v>59</v>
      </c>
      <c r="AE58" t="s">
        <v>786</v>
      </c>
      <c r="AF58">
        <v>2</v>
      </c>
      <c r="AG58" t="s">
        <v>561</v>
      </c>
      <c r="AH58">
        <f t="shared" si="4"/>
        <v>8</v>
      </c>
      <c r="AI58" t="s">
        <v>786</v>
      </c>
      <c r="AJ58">
        <v>3</v>
      </c>
      <c r="AK58" t="s">
        <v>561</v>
      </c>
      <c r="AL58">
        <f t="shared" si="5"/>
        <v>15</v>
      </c>
      <c r="AM58" t="s">
        <v>786</v>
      </c>
      <c r="AN58">
        <v>4</v>
      </c>
      <c r="AO58" t="s">
        <v>561</v>
      </c>
      <c r="AP58">
        <f t="shared" si="6"/>
        <v>1</v>
      </c>
      <c r="AQ58" t="s">
        <v>786</v>
      </c>
      <c r="AR58" s="70">
        <v>5</v>
      </c>
      <c r="AS58" s="70" t="s">
        <v>561</v>
      </c>
      <c r="AT58">
        <f t="shared" si="7"/>
        <v>18</v>
      </c>
      <c r="AU58" t="s">
        <v>786</v>
      </c>
      <c r="AV58">
        <v>6</v>
      </c>
      <c r="AW58" t="s">
        <v>561</v>
      </c>
      <c r="AX58">
        <f t="shared" si="8"/>
        <v>4</v>
      </c>
      <c r="AY58" t="str">
        <f t="shared" si="9"/>
        <v>),(</v>
      </c>
      <c r="AZ58">
        <v>7</v>
      </c>
      <c r="BA58" t="s">
        <v>561</v>
      </c>
      <c r="BB58">
        <f t="shared" si="10"/>
        <v>17</v>
      </c>
      <c r="BC58" t="s">
        <v>787</v>
      </c>
    </row>
    <row r="59" spans="1:55" x14ac:dyDescent="0.25">
      <c r="A59" s="9" t="s">
        <v>562</v>
      </c>
      <c r="B59" s="9">
        <v>57</v>
      </c>
      <c r="C59" s="9" t="s">
        <v>681</v>
      </c>
      <c r="D59" s="9" t="s">
        <v>771</v>
      </c>
      <c r="E59" s="9">
        <v>168</v>
      </c>
      <c r="F59" s="9">
        <v>182</v>
      </c>
      <c r="G59" s="9">
        <v>53</v>
      </c>
      <c r="H59" s="9">
        <v>50</v>
      </c>
      <c r="I59" s="74">
        <v>17</v>
      </c>
      <c r="J59" s="74">
        <v>15</v>
      </c>
      <c r="K59" s="74">
        <v>16</v>
      </c>
      <c r="L59" s="74">
        <v>5</v>
      </c>
      <c r="M59" s="74">
        <v>14</v>
      </c>
      <c r="N59" s="74">
        <v>12</v>
      </c>
      <c r="O59" s="9">
        <f t="shared" si="13"/>
        <v>79</v>
      </c>
      <c r="P59" s="9"/>
      <c r="Q59" s="9"/>
      <c r="R59" s="9"/>
      <c r="S59" s="9"/>
      <c r="T59" s="9"/>
      <c r="U59" s="9"/>
      <c r="V59" s="9"/>
      <c r="W59" s="9"/>
      <c r="X59" t="s">
        <v>784</v>
      </c>
      <c r="Y59">
        <v>0</v>
      </c>
      <c r="Z59" t="s">
        <v>561</v>
      </c>
      <c r="AA59">
        <f t="shared" si="2"/>
        <v>53</v>
      </c>
      <c r="AB59" t="s">
        <v>786</v>
      </c>
      <c r="AC59" s="70" t="s">
        <v>785</v>
      </c>
      <c r="AD59">
        <f t="shared" si="3"/>
        <v>50</v>
      </c>
      <c r="AE59" t="s">
        <v>786</v>
      </c>
      <c r="AF59">
        <v>2</v>
      </c>
      <c r="AG59" t="s">
        <v>561</v>
      </c>
      <c r="AH59">
        <f t="shared" si="4"/>
        <v>17</v>
      </c>
      <c r="AI59" t="s">
        <v>786</v>
      </c>
      <c r="AJ59">
        <v>3</v>
      </c>
      <c r="AK59" t="s">
        <v>561</v>
      </c>
      <c r="AL59">
        <f t="shared" si="5"/>
        <v>15</v>
      </c>
      <c r="AM59" t="s">
        <v>786</v>
      </c>
      <c r="AN59">
        <v>4</v>
      </c>
      <c r="AO59" t="s">
        <v>561</v>
      </c>
      <c r="AP59">
        <f t="shared" si="6"/>
        <v>16</v>
      </c>
      <c r="AQ59" t="s">
        <v>786</v>
      </c>
      <c r="AR59" s="70">
        <v>5</v>
      </c>
      <c r="AS59" s="70" t="s">
        <v>561</v>
      </c>
      <c r="AT59">
        <f t="shared" si="7"/>
        <v>5</v>
      </c>
      <c r="AU59" t="s">
        <v>786</v>
      </c>
      <c r="AV59">
        <v>6</v>
      </c>
      <c r="AW59" t="s">
        <v>561</v>
      </c>
      <c r="AX59">
        <f t="shared" si="8"/>
        <v>14</v>
      </c>
      <c r="AY59" t="str">
        <f t="shared" si="9"/>
        <v>),(</v>
      </c>
      <c r="AZ59">
        <v>7</v>
      </c>
      <c r="BA59" t="s">
        <v>561</v>
      </c>
      <c r="BB59">
        <f t="shared" si="10"/>
        <v>12</v>
      </c>
      <c r="BC59" t="s">
        <v>787</v>
      </c>
    </row>
    <row r="60" spans="1:55" x14ac:dyDescent="0.25">
      <c r="A60" s="9" t="s">
        <v>562</v>
      </c>
      <c r="B60" s="9">
        <v>58</v>
      </c>
      <c r="C60" s="9" t="s">
        <v>682</v>
      </c>
      <c r="D60" s="9" t="s">
        <v>772</v>
      </c>
      <c r="E60" s="9">
        <v>168</v>
      </c>
      <c r="F60" s="9">
        <v>182</v>
      </c>
      <c r="G60" s="9">
        <v>45</v>
      </c>
      <c r="H60" s="9">
        <v>57</v>
      </c>
      <c r="I60" s="74">
        <v>19</v>
      </c>
      <c r="J60" s="74">
        <v>7</v>
      </c>
      <c r="K60" s="74">
        <v>19</v>
      </c>
      <c r="L60" s="74">
        <v>19</v>
      </c>
      <c r="M60" s="74">
        <v>5</v>
      </c>
      <c r="N60" s="74">
        <v>11</v>
      </c>
      <c r="O60" s="9">
        <f t="shared" si="13"/>
        <v>80</v>
      </c>
      <c r="P60" s="9"/>
      <c r="Q60" s="9"/>
      <c r="R60" s="9"/>
      <c r="S60" s="9"/>
      <c r="T60" s="9"/>
      <c r="U60" s="9"/>
      <c r="V60" s="9"/>
      <c r="W60" s="9"/>
      <c r="X60" t="s">
        <v>784</v>
      </c>
      <c r="Y60">
        <v>0</v>
      </c>
      <c r="Z60" t="s">
        <v>561</v>
      </c>
      <c r="AA60">
        <f t="shared" si="2"/>
        <v>45</v>
      </c>
      <c r="AB60" t="s">
        <v>786</v>
      </c>
      <c r="AC60" s="70" t="s">
        <v>785</v>
      </c>
      <c r="AD60">
        <f t="shared" si="3"/>
        <v>57</v>
      </c>
      <c r="AE60" t="s">
        <v>786</v>
      </c>
      <c r="AF60">
        <v>2</v>
      </c>
      <c r="AG60" t="s">
        <v>561</v>
      </c>
      <c r="AH60">
        <f t="shared" si="4"/>
        <v>19</v>
      </c>
      <c r="AI60" t="s">
        <v>786</v>
      </c>
      <c r="AJ60">
        <v>3</v>
      </c>
      <c r="AK60" t="s">
        <v>561</v>
      </c>
      <c r="AL60">
        <f t="shared" si="5"/>
        <v>7</v>
      </c>
      <c r="AM60" t="s">
        <v>786</v>
      </c>
      <c r="AN60">
        <v>4</v>
      </c>
      <c r="AO60" t="s">
        <v>561</v>
      </c>
      <c r="AP60">
        <f t="shared" si="6"/>
        <v>19</v>
      </c>
      <c r="AQ60" t="s">
        <v>786</v>
      </c>
      <c r="AR60" s="70">
        <v>5</v>
      </c>
      <c r="AS60" s="70" t="s">
        <v>561</v>
      </c>
      <c r="AT60">
        <f t="shared" si="7"/>
        <v>19</v>
      </c>
      <c r="AU60" t="s">
        <v>786</v>
      </c>
      <c r="AV60">
        <v>6</v>
      </c>
      <c r="AW60" t="s">
        <v>561</v>
      </c>
      <c r="AX60">
        <f t="shared" si="8"/>
        <v>5</v>
      </c>
      <c r="AY60" t="str">
        <f t="shared" si="9"/>
        <v>),(</v>
      </c>
      <c r="AZ60">
        <v>7</v>
      </c>
      <c r="BA60" t="s">
        <v>561</v>
      </c>
      <c r="BB60">
        <f t="shared" si="10"/>
        <v>11</v>
      </c>
      <c r="BC60" t="s">
        <v>787</v>
      </c>
    </row>
    <row r="61" spans="1:55" x14ac:dyDescent="0.25">
      <c r="A61" s="9" t="s">
        <v>562</v>
      </c>
      <c r="B61" s="9">
        <v>59</v>
      </c>
      <c r="C61" s="9" t="s">
        <v>683</v>
      </c>
      <c r="D61" s="9" t="s">
        <v>773</v>
      </c>
      <c r="E61" s="9">
        <v>168</v>
      </c>
      <c r="F61" s="9">
        <v>183</v>
      </c>
      <c r="G61" s="9">
        <v>58</v>
      </c>
      <c r="H61" s="9">
        <v>50</v>
      </c>
      <c r="I61" s="74">
        <v>15</v>
      </c>
      <c r="J61" s="74">
        <v>7</v>
      </c>
      <c r="K61" s="74">
        <v>16</v>
      </c>
      <c r="L61" s="74">
        <v>18</v>
      </c>
      <c r="M61" s="74">
        <v>7</v>
      </c>
      <c r="N61" s="74">
        <v>12</v>
      </c>
      <c r="O61" s="9">
        <f t="shared" si="13"/>
        <v>75</v>
      </c>
      <c r="P61" s="9"/>
      <c r="Q61" s="9"/>
      <c r="R61" s="9"/>
      <c r="S61" s="9"/>
      <c r="T61" s="9"/>
      <c r="U61" s="9"/>
      <c r="V61" s="9"/>
      <c r="W61" s="9"/>
      <c r="X61" t="s">
        <v>784</v>
      </c>
      <c r="Y61">
        <v>0</v>
      </c>
      <c r="Z61" t="s">
        <v>561</v>
      </c>
      <c r="AA61">
        <f t="shared" si="2"/>
        <v>58</v>
      </c>
      <c r="AB61" t="s">
        <v>786</v>
      </c>
      <c r="AC61" s="70" t="s">
        <v>785</v>
      </c>
      <c r="AD61">
        <f t="shared" si="3"/>
        <v>50</v>
      </c>
      <c r="AE61" t="s">
        <v>786</v>
      </c>
      <c r="AF61">
        <v>2</v>
      </c>
      <c r="AG61" t="s">
        <v>561</v>
      </c>
      <c r="AH61">
        <f t="shared" si="4"/>
        <v>15</v>
      </c>
      <c r="AI61" t="s">
        <v>786</v>
      </c>
      <c r="AJ61">
        <v>3</v>
      </c>
      <c r="AK61" t="s">
        <v>561</v>
      </c>
      <c r="AL61">
        <f t="shared" si="5"/>
        <v>7</v>
      </c>
      <c r="AM61" t="s">
        <v>786</v>
      </c>
      <c r="AN61">
        <v>4</v>
      </c>
      <c r="AO61" t="s">
        <v>561</v>
      </c>
      <c r="AP61">
        <f t="shared" si="6"/>
        <v>16</v>
      </c>
      <c r="AQ61" t="s">
        <v>786</v>
      </c>
      <c r="AR61" s="70">
        <v>5</v>
      </c>
      <c r="AS61" s="70" t="s">
        <v>561</v>
      </c>
      <c r="AT61">
        <f t="shared" si="7"/>
        <v>18</v>
      </c>
      <c r="AU61" t="s">
        <v>786</v>
      </c>
      <c r="AV61">
        <v>6</v>
      </c>
      <c r="AW61" t="s">
        <v>561</v>
      </c>
      <c r="AX61">
        <f t="shared" si="8"/>
        <v>7</v>
      </c>
      <c r="AY61" t="str">
        <f t="shared" si="9"/>
        <v>),(</v>
      </c>
      <c r="AZ61">
        <v>7</v>
      </c>
      <c r="BA61" t="s">
        <v>561</v>
      </c>
      <c r="BB61">
        <f t="shared" si="10"/>
        <v>12</v>
      </c>
      <c r="BC61" t="s">
        <v>787</v>
      </c>
    </row>
    <row r="62" spans="1:55" x14ac:dyDescent="0.25">
      <c r="A62" s="9" t="s">
        <v>562</v>
      </c>
      <c r="B62" s="9">
        <v>60</v>
      </c>
      <c r="C62" s="9" t="s">
        <v>684</v>
      </c>
      <c r="D62" s="9" t="s">
        <v>774</v>
      </c>
      <c r="E62" s="9">
        <v>168</v>
      </c>
      <c r="F62" s="9">
        <v>187</v>
      </c>
      <c r="G62" s="9">
        <v>55</v>
      </c>
      <c r="H62" s="9">
        <v>48</v>
      </c>
      <c r="I62" s="74">
        <v>18</v>
      </c>
      <c r="J62" s="74">
        <v>5</v>
      </c>
      <c r="K62" s="74">
        <v>18</v>
      </c>
      <c r="L62" s="74">
        <v>17</v>
      </c>
      <c r="M62" s="74">
        <v>15</v>
      </c>
      <c r="N62" s="74">
        <v>11</v>
      </c>
      <c r="O62" s="9">
        <f t="shared" si="13"/>
        <v>84</v>
      </c>
      <c r="P62" s="9"/>
      <c r="Q62" s="9"/>
      <c r="R62" s="9"/>
      <c r="S62" s="9"/>
      <c r="T62" s="9"/>
      <c r="U62" s="9"/>
      <c r="V62" s="9"/>
      <c r="W62" s="9"/>
      <c r="X62" t="s">
        <v>784</v>
      </c>
      <c r="Y62">
        <v>0</v>
      </c>
      <c r="Z62" t="s">
        <v>561</v>
      </c>
      <c r="AA62">
        <f t="shared" si="2"/>
        <v>55</v>
      </c>
      <c r="AB62" t="s">
        <v>786</v>
      </c>
      <c r="AC62" s="70" t="s">
        <v>785</v>
      </c>
      <c r="AD62">
        <f t="shared" si="3"/>
        <v>48</v>
      </c>
      <c r="AE62" t="s">
        <v>786</v>
      </c>
      <c r="AF62">
        <v>2</v>
      </c>
      <c r="AG62" t="s">
        <v>561</v>
      </c>
      <c r="AH62">
        <f t="shared" si="4"/>
        <v>18</v>
      </c>
      <c r="AI62" t="s">
        <v>786</v>
      </c>
      <c r="AJ62">
        <v>3</v>
      </c>
      <c r="AK62" t="s">
        <v>561</v>
      </c>
      <c r="AL62">
        <f t="shared" si="5"/>
        <v>5</v>
      </c>
      <c r="AM62" t="s">
        <v>786</v>
      </c>
      <c r="AN62">
        <v>4</v>
      </c>
      <c r="AO62" t="s">
        <v>561</v>
      </c>
      <c r="AP62">
        <f t="shared" si="6"/>
        <v>18</v>
      </c>
      <c r="AQ62" t="s">
        <v>786</v>
      </c>
      <c r="AR62" s="70">
        <v>5</v>
      </c>
      <c r="AS62" s="70" t="s">
        <v>561</v>
      </c>
      <c r="AT62">
        <f t="shared" si="7"/>
        <v>17</v>
      </c>
      <c r="AU62" t="s">
        <v>786</v>
      </c>
      <c r="AV62">
        <v>6</v>
      </c>
      <c r="AW62" t="s">
        <v>561</v>
      </c>
      <c r="AX62">
        <f t="shared" si="8"/>
        <v>15</v>
      </c>
      <c r="AY62" t="str">
        <f t="shared" si="9"/>
        <v>),(</v>
      </c>
      <c r="AZ62">
        <v>7</v>
      </c>
      <c r="BA62" t="s">
        <v>561</v>
      </c>
      <c r="BB62">
        <f t="shared" si="10"/>
        <v>11</v>
      </c>
      <c r="BC62" t="s">
        <v>787</v>
      </c>
    </row>
    <row r="63" spans="1:55" x14ac:dyDescent="0.25">
      <c r="A63" s="9" t="s">
        <v>660</v>
      </c>
      <c r="B63" s="9">
        <v>61</v>
      </c>
      <c r="C63" t="s">
        <v>685</v>
      </c>
      <c r="E63">
        <v>24</v>
      </c>
      <c r="F63">
        <v>280</v>
      </c>
      <c r="X63" t="s">
        <v>784</v>
      </c>
      <c r="Y63">
        <v>1</v>
      </c>
      <c r="Z63" t="s">
        <v>561</v>
      </c>
      <c r="AA63">
        <f t="shared" ref="AA63:AA83" si="14">G63</f>
        <v>0</v>
      </c>
      <c r="AB63" t="s">
        <v>786</v>
      </c>
      <c r="AC63" s="70" t="s">
        <v>785</v>
      </c>
      <c r="AD63">
        <f t="shared" ref="AD63:AD83" si="15">H63</f>
        <v>0</v>
      </c>
      <c r="AE63" t="s">
        <v>786</v>
      </c>
      <c r="AF63">
        <v>3</v>
      </c>
      <c r="AG63" t="s">
        <v>561</v>
      </c>
      <c r="AH63">
        <f t="shared" ref="AH63:AH83" si="16">I63</f>
        <v>0</v>
      </c>
      <c r="AI63" t="s">
        <v>786</v>
      </c>
      <c r="AJ63">
        <v>4</v>
      </c>
      <c r="AK63" t="s">
        <v>561</v>
      </c>
      <c r="AL63">
        <f t="shared" ref="AL63:AL83" si="17">J63</f>
        <v>0</v>
      </c>
      <c r="AM63" t="s">
        <v>786</v>
      </c>
      <c r="AN63">
        <v>5</v>
      </c>
      <c r="AO63" t="s">
        <v>561</v>
      </c>
      <c r="AP63">
        <f t="shared" ref="AP63:AP83" si="18">K63</f>
        <v>0</v>
      </c>
      <c r="AQ63" t="s">
        <v>786</v>
      </c>
      <c r="AR63" s="70">
        <v>6</v>
      </c>
      <c r="AS63" s="70" t="s">
        <v>561</v>
      </c>
      <c r="AT63">
        <f t="shared" ref="AT63:AT83" si="19">L63</f>
        <v>0</v>
      </c>
      <c r="AU63" t="s">
        <v>786</v>
      </c>
      <c r="AV63">
        <v>7</v>
      </c>
      <c r="AW63" t="s">
        <v>561</v>
      </c>
      <c r="AX63">
        <f t="shared" ref="AX63:AX83" si="20">M63</f>
        <v>0</v>
      </c>
      <c r="AY63" t="str">
        <f t="shared" ref="AY63:AY83" si="21">AI63</f>
        <v>),(</v>
      </c>
      <c r="AZ63">
        <v>8</v>
      </c>
      <c r="BA63" t="s">
        <v>561</v>
      </c>
      <c r="BB63">
        <f t="shared" ref="BB63:BB83" si="22">N63</f>
        <v>0</v>
      </c>
      <c r="BC63" t="s">
        <v>787</v>
      </c>
    </row>
    <row r="64" spans="1:55" x14ac:dyDescent="0.25">
      <c r="A64" s="9" t="s">
        <v>660</v>
      </c>
      <c r="B64" s="9">
        <v>62</v>
      </c>
      <c r="C64" t="s">
        <v>686</v>
      </c>
      <c r="E64">
        <v>24</v>
      </c>
      <c r="F64">
        <v>350</v>
      </c>
      <c r="X64" t="s">
        <v>784</v>
      </c>
      <c r="Y64">
        <v>2</v>
      </c>
      <c r="Z64" t="s">
        <v>561</v>
      </c>
      <c r="AA64">
        <f t="shared" si="14"/>
        <v>0</v>
      </c>
      <c r="AB64" t="s">
        <v>786</v>
      </c>
      <c r="AC64" s="70" t="s">
        <v>785</v>
      </c>
      <c r="AD64">
        <f t="shared" si="15"/>
        <v>0</v>
      </c>
      <c r="AE64" t="s">
        <v>786</v>
      </c>
      <c r="AF64">
        <v>4</v>
      </c>
      <c r="AG64" t="s">
        <v>561</v>
      </c>
      <c r="AH64">
        <f t="shared" si="16"/>
        <v>0</v>
      </c>
      <c r="AI64" t="s">
        <v>786</v>
      </c>
      <c r="AJ64">
        <v>5</v>
      </c>
      <c r="AK64" t="s">
        <v>561</v>
      </c>
      <c r="AL64">
        <f t="shared" si="17"/>
        <v>0</v>
      </c>
      <c r="AM64" t="s">
        <v>786</v>
      </c>
      <c r="AN64">
        <v>6</v>
      </c>
      <c r="AO64" t="s">
        <v>561</v>
      </c>
      <c r="AP64">
        <f t="shared" si="18"/>
        <v>0</v>
      </c>
      <c r="AQ64" t="s">
        <v>786</v>
      </c>
      <c r="AR64" s="70">
        <v>7</v>
      </c>
      <c r="AS64" s="70" t="s">
        <v>561</v>
      </c>
      <c r="AT64">
        <f t="shared" si="19"/>
        <v>0</v>
      </c>
      <c r="AU64" t="s">
        <v>786</v>
      </c>
      <c r="AV64">
        <v>8</v>
      </c>
      <c r="AW64" t="s">
        <v>561</v>
      </c>
      <c r="AX64">
        <f t="shared" si="20"/>
        <v>0</v>
      </c>
      <c r="AY64" t="str">
        <f t="shared" si="21"/>
        <v>),(</v>
      </c>
      <c r="AZ64">
        <v>9</v>
      </c>
      <c r="BA64" t="s">
        <v>561</v>
      </c>
      <c r="BB64">
        <f t="shared" si="22"/>
        <v>0</v>
      </c>
      <c r="BC64" t="s">
        <v>787</v>
      </c>
    </row>
    <row r="65" spans="1:55" x14ac:dyDescent="0.25">
      <c r="A65" s="9" t="s">
        <v>660</v>
      </c>
      <c r="B65" s="9">
        <v>63</v>
      </c>
      <c r="C65" t="s">
        <v>687</v>
      </c>
      <c r="E65">
        <v>24</v>
      </c>
      <c r="F65">
        <v>440</v>
      </c>
      <c r="X65" t="s">
        <v>784</v>
      </c>
      <c r="Y65">
        <v>3</v>
      </c>
      <c r="Z65" t="s">
        <v>561</v>
      </c>
      <c r="AA65">
        <f t="shared" si="14"/>
        <v>0</v>
      </c>
      <c r="AB65" t="s">
        <v>786</v>
      </c>
      <c r="AC65" s="70" t="s">
        <v>785</v>
      </c>
      <c r="AD65">
        <f t="shared" si="15"/>
        <v>0</v>
      </c>
      <c r="AE65" t="s">
        <v>786</v>
      </c>
      <c r="AF65">
        <v>5</v>
      </c>
      <c r="AG65" t="s">
        <v>561</v>
      </c>
      <c r="AH65">
        <f t="shared" si="16"/>
        <v>0</v>
      </c>
      <c r="AI65" t="s">
        <v>786</v>
      </c>
      <c r="AJ65">
        <v>6</v>
      </c>
      <c r="AK65" t="s">
        <v>561</v>
      </c>
      <c r="AL65">
        <f t="shared" si="17"/>
        <v>0</v>
      </c>
      <c r="AM65" t="s">
        <v>786</v>
      </c>
      <c r="AN65">
        <v>7</v>
      </c>
      <c r="AO65" t="s">
        <v>561</v>
      </c>
      <c r="AP65">
        <f t="shared" si="18"/>
        <v>0</v>
      </c>
      <c r="AQ65" t="s">
        <v>786</v>
      </c>
      <c r="AR65" s="70">
        <v>8</v>
      </c>
      <c r="AS65" s="70" t="s">
        <v>561</v>
      </c>
      <c r="AT65">
        <f t="shared" si="19"/>
        <v>0</v>
      </c>
      <c r="AU65" t="s">
        <v>786</v>
      </c>
      <c r="AV65">
        <v>9</v>
      </c>
      <c r="AW65" t="s">
        <v>561</v>
      </c>
      <c r="AX65">
        <f t="shared" si="20"/>
        <v>0</v>
      </c>
      <c r="AY65" t="str">
        <f t="shared" si="21"/>
        <v>),(</v>
      </c>
      <c r="AZ65">
        <v>10</v>
      </c>
      <c r="BA65" t="s">
        <v>561</v>
      </c>
      <c r="BB65">
        <f t="shared" si="22"/>
        <v>0</v>
      </c>
      <c r="BC65" t="s">
        <v>787</v>
      </c>
    </row>
    <row r="66" spans="1:55" x14ac:dyDescent="0.25">
      <c r="A66" s="9" t="s">
        <v>660</v>
      </c>
      <c r="B66" s="9">
        <v>64</v>
      </c>
      <c r="C66" t="s">
        <v>688</v>
      </c>
      <c r="E66">
        <v>24</v>
      </c>
      <c r="F66">
        <v>450</v>
      </c>
      <c r="X66" t="s">
        <v>784</v>
      </c>
      <c r="Y66">
        <v>4</v>
      </c>
      <c r="Z66" t="s">
        <v>561</v>
      </c>
      <c r="AA66">
        <f t="shared" si="14"/>
        <v>0</v>
      </c>
      <c r="AB66" t="s">
        <v>786</v>
      </c>
      <c r="AC66" s="70" t="s">
        <v>785</v>
      </c>
      <c r="AD66">
        <f t="shared" si="15"/>
        <v>0</v>
      </c>
      <c r="AE66" t="s">
        <v>786</v>
      </c>
      <c r="AF66">
        <v>6</v>
      </c>
      <c r="AG66" t="s">
        <v>561</v>
      </c>
      <c r="AH66">
        <f t="shared" si="16"/>
        <v>0</v>
      </c>
      <c r="AI66" t="s">
        <v>786</v>
      </c>
      <c r="AJ66">
        <v>7</v>
      </c>
      <c r="AK66" t="s">
        <v>561</v>
      </c>
      <c r="AL66">
        <f t="shared" si="17"/>
        <v>0</v>
      </c>
      <c r="AM66" t="s">
        <v>786</v>
      </c>
      <c r="AN66">
        <v>8</v>
      </c>
      <c r="AO66" t="s">
        <v>561</v>
      </c>
      <c r="AP66">
        <f t="shared" si="18"/>
        <v>0</v>
      </c>
      <c r="AQ66" t="s">
        <v>786</v>
      </c>
      <c r="AR66" s="70">
        <v>9</v>
      </c>
      <c r="AS66" s="70" t="s">
        <v>561</v>
      </c>
      <c r="AT66">
        <f t="shared" si="19"/>
        <v>0</v>
      </c>
      <c r="AU66" t="s">
        <v>786</v>
      </c>
      <c r="AV66">
        <v>10</v>
      </c>
      <c r="AW66" t="s">
        <v>561</v>
      </c>
      <c r="AX66">
        <f t="shared" si="20"/>
        <v>0</v>
      </c>
      <c r="AY66" t="str">
        <f t="shared" si="21"/>
        <v>),(</v>
      </c>
      <c r="AZ66">
        <v>11</v>
      </c>
      <c r="BA66" t="s">
        <v>561</v>
      </c>
      <c r="BB66">
        <f t="shared" si="22"/>
        <v>0</v>
      </c>
      <c r="BC66" t="s">
        <v>787</v>
      </c>
    </row>
    <row r="67" spans="1:55" x14ac:dyDescent="0.25">
      <c r="A67" s="9" t="s">
        <v>660</v>
      </c>
      <c r="B67" s="9">
        <v>65</v>
      </c>
      <c r="C67" t="s">
        <v>689</v>
      </c>
      <c r="E67">
        <v>24</v>
      </c>
      <c r="F67">
        <v>490</v>
      </c>
      <c r="X67" t="s">
        <v>784</v>
      </c>
      <c r="Y67">
        <v>5</v>
      </c>
      <c r="Z67" t="s">
        <v>561</v>
      </c>
      <c r="AA67">
        <f t="shared" si="14"/>
        <v>0</v>
      </c>
      <c r="AB67" t="s">
        <v>786</v>
      </c>
      <c r="AC67" s="70" t="s">
        <v>785</v>
      </c>
      <c r="AD67">
        <f t="shared" si="15"/>
        <v>0</v>
      </c>
      <c r="AE67" t="s">
        <v>786</v>
      </c>
      <c r="AF67">
        <v>7</v>
      </c>
      <c r="AG67" t="s">
        <v>561</v>
      </c>
      <c r="AH67">
        <f t="shared" si="16"/>
        <v>0</v>
      </c>
      <c r="AI67" t="s">
        <v>786</v>
      </c>
      <c r="AJ67">
        <v>8</v>
      </c>
      <c r="AK67" t="s">
        <v>561</v>
      </c>
      <c r="AL67">
        <f t="shared" si="17"/>
        <v>0</v>
      </c>
      <c r="AM67" t="s">
        <v>786</v>
      </c>
      <c r="AN67">
        <v>9</v>
      </c>
      <c r="AO67" t="s">
        <v>561</v>
      </c>
      <c r="AP67">
        <f t="shared" si="18"/>
        <v>0</v>
      </c>
      <c r="AQ67" t="s">
        <v>786</v>
      </c>
      <c r="AR67" s="70">
        <v>10</v>
      </c>
      <c r="AS67" s="70" t="s">
        <v>561</v>
      </c>
      <c r="AT67">
        <f t="shared" si="19"/>
        <v>0</v>
      </c>
      <c r="AU67" t="s">
        <v>786</v>
      </c>
      <c r="AV67">
        <v>11</v>
      </c>
      <c r="AW67" t="s">
        <v>561</v>
      </c>
      <c r="AX67">
        <f t="shared" si="20"/>
        <v>0</v>
      </c>
      <c r="AY67" t="str">
        <f t="shared" si="21"/>
        <v>),(</v>
      </c>
      <c r="AZ67">
        <v>12</v>
      </c>
      <c r="BA67" t="s">
        <v>561</v>
      </c>
      <c r="BB67">
        <f t="shared" si="22"/>
        <v>0</v>
      </c>
      <c r="BC67" t="s">
        <v>787</v>
      </c>
    </row>
    <row r="68" spans="1:55" x14ac:dyDescent="0.25">
      <c r="A68" s="9" t="s">
        <v>660</v>
      </c>
      <c r="B68" s="9">
        <v>66</v>
      </c>
      <c r="C68" t="s">
        <v>690</v>
      </c>
      <c r="E68">
        <v>24</v>
      </c>
      <c r="F68">
        <v>500</v>
      </c>
      <c r="X68" t="s">
        <v>784</v>
      </c>
      <c r="Y68">
        <v>6</v>
      </c>
      <c r="Z68" t="s">
        <v>561</v>
      </c>
      <c r="AA68">
        <f t="shared" si="14"/>
        <v>0</v>
      </c>
      <c r="AB68" t="s">
        <v>786</v>
      </c>
      <c r="AC68" s="70" t="s">
        <v>785</v>
      </c>
      <c r="AD68">
        <f t="shared" si="15"/>
        <v>0</v>
      </c>
      <c r="AE68" t="s">
        <v>786</v>
      </c>
      <c r="AF68">
        <v>8</v>
      </c>
      <c r="AG68" t="s">
        <v>561</v>
      </c>
      <c r="AH68">
        <f t="shared" si="16"/>
        <v>0</v>
      </c>
      <c r="AI68" t="s">
        <v>786</v>
      </c>
      <c r="AJ68">
        <v>9</v>
      </c>
      <c r="AK68" t="s">
        <v>561</v>
      </c>
      <c r="AL68">
        <f t="shared" si="17"/>
        <v>0</v>
      </c>
      <c r="AM68" t="s">
        <v>786</v>
      </c>
      <c r="AN68">
        <v>10</v>
      </c>
      <c r="AO68" t="s">
        <v>561</v>
      </c>
      <c r="AP68">
        <f t="shared" si="18"/>
        <v>0</v>
      </c>
      <c r="AQ68" t="s">
        <v>786</v>
      </c>
      <c r="AR68" s="70">
        <v>11</v>
      </c>
      <c r="AS68" s="70" t="s">
        <v>561</v>
      </c>
      <c r="AT68">
        <f t="shared" si="19"/>
        <v>0</v>
      </c>
      <c r="AU68" t="s">
        <v>786</v>
      </c>
      <c r="AV68">
        <v>12</v>
      </c>
      <c r="AW68" t="s">
        <v>561</v>
      </c>
      <c r="AX68">
        <f t="shared" si="20"/>
        <v>0</v>
      </c>
      <c r="AY68" t="str">
        <f t="shared" si="21"/>
        <v>),(</v>
      </c>
      <c r="AZ68">
        <v>13</v>
      </c>
      <c r="BA68" t="s">
        <v>561</v>
      </c>
      <c r="BB68">
        <f t="shared" si="22"/>
        <v>0</v>
      </c>
      <c r="BC68" t="s">
        <v>787</v>
      </c>
    </row>
    <row r="69" spans="1:55" x14ac:dyDescent="0.25">
      <c r="A69" s="9" t="s">
        <v>660</v>
      </c>
      <c r="B69" s="9">
        <v>67</v>
      </c>
      <c r="C69" t="s">
        <v>691</v>
      </c>
      <c r="E69">
        <v>24</v>
      </c>
      <c r="F69">
        <v>510</v>
      </c>
      <c r="X69" t="s">
        <v>784</v>
      </c>
      <c r="Y69">
        <v>7</v>
      </c>
      <c r="Z69" t="s">
        <v>561</v>
      </c>
      <c r="AA69">
        <f t="shared" si="14"/>
        <v>0</v>
      </c>
      <c r="AB69" t="s">
        <v>786</v>
      </c>
      <c r="AC69" s="70" t="s">
        <v>785</v>
      </c>
      <c r="AD69">
        <f t="shared" si="15"/>
        <v>0</v>
      </c>
      <c r="AE69" t="s">
        <v>786</v>
      </c>
      <c r="AF69">
        <v>9</v>
      </c>
      <c r="AG69" t="s">
        <v>561</v>
      </c>
      <c r="AH69">
        <f t="shared" si="16"/>
        <v>0</v>
      </c>
      <c r="AI69" t="s">
        <v>786</v>
      </c>
      <c r="AJ69">
        <v>10</v>
      </c>
      <c r="AK69" t="s">
        <v>561</v>
      </c>
      <c r="AL69">
        <f t="shared" si="17"/>
        <v>0</v>
      </c>
      <c r="AM69" t="s">
        <v>786</v>
      </c>
      <c r="AN69">
        <v>11</v>
      </c>
      <c r="AO69" t="s">
        <v>561</v>
      </c>
      <c r="AP69">
        <f t="shared" si="18"/>
        <v>0</v>
      </c>
      <c r="AQ69" t="s">
        <v>786</v>
      </c>
      <c r="AR69" s="70">
        <v>12</v>
      </c>
      <c r="AS69" s="70" t="s">
        <v>561</v>
      </c>
      <c r="AT69">
        <f t="shared" si="19"/>
        <v>0</v>
      </c>
      <c r="AU69" t="s">
        <v>786</v>
      </c>
      <c r="AV69">
        <v>13</v>
      </c>
      <c r="AW69" t="s">
        <v>561</v>
      </c>
      <c r="AX69">
        <f t="shared" si="20"/>
        <v>0</v>
      </c>
      <c r="AY69" t="str">
        <f t="shared" si="21"/>
        <v>),(</v>
      </c>
      <c r="AZ69">
        <v>14</v>
      </c>
      <c r="BA69" t="s">
        <v>561</v>
      </c>
      <c r="BB69">
        <f t="shared" si="22"/>
        <v>0</v>
      </c>
      <c r="BC69" t="s">
        <v>787</v>
      </c>
    </row>
    <row r="70" spans="1:55" x14ac:dyDescent="0.25">
      <c r="A70" s="9" t="s">
        <v>660</v>
      </c>
      <c r="B70" s="9">
        <v>68</v>
      </c>
      <c r="C70" t="s">
        <v>692</v>
      </c>
      <c r="E70">
        <v>24</v>
      </c>
      <c r="F70">
        <v>510</v>
      </c>
      <c r="X70" t="s">
        <v>784</v>
      </c>
      <c r="Y70">
        <v>8</v>
      </c>
      <c r="Z70" t="s">
        <v>561</v>
      </c>
      <c r="AA70">
        <f t="shared" si="14"/>
        <v>0</v>
      </c>
      <c r="AB70" t="s">
        <v>786</v>
      </c>
      <c r="AC70" s="70" t="s">
        <v>785</v>
      </c>
      <c r="AD70">
        <f t="shared" si="15"/>
        <v>0</v>
      </c>
      <c r="AE70" t="s">
        <v>786</v>
      </c>
      <c r="AF70">
        <v>10</v>
      </c>
      <c r="AG70" t="s">
        <v>561</v>
      </c>
      <c r="AH70">
        <f t="shared" si="16"/>
        <v>0</v>
      </c>
      <c r="AI70" t="s">
        <v>786</v>
      </c>
      <c r="AJ70">
        <v>11</v>
      </c>
      <c r="AK70" t="s">
        <v>561</v>
      </c>
      <c r="AL70">
        <f t="shared" si="17"/>
        <v>0</v>
      </c>
      <c r="AM70" t="s">
        <v>786</v>
      </c>
      <c r="AN70">
        <v>12</v>
      </c>
      <c r="AO70" t="s">
        <v>561</v>
      </c>
      <c r="AP70">
        <f t="shared" si="18"/>
        <v>0</v>
      </c>
      <c r="AQ70" t="s">
        <v>786</v>
      </c>
      <c r="AR70" s="70">
        <v>13</v>
      </c>
      <c r="AS70" s="70" t="s">
        <v>561</v>
      </c>
      <c r="AT70">
        <f t="shared" si="19"/>
        <v>0</v>
      </c>
      <c r="AU70" t="s">
        <v>786</v>
      </c>
      <c r="AV70">
        <v>14</v>
      </c>
      <c r="AW70" t="s">
        <v>561</v>
      </c>
      <c r="AX70">
        <f t="shared" si="20"/>
        <v>0</v>
      </c>
      <c r="AY70" t="str">
        <f t="shared" si="21"/>
        <v>),(</v>
      </c>
      <c r="AZ70">
        <v>15</v>
      </c>
      <c r="BA70" t="s">
        <v>561</v>
      </c>
      <c r="BB70">
        <f t="shared" si="22"/>
        <v>0</v>
      </c>
      <c r="BC70" t="s">
        <v>787</v>
      </c>
    </row>
    <row r="71" spans="1:55" x14ac:dyDescent="0.25">
      <c r="A71" s="9" t="s">
        <v>660</v>
      </c>
      <c r="B71" s="9">
        <v>69</v>
      </c>
      <c r="C71" t="s">
        <v>693</v>
      </c>
      <c r="E71">
        <v>24</v>
      </c>
      <c r="F71">
        <v>520</v>
      </c>
      <c r="X71" t="s">
        <v>784</v>
      </c>
      <c r="Y71">
        <v>9</v>
      </c>
      <c r="Z71" t="s">
        <v>561</v>
      </c>
      <c r="AA71">
        <f t="shared" si="14"/>
        <v>0</v>
      </c>
      <c r="AB71" t="s">
        <v>786</v>
      </c>
      <c r="AC71" s="70" t="s">
        <v>785</v>
      </c>
      <c r="AD71">
        <f t="shared" si="15"/>
        <v>0</v>
      </c>
      <c r="AE71" t="s">
        <v>786</v>
      </c>
      <c r="AF71">
        <v>11</v>
      </c>
      <c r="AG71" t="s">
        <v>561</v>
      </c>
      <c r="AH71">
        <f t="shared" si="16"/>
        <v>0</v>
      </c>
      <c r="AI71" t="s">
        <v>786</v>
      </c>
      <c r="AJ71">
        <v>12</v>
      </c>
      <c r="AK71" t="s">
        <v>561</v>
      </c>
      <c r="AL71">
        <f t="shared" si="17"/>
        <v>0</v>
      </c>
      <c r="AM71" t="s">
        <v>786</v>
      </c>
      <c r="AN71">
        <v>13</v>
      </c>
      <c r="AO71" t="s">
        <v>561</v>
      </c>
      <c r="AP71">
        <f t="shared" si="18"/>
        <v>0</v>
      </c>
      <c r="AQ71" t="s">
        <v>786</v>
      </c>
      <c r="AR71" s="70">
        <v>14</v>
      </c>
      <c r="AS71" s="70" t="s">
        <v>561</v>
      </c>
      <c r="AT71">
        <f t="shared" si="19"/>
        <v>0</v>
      </c>
      <c r="AU71" t="s">
        <v>786</v>
      </c>
      <c r="AV71">
        <v>15</v>
      </c>
      <c r="AW71" t="s">
        <v>561</v>
      </c>
      <c r="AX71">
        <f t="shared" si="20"/>
        <v>0</v>
      </c>
      <c r="AY71" t="str">
        <f t="shared" si="21"/>
        <v>),(</v>
      </c>
      <c r="AZ71">
        <v>16</v>
      </c>
      <c r="BA71" t="s">
        <v>561</v>
      </c>
      <c r="BB71">
        <f t="shared" si="22"/>
        <v>0</v>
      </c>
      <c r="BC71" t="s">
        <v>787</v>
      </c>
    </row>
    <row r="72" spans="1:55" x14ac:dyDescent="0.25">
      <c r="A72" s="9" t="s">
        <v>660</v>
      </c>
      <c r="B72" s="9">
        <v>70</v>
      </c>
      <c r="C72" t="s">
        <v>694</v>
      </c>
      <c r="E72">
        <v>24</v>
      </c>
      <c r="F72">
        <v>540</v>
      </c>
      <c r="X72" t="s">
        <v>784</v>
      </c>
      <c r="Y72">
        <v>10</v>
      </c>
      <c r="Z72" t="s">
        <v>561</v>
      </c>
      <c r="AA72">
        <f t="shared" si="14"/>
        <v>0</v>
      </c>
      <c r="AB72" t="s">
        <v>786</v>
      </c>
      <c r="AC72" s="70" t="s">
        <v>785</v>
      </c>
      <c r="AD72">
        <f t="shared" si="15"/>
        <v>0</v>
      </c>
      <c r="AE72" t="s">
        <v>786</v>
      </c>
      <c r="AF72">
        <v>12</v>
      </c>
      <c r="AG72" t="s">
        <v>561</v>
      </c>
      <c r="AH72">
        <f t="shared" si="16"/>
        <v>0</v>
      </c>
      <c r="AI72" t="s">
        <v>786</v>
      </c>
      <c r="AJ72">
        <v>13</v>
      </c>
      <c r="AK72" t="s">
        <v>561</v>
      </c>
      <c r="AL72">
        <f t="shared" si="17"/>
        <v>0</v>
      </c>
      <c r="AM72" t="s">
        <v>786</v>
      </c>
      <c r="AN72">
        <v>14</v>
      </c>
      <c r="AO72" t="s">
        <v>561</v>
      </c>
      <c r="AP72">
        <f t="shared" si="18"/>
        <v>0</v>
      </c>
      <c r="AQ72" t="s">
        <v>786</v>
      </c>
      <c r="AR72" s="70">
        <v>15</v>
      </c>
      <c r="AS72" s="70" t="s">
        <v>561</v>
      </c>
      <c r="AT72">
        <f t="shared" si="19"/>
        <v>0</v>
      </c>
      <c r="AU72" t="s">
        <v>786</v>
      </c>
      <c r="AV72">
        <v>16</v>
      </c>
      <c r="AW72" t="s">
        <v>561</v>
      </c>
      <c r="AX72">
        <f t="shared" si="20"/>
        <v>0</v>
      </c>
      <c r="AY72" t="str">
        <f t="shared" si="21"/>
        <v>),(</v>
      </c>
      <c r="AZ72">
        <v>17</v>
      </c>
      <c r="BA72" t="s">
        <v>561</v>
      </c>
      <c r="BB72">
        <f t="shared" si="22"/>
        <v>0</v>
      </c>
      <c r="BC72" t="s">
        <v>787</v>
      </c>
    </row>
    <row r="73" spans="1:55" x14ac:dyDescent="0.25">
      <c r="A73" s="9" t="s">
        <v>661</v>
      </c>
      <c r="B73" s="9">
        <v>71</v>
      </c>
      <c r="C73" t="s">
        <v>695</v>
      </c>
      <c r="E73">
        <v>24</v>
      </c>
      <c r="F73">
        <v>1320</v>
      </c>
      <c r="X73" t="s">
        <v>784</v>
      </c>
      <c r="Y73">
        <v>11</v>
      </c>
      <c r="Z73" t="s">
        <v>561</v>
      </c>
      <c r="AA73">
        <f t="shared" si="14"/>
        <v>0</v>
      </c>
      <c r="AB73" t="s">
        <v>786</v>
      </c>
      <c r="AC73" s="70" t="s">
        <v>785</v>
      </c>
      <c r="AD73">
        <f t="shared" si="15"/>
        <v>0</v>
      </c>
      <c r="AE73" t="s">
        <v>786</v>
      </c>
      <c r="AF73">
        <v>13</v>
      </c>
      <c r="AG73" t="s">
        <v>561</v>
      </c>
      <c r="AH73">
        <f t="shared" si="16"/>
        <v>0</v>
      </c>
      <c r="AI73" t="s">
        <v>786</v>
      </c>
      <c r="AJ73">
        <v>14</v>
      </c>
      <c r="AK73" t="s">
        <v>561</v>
      </c>
      <c r="AL73">
        <f t="shared" si="17"/>
        <v>0</v>
      </c>
      <c r="AM73" t="s">
        <v>786</v>
      </c>
      <c r="AN73">
        <v>15</v>
      </c>
      <c r="AO73" t="s">
        <v>561</v>
      </c>
      <c r="AP73">
        <f t="shared" si="18"/>
        <v>0</v>
      </c>
      <c r="AQ73" t="s">
        <v>786</v>
      </c>
      <c r="AR73" s="70">
        <v>16</v>
      </c>
      <c r="AS73" s="70" t="s">
        <v>561</v>
      </c>
      <c r="AT73">
        <f t="shared" si="19"/>
        <v>0</v>
      </c>
      <c r="AU73" t="s">
        <v>786</v>
      </c>
      <c r="AV73">
        <v>17</v>
      </c>
      <c r="AW73" t="s">
        <v>561</v>
      </c>
      <c r="AX73">
        <f t="shared" si="20"/>
        <v>0</v>
      </c>
      <c r="AY73" t="str">
        <f t="shared" si="21"/>
        <v>),(</v>
      </c>
      <c r="AZ73">
        <v>18</v>
      </c>
      <c r="BA73" t="s">
        <v>561</v>
      </c>
      <c r="BB73">
        <f t="shared" si="22"/>
        <v>0</v>
      </c>
      <c r="BC73" t="s">
        <v>787</v>
      </c>
    </row>
    <row r="74" spans="1:55" x14ac:dyDescent="0.25">
      <c r="A74" s="9" t="s">
        <v>661</v>
      </c>
      <c r="B74" s="9">
        <v>72</v>
      </c>
      <c r="C74" t="s">
        <v>696</v>
      </c>
      <c r="E74">
        <v>24</v>
      </c>
      <c r="F74">
        <v>1560</v>
      </c>
      <c r="X74" t="s">
        <v>784</v>
      </c>
      <c r="Y74">
        <v>12</v>
      </c>
      <c r="Z74" t="s">
        <v>561</v>
      </c>
      <c r="AA74">
        <f t="shared" si="14"/>
        <v>0</v>
      </c>
      <c r="AB74" t="s">
        <v>786</v>
      </c>
      <c r="AC74" s="70" t="s">
        <v>785</v>
      </c>
      <c r="AD74">
        <f t="shared" si="15"/>
        <v>0</v>
      </c>
      <c r="AE74" t="s">
        <v>786</v>
      </c>
      <c r="AF74">
        <v>14</v>
      </c>
      <c r="AG74" t="s">
        <v>561</v>
      </c>
      <c r="AH74">
        <f t="shared" si="16"/>
        <v>0</v>
      </c>
      <c r="AI74" t="s">
        <v>786</v>
      </c>
      <c r="AJ74">
        <v>15</v>
      </c>
      <c r="AK74" t="s">
        <v>561</v>
      </c>
      <c r="AL74">
        <f t="shared" si="17"/>
        <v>0</v>
      </c>
      <c r="AM74" t="s">
        <v>786</v>
      </c>
      <c r="AN74">
        <v>16</v>
      </c>
      <c r="AO74" t="s">
        <v>561</v>
      </c>
      <c r="AP74">
        <f t="shared" si="18"/>
        <v>0</v>
      </c>
      <c r="AQ74" t="s">
        <v>786</v>
      </c>
      <c r="AR74" s="70">
        <v>17</v>
      </c>
      <c r="AS74" s="70" t="s">
        <v>561</v>
      </c>
      <c r="AT74">
        <f t="shared" si="19"/>
        <v>0</v>
      </c>
      <c r="AU74" t="s">
        <v>786</v>
      </c>
      <c r="AV74">
        <v>18</v>
      </c>
      <c r="AW74" t="s">
        <v>561</v>
      </c>
      <c r="AX74">
        <f t="shared" si="20"/>
        <v>0</v>
      </c>
      <c r="AY74" t="str">
        <f t="shared" si="21"/>
        <v>),(</v>
      </c>
      <c r="AZ74">
        <v>19</v>
      </c>
      <c r="BA74" t="s">
        <v>561</v>
      </c>
      <c r="BB74">
        <f t="shared" si="22"/>
        <v>0</v>
      </c>
      <c r="BC74" t="s">
        <v>787</v>
      </c>
    </row>
    <row r="75" spans="1:55" x14ac:dyDescent="0.25">
      <c r="A75" s="9" t="s">
        <v>661</v>
      </c>
      <c r="B75" s="9">
        <v>73</v>
      </c>
      <c r="C75" t="s">
        <v>697</v>
      </c>
      <c r="E75">
        <v>24</v>
      </c>
      <c r="F75">
        <v>1560</v>
      </c>
      <c r="X75" t="s">
        <v>784</v>
      </c>
      <c r="Y75">
        <v>13</v>
      </c>
      <c r="Z75" t="s">
        <v>561</v>
      </c>
      <c r="AA75">
        <f t="shared" si="14"/>
        <v>0</v>
      </c>
      <c r="AB75" t="s">
        <v>786</v>
      </c>
      <c r="AC75" s="70" t="s">
        <v>785</v>
      </c>
      <c r="AD75">
        <f t="shared" si="15"/>
        <v>0</v>
      </c>
      <c r="AE75" t="s">
        <v>786</v>
      </c>
      <c r="AF75">
        <v>15</v>
      </c>
      <c r="AG75" t="s">
        <v>561</v>
      </c>
      <c r="AH75">
        <f t="shared" si="16"/>
        <v>0</v>
      </c>
      <c r="AI75" t="s">
        <v>786</v>
      </c>
      <c r="AJ75">
        <v>16</v>
      </c>
      <c r="AK75" t="s">
        <v>561</v>
      </c>
      <c r="AL75">
        <f t="shared" si="17"/>
        <v>0</v>
      </c>
      <c r="AM75" t="s">
        <v>786</v>
      </c>
      <c r="AN75">
        <v>17</v>
      </c>
      <c r="AO75" t="s">
        <v>561</v>
      </c>
      <c r="AP75">
        <f t="shared" si="18"/>
        <v>0</v>
      </c>
      <c r="AQ75" t="s">
        <v>786</v>
      </c>
      <c r="AR75" s="70">
        <v>18</v>
      </c>
      <c r="AS75" s="70" t="s">
        <v>561</v>
      </c>
      <c r="AT75">
        <f t="shared" si="19"/>
        <v>0</v>
      </c>
      <c r="AU75" t="s">
        <v>786</v>
      </c>
      <c r="AV75">
        <v>19</v>
      </c>
      <c r="AW75" t="s">
        <v>561</v>
      </c>
      <c r="AX75">
        <f t="shared" si="20"/>
        <v>0</v>
      </c>
      <c r="AY75" t="str">
        <f t="shared" si="21"/>
        <v>),(</v>
      </c>
      <c r="AZ75">
        <v>20</v>
      </c>
      <c r="BA75" t="s">
        <v>561</v>
      </c>
      <c r="BB75">
        <f t="shared" si="22"/>
        <v>0</v>
      </c>
      <c r="BC75" t="s">
        <v>787</v>
      </c>
    </row>
    <row r="76" spans="1:55" x14ac:dyDescent="0.25">
      <c r="A76" s="9" t="s">
        <v>661</v>
      </c>
      <c r="B76" s="9">
        <v>74</v>
      </c>
      <c r="C76" t="s">
        <v>698</v>
      </c>
      <c r="E76">
        <v>24</v>
      </c>
      <c r="F76">
        <v>1650</v>
      </c>
      <c r="X76" t="s">
        <v>784</v>
      </c>
      <c r="Y76">
        <v>14</v>
      </c>
      <c r="Z76" t="s">
        <v>561</v>
      </c>
      <c r="AA76">
        <f t="shared" si="14"/>
        <v>0</v>
      </c>
      <c r="AB76" t="s">
        <v>786</v>
      </c>
      <c r="AC76" s="70" t="s">
        <v>785</v>
      </c>
      <c r="AD76">
        <f t="shared" si="15"/>
        <v>0</v>
      </c>
      <c r="AE76" t="s">
        <v>786</v>
      </c>
      <c r="AF76">
        <v>16</v>
      </c>
      <c r="AG76" t="s">
        <v>561</v>
      </c>
      <c r="AH76">
        <f t="shared" si="16"/>
        <v>0</v>
      </c>
      <c r="AI76" t="s">
        <v>786</v>
      </c>
      <c r="AJ76">
        <v>17</v>
      </c>
      <c r="AK76" t="s">
        <v>561</v>
      </c>
      <c r="AL76">
        <f t="shared" si="17"/>
        <v>0</v>
      </c>
      <c r="AM76" t="s">
        <v>786</v>
      </c>
      <c r="AN76">
        <v>18</v>
      </c>
      <c r="AO76" t="s">
        <v>561</v>
      </c>
      <c r="AP76">
        <f t="shared" si="18"/>
        <v>0</v>
      </c>
      <c r="AQ76" t="s">
        <v>786</v>
      </c>
      <c r="AR76" s="70">
        <v>19</v>
      </c>
      <c r="AS76" s="70" t="s">
        <v>561</v>
      </c>
      <c r="AT76">
        <f t="shared" si="19"/>
        <v>0</v>
      </c>
      <c r="AU76" t="s">
        <v>786</v>
      </c>
      <c r="AV76">
        <v>20</v>
      </c>
      <c r="AW76" t="s">
        <v>561</v>
      </c>
      <c r="AX76">
        <f t="shared" si="20"/>
        <v>0</v>
      </c>
      <c r="AY76" t="str">
        <f t="shared" si="21"/>
        <v>),(</v>
      </c>
      <c r="AZ76">
        <v>21</v>
      </c>
      <c r="BA76" t="s">
        <v>561</v>
      </c>
      <c r="BB76">
        <f t="shared" si="22"/>
        <v>0</v>
      </c>
      <c r="BC76" t="s">
        <v>787</v>
      </c>
    </row>
    <row r="77" spans="1:55" x14ac:dyDescent="0.25">
      <c r="A77" s="9" t="s">
        <v>661</v>
      </c>
      <c r="B77" s="9">
        <v>75</v>
      </c>
      <c r="C77" t="s">
        <v>699</v>
      </c>
      <c r="E77">
        <v>24</v>
      </c>
      <c r="F77">
        <v>1670</v>
      </c>
      <c r="X77" t="s">
        <v>784</v>
      </c>
      <c r="Y77">
        <v>15</v>
      </c>
      <c r="Z77" t="s">
        <v>561</v>
      </c>
      <c r="AA77">
        <f t="shared" si="14"/>
        <v>0</v>
      </c>
      <c r="AB77" t="s">
        <v>786</v>
      </c>
      <c r="AC77" s="70" t="s">
        <v>785</v>
      </c>
      <c r="AD77">
        <f t="shared" si="15"/>
        <v>0</v>
      </c>
      <c r="AE77" t="s">
        <v>786</v>
      </c>
      <c r="AF77">
        <v>17</v>
      </c>
      <c r="AG77" t="s">
        <v>561</v>
      </c>
      <c r="AH77">
        <f t="shared" si="16"/>
        <v>0</v>
      </c>
      <c r="AI77" t="s">
        <v>786</v>
      </c>
      <c r="AJ77">
        <v>18</v>
      </c>
      <c r="AK77" t="s">
        <v>561</v>
      </c>
      <c r="AL77">
        <f t="shared" si="17"/>
        <v>0</v>
      </c>
      <c r="AM77" t="s">
        <v>786</v>
      </c>
      <c r="AN77">
        <v>19</v>
      </c>
      <c r="AO77" t="s">
        <v>561</v>
      </c>
      <c r="AP77">
        <f t="shared" si="18"/>
        <v>0</v>
      </c>
      <c r="AQ77" t="s">
        <v>786</v>
      </c>
      <c r="AR77" s="70">
        <v>20</v>
      </c>
      <c r="AS77" s="70" t="s">
        <v>561</v>
      </c>
      <c r="AT77">
        <f t="shared" si="19"/>
        <v>0</v>
      </c>
      <c r="AU77" t="s">
        <v>786</v>
      </c>
      <c r="AV77">
        <v>21</v>
      </c>
      <c r="AW77" t="s">
        <v>561</v>
      </c>
      <c r="AX77">
        <f t="shared" si="20"/>
        <v>0</v>
      </c>
      <c r="AY77" t="str">
        <f t="shared" si="21"/>
        <v>),(</v>
      </c>
      <c r="AZ77">
        <v>22</v>
      </c>
      <c r="BA77" t="s">
        <v>561</v>
      </c>
      <c r="BB77">
        <f t="shared" si="22"/>
        <v>0</v>
      </c>
      <c r="BC77" t="s">
        <v>787</v>
      </c>
    </row>
    <row r="78" spans="1:55" x14ac:dyDescent="0.25">
      <c r="A78" s="9" t="s">
        <v>661</v>
      </c>
      <c r="B78" s="9">
        <v>76</v>
      </c>
      <c r="C78" t="s">
        <v>700</v>
      </c>
      <c r="E78">
        <v>24</v>
      </c>
      <c r="F78">
        <v>1720</v>
      </c>
      <c r="X78" t="s">
        <v>784</v>
      </c>
      <c r="Y78">
        <v>16</v>
      </c>
      <c r="Z78" t="s">
        <v>561</v>
      </c>
      <c r="AA78">
        <f t="shared" si="14"/>
        <v>0</v>
      </c>
      <c r="AB78" t="s">
        <v>786</v>
      </c>
      <c r="AC78" s="70" t="s">
        <v>785</v>
      </c>
      <c r="AD78">
        <f t="shared" si="15"/>
        <v>0</v>
      </c>
      <c r="AE78" t="s">
        <v>786</v>
      </c>
      <c r="AF78">
        <v>18</v>
      </c>
      <c r="AG78" t="s">
        <v>561</v>
      </c>
      <c r="AH78">
        <f t="shared" si="16"/>
        <v>0</v>
      </c>
      <c r="AI78" t="s">
        <v>786</v>
      </c>
      <c r="AJ78">
        <v>19</v>
      </c>
      <c r="AK78" t="s">
        <v>561</v>
      </c>
      <c r="AL78">
        <f t="shared" si="17"/>
        <v>0</v>
      </c>
      <c r="AM78" t="s">
        <v>786</v>
      </c>
      <c r="AN78">
        <v>20</v>
      </c>
      <c r="AO78" t="s">
        <v>561</v>
      </c>
      <c r="AP78">
        <f t="shared" si="18"/>
        <v>0</v>
      </c>
      <c r="AQ78" t="s">
        <v>786</v>
      </c>
      <c r="AR78" s="70">
        <v>21</v>
      </c>
      <c r="AS78" s="70" t="s">
        <v>561</v>
      </c>
      <c r="AT78">
        <f t="shared" si="19"/>
        <v>0</v>
      </c>
      <c r="AU78" t="s">
        <v>786</v>
      </c>
      <c r="AV78">
        <v>22</v>
      </c>
      <c r="AW78" t="s">
        <v>561</v>
      </c>
      <c r="AX78">
        <f t="shared" si="20"/>
        <v>0</v>
      </c>
      <c r="AY78" t="str">
        <f t="shared" si="21"/>
        <v>),(</v>
      </c>
      <c r="AZ78">
        <v>23</v>
      </c>
      <c r="BA78" t="s">
        <v>561</v>
      </c>
      <c r="BB78">
        <f t="shared" si="22"/>
        <v>0</v>
      </c>
      <c r="BC78" t="s">
        <v>787</v>
      </c>
    </row>
    <row r="79" spans="1:55" x14ac:dyDescent="0.25">
      <c r="A79" s="9" t="s">
        <v>661</v>
      </c>
      <c r="B79" s="9">
        <v>77</v>
      </c>
      <c r="C79" t="s">
        <v>701</v>
      </c>
      <c r="E79">
        <v>24</v>
      </c>
      <c r="F79">
        <v>1820</v>
      </c>
      <c r="X79" t="s">
        <v>784</v>
      </c>
      <c r="Y79">
        <v>17</v>
      </c>
      <c r="Z79" t="s">
        <v>561</v>
      </c>
      <c r="AA79">
        <f t="shared" si="14"/>
        <v>0</v>
      </c>
      <c r="AB79" t="s">
        <v>786</v>
      </c>
      <c r="AC79" s="70" t="s">
        <v>785</v>
      </c>
      <c r="AD79">
        <f t="shared" si="15"/>
        <v>0</v>
      </c>
      <c r="AE79" t="s">
        <v>786</v>
      </c>
      <c r="AF79">
        <v>19</v>
      </c>
      <c r="AG79" t="s">
        <v>561</v>
      </c>
      <c r="AH79">
        <f t="shared" si="16"/>
        <v>0</v>
      </c>
      <c r="AI79" t="s">
        <v>786</v>
      </c>
      <c r="AJ79">
        <v>20</v>
      </c>
      <c r="AK79" t="s">
        <v>561</v>
      </c>
      <c r="AL79">
        <f t="shared" si="17"/>
        <v>0</v>
      </c>
      <c r="AM79" t="s">
        <v>786</v>
      </c>
      <c r="AN79">
        <v>21</v>
      </c>
      <c r="AO79" t="s">
        <v>561</v>
      </c>
      <c r="AP79">
        <f t="shared" si="18"/>
        <v>0</v>
      </c>
      <c r="AQ79" t="s">
        <v>786</v>
      </c>
      <c r="AR79" s="70">
        <v>22</v>
      </c>
      <c r="AS79" s="70" t="s">
        <v>561</v>
      </c>
      <c r="AT79">
        <f t="shared" si="19"/>
        <v>0</v>
      </c>
      <c r="AU79" t="s">
        <v>786</v>
      </c>
      <c r="AV79">
        <v>23</v>
      </c>
      <c r="AW79" t="s">
        <v>561</v>
      </c>
      <c r="AX79">
        <f t="shared" si="20"/>
        <v>0</v>
      </c>
      <c r="AY79" t="str">
        <f t="shared" si="21"/>
        <v>),(</v>
      </c>
      <c r="AZ79">
        <v>24</v>
      </c>
      <c r="BA79" t="s">
        <v>561</v>
      </c>
      <c r="BB79">
        <f t="shared" si="22"/>
        <v>0</v>
      </c>
      <c r="BC79" t="s">
        <v>787</v>
      </c>
    </row>
    <row r="80" spans="1:55" x14ac:dyDescent="0.25">
      <c r="A80" s="9" t="s">
        <v>661</v>
      </c>
      <c r="B80" s="9">
        <v>78</v>
      </c>
      <c r="C80" t="s">
        <v>702</v>
      </c>
      <c r="E80">
        <v>24</v>
      </c>
      <c r="F80">
        <v>1820</v>
      </c>
      <c r="X80" t="s">
        <v>784</v>
      </c>
      <c r="Y80">
        <v>18</v>
      </c>
      <c r="Z80" t="s">
        <v>561</v>
      </c>
      <c r="AA80">
        <f t="shared" si="14"/>
        <v>0</v>
      </c>
      <c r="AB80" t="s">
        <v>786</v>
      </c>
      <c r="AC80" s="70" t="s">
        <v>785</v>
      </c>
      <c r="AD80">
        <f t="shared" si="15"/>
        <v>0</v>
      </c>
      <c r="AE80" t="s">
        <v>786</v>
      </c>
      <c r="AF80">
        <v>20</v>
      </c>
      <c r="AG80" t="s">
        <v>561</v>
      </c>
      <c r="AH80">
        <f t="shared" si="16"/>
        <v>0</v>
      </c>
      <c r="AI80" t="s">
        <v>786</v>
      </c>
      <c r="AJ80">
        <v>21</v>
      </c>
      <c r="AK80" t="s">
        <v>561</v>
      </c>
      <c r="AL80">
        <f t="shared" si="17"/>
        <v>0</v>
      </c>
      <c r="AM80" t="s">
        <v>786</v>
      </c>
      <c r="AN80">
        <v>22</v>
      </c>
      <c r="AO80" t="s">
        <v>561</v>
      </c>
      <c r="AP80">
        <f t="shared" si="18"/>
        <v>0</v>
      </c>
      <c r="AQ80" t="s">
        <v>786</v>
      </c>
      <c r="AR80" s="70">
        <v>23</v>
      </c>
      <c r="AS80" s="70" t="s">
        <v>561</v>
      </c>
      <c r="AT80">
        <f t="shared" si="19"/>
        <v>0</v>
      </c>
      <c r="AU80" t="s">
        <v>786</v>
      </c>
      <c r="AV80">
        <v>24</v>
      </c>
      <c r="AW80" t="s">
        <v>561</v>
      </c>
      <c r="AX80">
        <f t="shared" si="20"/>
        <v>0</v>
      </c>
      <c r="AY80" t="str">
        <f t="shared" si="21"/>
        <v>),(</v>
      </c>
      <c r="AZ80">
        <v>25</v>
      </c>
      <c r="BA80" t="s">
        <v>561</v>
      </c>
      <c r="BB80">
        <f t="shared" si="22"/>
        <v>0</v>
      </c>
      <c r="BC80" t="s">
        <v>787</v>
      </c>
    </row>
    <row r="81" spans="1:55" x14ac:dyDescent="0.25">
      <c r="A81" s="9" t="s">
        <v>661</v>
      </c>
      <c r="B81" s="9">
        <v>79</v>
      </c>
      <c r="C81" t="s">
        <v>703</v>
      </c>
      <c r="E81">
        <v>24</v>
      </c>
      <c r="F81">
        <v>1830</v>
      </c>
      <c r="X81" t="s">
        <v>784</v>
      </c>
      <c r="Y81">
        <v>19</v>
      </c>
      <c r="Z81" t="s">
        <v>561</v>
      </c>
      <c r="AA81">
        <f t="shared" si="14"/>
        <v>0</v>
      </c>
      <c r="AB81" t="s">
        <v>786</v>
      </c>
      <c r="AC81" s="70" t="s">
        <v>785</v>
      </c>
      <c r="AD81">
        <f t="shared" si="15"/>
        <v>0</v>
      </c>
      <c r="AE81" t="s">
        <v>786</v>
      </c>
      <c r="AF81">
        <v>21</v>
      </c>
      <c r="AG81" t="s">
        <v>561</v>
      </c>
      <c r="AH81">
        <f t="shared" si="16"/>
        <v>0</v>
      </c>
      <c r="AI81" t="s">
        <v>786</v>
      </c>
      <c r="AJ81">
        <v>22</v>
      </c>
      <c r="AK81" t="s">
        <v>561</v>
      </c>
      <c r="AL81">
        <f t="shared" si="17"/>
        <v>0</v>
      </c>
      <c r="AM81" t="s">
        <v>786</v>
      </c>
      <c r="AN81">
        <v>23</v>
      </c>
      <c r="AO81" t="s">
        <v>561</v>
      </c>
      <c r="AP81">
        <f t="shared" si="18"/>
        <v>0</v>
      </c>
      <c r="AQ81" t="s">
        <v>786</v>
      </c>
      <c r="AR81" s="70">
        <v>24</v>
      </c>
      <c r="AS81" s="70" t="s">
        <v>561</v>
      </c>
      <c r="AT81">
        <f t="shared" si="19"/>
        <v>0</v>
      </c>
      <c r="AU81" t="s">
        <v>786</v>
      </c>
      <c r="AV81">
        <v>25</v>
      </c>
      <c r="AW81" t="s">
        <v>561</v>
      </c>
      <c r="AX81">
        <f t="shared" si="20"/>
        <v>0</v>
      </c>
      <c r="AY81" t="str">
        <f t="shared" si="21"/>
        <v>),(</v>
      </c>
      <c r="AZ81">
        <v>26</v>
      </c>
      <c r="BA81" t="s">
        <v>561</v>
      </c>
      <c r="BB81">
        <f t="shared" si="22"/>
        <v>0</v>
      </c>
      <c r="BC81" t="s">
        <v>787</v>
      </c>
    </row>
    <row r="82" spans="1:55" x14ac:dyDescent="0.25">
      <c r="A82" s="9" t="s">
        <v>661</v>
      </c>
      <c r="B82" s="9">
        <v>80</v>
      </c>
      <c r="C82" t="s">
        <v>704</v>
      </c>
      <c r="E82">
        <v>24</v>
      </c>
      <c r="F82">
        <v>1870</v>
      </c>
      <c r="X82" t="s">
        <v>784</v>
      </c>
      <c r="Y82">
        <v>20</v>
      </c>
      <c r="Z82" t="s">
        <v>561</v>
      </c>
      <c r="AA82">
        <f t="shared" si="14"/>
        <v>0</v>
      </c>
      <c r="AB82" t="s">
        <v>786</v>
      </c>
      <c r="AC82" s="70" t="s">
        <v>785</v>
      </c>
      <c r="AD82">
        <f t="shared" si="15"/>
        <v>0</v>
      </c>
      <c r="AE82" t="s">
        <v>786</v>
      </c>
      <c r="AF82">
        <v>22</v>
      </c>
      <c r="AG82" t="s">
        <v>561</v>
      </c>
      <c r="AH82">
        <f t="shared" si="16"/>
        <v>0</v>
      </c>
      <c r="AI82" t="s">
        <v>786</v>
      </c>
      <c r="AJ82">
        <v>23</v>
      </c>
      <c r="AK82" t="s">
        <v>561</v>
      </c>
      <c r="AL82">
        <f t="shared" si="17"/>
        <v>0</v>
      </c>
      <c r="AM82" t="s">
        <v>786</v>
      </c>
      <c r="AN82">
        <v>24</v>
      </c>
      <c r="AO82" t="s">
        <v>561</v>
      </c>
      <c r="AP82">
        <f t="shared" si="18"/>
        <v>0</v>
      </c>
      <c r="AQ82" t="s">
        <v>786</v>
      </c>
      <c r="AR82" s="70">
        <v>25</v>
      </c>
      <c r="AS82" s="70" t="s">
        <v>561</v>
      </c>
      <c r="AT82">
        <f t="shared" si="19"/>
        <v>0</v>
      </c>
      <c r="AU82" t="s">
        <v>786</v>
      </c>
      <c r="AV82">
        <v>26</v>
      </c>
      <c r="AW82" t="s">
        <v>561</v>
      </c>
      <c r="AX82">
        <f t="shared" si="20"/>
        <v>0</v>
      </c>
      <c r="AY82" t="str">
        <f t="shared" si="21"/>
        <v>),(</v>
      </c>
      <c r="AZ82">
        <v>27</v>
      </c>
      <c r="BA82" t="s">
        <v>561</v>
      </c>
      <c r="BB82">
        <f t="shared" si="22"/>
        <v>0</v>
      </c>
      <c r="BC82" t="s">
        <v>787</v>
      </c>
    </row>
    <row r="83" spans="1:55" x14ac:dyDescent="0.25">
      <c r="X83" t="s">
        <v>784</v>
      </c>
      <c r="Y83">
        <v>21</v>
      </c>
      <c r="Z83" t="s">
        <v>561</v>
      </c>
      <c r="AA83">
        <f t="shared" si="14"/>
        <v>0</v>
      </c>
      <c r="AB83" t="s">
        <v>786</v>
      </c>
      <c r="AC83" s="70" t="s">
        <v>785</v>
      </c>
      <c r="AD83">
        <f t="shared" si="15"/>
        <v>0</v>
      </c>
      <c r="AE83" t="s">
        <v>786</v>
      </c>
      <c r="AF83">
        <v>23</v>
      </c>
      <c r="AG83" t="s">
        <v>561</v>
      </c>
      <c r="AH83">
        <f t="shared" si="16"/>
        <v>0</v>
      </c>
      <c r="AI83" t="s">
        <v>786</v>
      </c>
      <c r="AJ83">
        <v>24</v>
      </c>
      <c r="AK83" t="s">
        <v>561</v>
      </c>
      <c r="AL83">
        <f t="shared" si="17"/>
        <v>0</v>
      </c>
      <c r="AM83" t="s">
        <v>786</v>
      </c>
      <c r="AN83">
        <v>25</v>
      </c>
      <c r="AO83" t="s">
        <v>561</v>
      </c>
      <c r="AP83">
        <f t="shared" si="18"/>
        <v>0</v>
      </c>
      <c r="AQ83" t="s">
        <v>786</v>
      </c>
      <c r="AR83" s="70">
        <v>26</v>
      </c>
      <c r="AS83" s="70" t="s">
        <v>561</v>
      </c>
      <c r="AT83">
        <f t="shared" si="19"/>
        <v>0</v>
      </c>
      <c r="AU83" t="s">
        <v>786</v>
      </c>
      <c r="AV83">
        <v>27</v>
      </c>
      <c r="AW83" t="s">
        <v>561</v>
      </c>
      <c r="AX83">
        <f t="shared" si="20"/>
        <v>0</v>
      </c>
      <c r="AY83" t="str">
        <f t="shared" si="21"/>
        <v>),(</v>
      </c>
      <c r="AZ83">
        <v>28</v>
      </c>
      <c r="BA83" t="s">
        <v>561</v>
      </c>
      <c r="BB83">
        <f t="shared" si="22"/>
        <v>0</v>
      </c>
      <c r="BC83" t="s">
        <v>787</v>
      </c>
    </row>
    <row r="84" spans="1:55" x14ac:dyDescent="0.25">
      <c r="Y84" s="70"/>
    </row>
  </sheetData>
  <mergeCells count="1">
    <mergeCell ref="G1:N1"/>
  </mergeCells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5BEA3-1D61-451F-BD71-B1633867572A}">
  <dimension ref="A1:V84"/>
  <sheetViews>
    <sheetView topLeftCell="A4" zoomScale="115" zoomScaleNormal="115" workbookViewId="0">
      <selection activeCell="AD8" sqref="AD8"/>
    </sheetView>
  </sheetViews>
  <sheetFormatPr baseColWidth="10" defaultRowHeight="15" x14ac:dyDescent="0.25"/>
  <cols>
    <col min="1" max="1" width="18.42578125" customWidth="1"/>
    <col min="2" max="2" width="4.28515625" bestFit="1" customWidth="1"/>
    <col min="3" max="3" width="6.28515625" bestFit="1" customWidth="1"/>
    <col min="4" max="4" width="7.42578125" bestFit="1" customWidth="1"/>
    <col min="5" max="5" width="6.85546875" bestFit="1" customWidth="1"/>
    <col min="6" max="6" width="6.85546875" customWidth="1"/>
    <col min="7" max="7" width="5.5703125" bestFit="1" customWidth="1"/>
    <col min="8" max="8" width="4.42578125" bestFit="1" customWidth="1"/>
    <col min="9" max="9" width="3.42578125" bestFit="1" customWidth="1"/>
    <col min="10" max="10" width="3.5703125" bestFit="1" customWidth="1"/>
    <col min="11" max="15" width="3.42578125" bestFit="1" customWidth="1"/>
    <col min="16" max="16" width="11.5703125" bestFit="1" customWidth="1"/>
    <col min="17" max="17" width="8" customWidth="1"/>
    <col min="18" max="18" width="7.85546875" bestFit="1" customWidth="1"/>
    <col min="19" max="19" width="6.7109375" bestFit="1" customWidth="1"/>
    <col min="20" max="20" width="3.28515625" customWidth="1"/>
    <col min="21" max="21" width="7.85546875" bestFit="1" customWidth="1"/>
    <col min="22" max="22" width="6.7109375" bestFit="1" customWidth="1"/>
  </cols>
  <sheetData>
    <row r="1" spans="1:22" s="1" customFormat="1" x14ac:dyDescent="0.25">
      <c r="E1" s="1">
        <f ca="1">SUM(E13:E53)</f>
        <v>177.09999999999931</v>
      </c>
      <c r="H1" s="77" t="s">
        <v>705</v>
      </c>
      <c r="I1" s="77"/>
      <c r="J1" s="77"/>
      <c r="K1" s="77"/>
      <c r="L1" s="77"/>
      <c r="M1" s="77"/>
      <c r="N1" s="77"/>
      <c r="O1" s="77"/>
      <c r="S1"/>
    </row>
    <row r="2" spans="1:22" s="1" customFormat="1" x14ac:dyDescent="0.25">
      <c r="B2" s="1" t="s">
        <v>662</v>
      </c>
      <c r="C2" s="1" t="s">
        <v>755</v>
      </c>
      <c r="D2" s="1" t="s">
        <v>665</v>
      </c>
      <c r="E2" s="1" t="s">
        <v>664</v>
      </c>
      <c r="G2" s="1" t="s">
        <v>663</v>
      </c>
      <c r="H2" s="71" t="s">
        <v>775</v>
      </c>
      <c r="I2" s="71" t="s">
        <v>776</v>
      </c>
      <c r="J2" s="71" t="s">
        <v>777</v>
      </c>
      <c r="K2" s="71" t="s">
        <v>778</v>
      </c>
      <c r="L2" s="71" t="s">
        <v>779</v>
      </c>
      <c r="M2" s="71" t="s">
        <v>780</v>
      </c>
      <c r="N2" s="71" t="s">
        <v>781</v>
      </c>
      <c r="O2" s="71" t="s">
        <v>782</v>
      </c>
      <c r="P2" s="1" t="s">
        <v>783</v>
      </c>
      <c r="S2"/>
    </row>
    <row r="3" spans="1:22" x14ac:dyDescent="0.25">
      <c r="A3" s="3" t="s">
        <v>563</v>
      </c>
      <c r="B3" s="3">
        <v>1</v>
      </c>
      <c r="C3" s="3" t="s">
        <v>666</v>
      </c>
      <c r="D3" s="3" t="s">
        <v>715</v>
      </c>
      <c r="E3" s="3">
        <v>168</v>
      </c>
      <c r="F3" s="3"/>
      <c r="G3" s="3">
        <f>SUM(H3:O3)</f>
        <v>28</v>
      </c>
      <c r="H3" s="76">
        <v>12</v>
      </c>
      <c r="I3" s="76">
        <v>11</v>
      </c>
      <c r="J3" s="75">
        <v>0</v>
      </c>
      <c r="K3" s="75">
        <v>0</v>
      </c>
      <c r="L3" s="75">
        <v>1</v>
      </c>
      <c r="M3" s="75">
        <v>4</v>
      </c>
      <c r="N3" s="75">
        <v>0</v>
      </c>
      <c r="O3" s="75">
        <v>0</v>
      </c>
      <c r="P3">
        <f>SUM(J3:O3)</f>
        <v>5</v>
      </c>
      <c r="Q3" s="70">
        <v>2</v>
      </c>
      <c r="R3" s="75"/>
      <c r="S3">
        <v>13</v>
      </c>
      <c r="V3">
        <v>16</v>
      </c>
    </row>
    <row r="4" spans="1:22" x14ac:dyDescent="0.25">
      <c r="A4" s="3" t="s">
        <v>563</v>
      </c>
      <c r="B4" s="3">
        <v>2</v>
      </c>
      <c r="C4" s="3" t="s">
        <v>667</v>
      </c>
      <c r="D4" s="3" t="s">
        <v>716</v>
      </c>
      <c r="E4" s="3">
        <v>168</v>
      </c>
      <c r="F4" s="3"/>
      <c r="G4" s="3">
        <f t="shared" ref="G4:G53" si="0">SUM(H4:O4)</f>
        <v>35</v>
      </c>
      <c r="H4" s="26">
        <v>13</v>
      </c>
      <c r="I4" s="26">
        <v>15</v>
      </c>
      <c r="J4" s="3">
        <v>2</v>
      </c>
      <c r="K4" s="3">
        <v>0</v>
      </c>
      <c r="L4" s="3">
        <v>4</v>
      </c>
      <c r="M4" s="3">
        <v>0</v>
      </c>
      <c r="N4" s="3">
        <v>0</v>
      </c>
      <c r="O4" s="3">
        <v>1</v>
      </c>
      <c r="P4">
        <f t="shared" ref="P4:P12" si="1">SUM(J4:O4)</f>
        <v>7</v>
      </c>
      <c r="Q4" s="70">
        <v>2.2000000000000002</v>
      </c>
      <c r="R4" s="75"/>
      <c r="S4">
        <f t="shared" ref="S4:S53" si="2">S3+0.8</f>
        <v>13.8</v>
      </c>
      <c r="V4">
        <f t="shared" ref="V4:V53" si="3">V3+0.8</f>
        <v>16.8</v>
      </c>
    </row>
    <row r="5" spans="1:22" x14ac:dyDescent="0.25">
      <c r="A5" s="3" t="s">
        <v>563</v>
      </c>
      <c r="B5" s="3">
        <v>3</v>
      </c>
      <c r="C5" s="3" t="s">
        <v>668</v>
      </c>
      <c r="D5" s="3" t="s">
        <v>717</v>
      </c>
      <c r="E5" s="3">
        <v>168</v>
      </c>
      <c r="F5" s="3"/>
      <c r="G5" s="3">
        <f t="shared" si="0"/>
        <v>44</v>
      </c>
      <c r="H5" s="26">
        <v>15</v>
      </c>
      <c r="I5" s="26">
        <v>13</v>
      </c>
      <c r="J5" s="3">
        <v>2</v>
      </c>
      <c r="K5" s="3">
        <v>6</v>
      </c>
      <c r="L5" s="3">
        <v>3</v>
      </c>
      <c r="M5" s="3">
        <v>1</v>
      </c>
      <c r="N5" s="3">
        <v>1</v>
      </c>
      <c r="O5" s="3">
        <v>3</v>
      </c>
      <c r="P5">
        <f t="shared" si="1"/>
        <v>16</v>
      </c>
      <c r="Q5" s="70">
        <v>2.4</v>
      </c>
      <c r="R5" s="75"/>
      <c r="S5">
        <f t="shared" si="2"/>
        <v>14.600000000000001</v>
      </c>
      <c r="V5">
        <f t="shared" si="3"/>
        <v>17.600000000000001</v>
      </c>
    </row>
    <row r="6" spans="1:22" x14ac:dyDescent="0.25">
      <c r="A6" s="3" t="s">
        <v>563</v>
      </c>
      <c r="B6" s="3">
        <v>4</v>
      </c>
      <c r="C6" s="3" t="s">
        <v>669</v>
      </c>
      <c r="D6" s="3" t="s">
        <v>718</v>
      </c>
      <c r="E6" s="3">
        <v>168</v>
      </c>
      <c r="F6" s="3"/>
      <c r="G6" s="3">
        <f t="shared" si="0"/>
        <v>45</v>
      </c>
      <c r="H6" s="26">
        <v>15</v>
      </c>
      <c r="I6" s="26">
        <v>11</v>
      </c>
      <c r="J6" s="3">
        <v>0</v>
      </c>
      <c r="K6" s="3">
        <v>1</v>
      </c>
      <c r="L6" s="3">
        <v>4</v>
      </c>
      <c r="M6" s="3">
        <v>5</v>
      </c>
      <c r="N6" s="3">
        <v>6</v>
      </c>
      <c r="O6" s="3">
        <v>3</v>
      </c>
      <c r="P6">
        <f t="shared" si="1"/>
        <v>19</v>
      </c>
      <c r="Q6" s="70">
        <v>2.6</v>
      </c>
      <c r="R6" s="75"/>
      <c r="S6">
        <f t="shared" si="2"/>
        <v>15.400000000000002</v>
      </c>
      <c r="V6">
        <f t="shared" si="3"/>
        <v>18.400000000000002</v>
      </c>
    </row>
    <row r="7" spans="1:22" x14ac:dyDescent="0.25">
      <c r="A7" s="3" t="s">
        <v>563</v>
      </c>
      <c r="B7" s="3">
        <v>5</v>
      </c>
      <c r="C7" s="3" t="s">
        <v>670</v>
      </c>
      <c r="D7" s="3" t="s">
        <v>719</v>
      </c>
      <c r="E7" s="3">
        <v>168</v>
      </c>
      <c r="F7" s="3"/>
      <c r="G7" s="3">
        <f t="shared" si="0"/>
        <v>49</v>
      </c>
      <c r="H7" s="26">
        <v>15</v>
      </c>
      <c r="I7" s="26">
        <v>13</v>
      </c>
      <c r="J7" s="3">
        <v>3</v>
      </c>
      <c r="K7" s="3">
        <v>7</v>
      </c>
      <c r="L7" s="3">
        <v>5</v>
      </c>
      <c r="M7" s="3">
        <v>3</v>
      </c>
      <c r="N7" s="3">
        <v>2</v>
      </c>
      <c r="O7" s="3">
        <v>1</v>
      </c>
      <c r="P7">
        <f t="shared" si="1"/>
        <v>21</v>
      </c>
      <c r="Q7" s="70">
        <v>2.8</v>
      </c>
      <c r="R7" s="75"/>
      <c r="S7">
        <f t="shared" si="2"/>
        <v>16.200000000000003</v>
      </c>
      <c r="V7">
        <f t="shared" si="3"/>
        <v>19.200000000000003</v>
      </c>
    </row>
    <row r="8" spans="1:22" x14ac:dyDescent="0.25">
      <c r="A8" s="3" t="s">
        <v>563</v>
      </c>
      <c r="B8" s="3">
        <v>6</v>
      </c>
      <c r="C8" s="3" t="s">
        <v>671</v>
      </c>
      <c r="D8" s="3" t="s">
        <v>720</v>
      </c>
      <c r="E8" s="3">
        <v>168</v>
      </c>
      <c r="F8" s="3"/>
      <c r="G8" s="3">
        <f t="shared" si="0"/>
        <v>50</v>
      </c>
      <c r="H8" s="26">
        <v>10</v>
      </c>
      <c r="I8" s="26">
        <v>10</v>
      </c>
      <c r="J8" s="3">
        <v>2</v>
      </c>
      <c r="K8" s="3">
        <v>5</v>
      </c>
      <c r="L8" s="3">
        <v>7</v>
      </c>
      <c r="M8" s="3">
        <v>5</v>
      </c>
      <c r="N8" s="3">
        <v>6</v>
      </c>
      <c r="O8" s="3">
        <v>5</v>
      </c>
      <c r="P8">
        <f t="shared" si="1"/>
        <v>30</v>
      </c>
      <c r="Q8" s="70">
        <v>3</v>
      </c>
      <c r="R8" s="75"/>
      <c r="S8">
        <f t="shared" si="2"/>
        <v>17.000000000000004</v>
      </c>
      <c r="V8">
        <f t="shared" si="3"/>
        <v>20.000000000000004</v>
      </c>
    </row>
    <row r="9" spans="1:22" x14ac:dyDescent="0.25">
      <c r="A9" s="3" t="s">
        <v>563</v>
      </c>
      <c r="B9" s="3">
        <v>7</v>
      </c>
      <c r="C9" s="3" t="s">
        <v>672</v>
      </c>
      <c r="D9" s="3" t="s">
        <v>721</v>
      </c>
      <c r="E9" s="3">
        <v>168</v>
      </c>
      <c r="F9" s="3"/>
      <c r="G9" s="3">
        <f t="shared" si="0"/>
        <v>51</v>
      </c>
      <c r="H9" s="26">
        <v>17</v>
      </c>
      <c r="I9" s="26">
        <v>16</v>
      </c>
      <c r="J9" s="3">
        <v>1</v>
      </c>
      <c r="K9" s="3">
        <v>3</v>
      </c>
      <c r="L9" s="3">
        <v>1</v>
      </c>
      <c r="M9" s="3">
        <v>7</v>
      </c>
      <c r="N9" s="3">
        <v>2</v>
      </c>
      <c r="O9" s="3">
        <v>4</v>
      </c>
      <c r="P9">
        <f t="shared" si="1"/>
        <v>18</v>
      </c>
      <c r="Q9" s="70">
        <v>3.2</v>
      </c>
      <c r="R9" s="75"/>
      <c r="S9">
        <f t="shared" si="2"/>
        <v>17.800000000000004</v>
      </c>
      <c r="V9">
        <f t="shared" si="3"/>
        <v>20.800000000000004</v>
      </c>
    </row>
    <row r="10" spans="1:22" x14ac:dyDescent="0.25">
      <c r="A10" s="3" t="s">
        <v>563</v>
      </c>
      <c r="B10" s="3">
        <v>8</v>
      </c>
      <c r="C10" s="3" t="s">
        <v>673</v>
      </c>
      <c r="D10" s="3" t="s">
        <v>722</v>
      </c>
      <c r="E10" s="3">
        <v>168</v>
      </c>
      <c r="F10" s="3"/>
      <c r="G10" s="3">
        <f t="shared" si="0"/>
        <v>51</v>
      </c>
      <c r="H10" s="26">
        <v>17</v>
      </c>
      <c r="I10" s="26">
        <v>10</v>
      </c>
      <c r="J10" s="3">
        <v>6</v>
      </c>
      <c r="K10" s="3">
        <v>5</v>
      </c>
      <c r="L10" s="3">
        <v>2</v>
      </c>
      <c r="M10" s="3">
        <v>1</v>
      </c>
      <c r="N10" s="3">
        <v>3</v>
      </c>
      <c r="O10" s="3">
        <v>7</v>
      </c>
      <c r="P10">
        <f t="shared" si="1"/>
        <v>24</v>
      </c>
      <c r="Q10" s="70">
        <v>3.4</v>
      </c>
      <c r="R10" s="75"/>
      <c r="S10">
        <f t="shared" si="2"/>
        <v>18.600000000000005</v>
      </c>
      <c r="V10">
        <f t="shared" si="3"/>
        <v>21.600000000000005</v>
      </c>
    </row>
    <row r="11" spans="1:22" x14ac:dyDescent="0.25">
      <c r="A11" s="3" t="s">
        <v>563</v>
      </c>
      <c r="B11" s="3">
        <v>9</v>
      </c>
      <c r="C11" s="3" t="s">
        <v>674</v>
      </c>
      <c r="D11" s="3" t="s">
        <v>723</v>
      </c>
      <c r="E11" s="3">
        <v>168</v>
      </c>
      <c r="F11" s="3"/>
      <c r="G11" s="3">
        <f t="shared" si="0"/>
        <v>52</v>
      </c>
      <c r="H11" s="26">
        <v>12</v>
      </c>
      <c r="I11" s="26">
        <v>17</v>
      </c>
      <c r="J11" s="3">
        <v>4</v>
      </c>
      <c r="K11" s="3">
        <v>7</v>
      </c>
      <c r="L11" s="3">
        <v>5</v>
      </c>
      <c r="M11" s="3">
        <v>2</v>
      </c>
      <c r="N11" s="3">
        <v>0</v>
      </c>
      <c r="O11" s="3">
        <v>5</v>
      </c>
      <c r="P11">
        <f t="shared" si="1"/>
        <v>23</v>
      </c>
      <c r="Q11" s="70">
        <v>3.6</v>
      </c>
      <c r="R11" s="75"/>
      <c r="S11">
        <f t="shared" si="2"/>
        <v>19.400000000000006</v>
      </c>
      <c r="V11">
        <f t="shared" si="3"/>
        <v>22.400000000000006</v>
      </c>
    </row>
    <row r="12" spans="1:22" x14ac:dyDescent="0.25">
      <c r="A12" s="3" t="s">
        <v>563</v>
      </c>
      <c r="B12" s="3">
        <v>10</v>
      </c>
      <c r="C12" s="3" t="s">
        <v>496</v>
      </c>
      <c r="D12" s="3" t="s">
        <v>724</v>
      </c>
      <c r="E12" s="3">
        <v>168</v>
      </c>
      <c r="F12" s="3"/>
      <c r="G12" s="3">
        <f t="shared" si="0"/>
        <v>54</v>
      </c>
      <c r="H12" s="26">
        <v>13</v>
      </c>
      <c r="I12" s="26">
        <v>12</v>
      </c>
      <c r="J12" s="3">
        <v>5</v>
      </c>
      <c r="K12" s="3">
        <v>7</v>
      </c>
      <c r="L12" s="3">
        <v>2</v>
      </c>
      <c r="M12" s="3">
        <v>5</v>
      </c>
      <c r="N12" s="3">
        <v>4</v>
      </c>
      <c r="O12" s="3">
        <v>6</v>
      </c>
      <c r="P12">
        <f t="shared" si="1"/>
        <v>29</v>
      </c>
      <c r="Q12" s="70">
        <v>3.8</v>
      </c>
      <c r="R12" s="3">
        <v>2</v>
      </c>
      <c r="S12">
        <f t="shared" si="2"/>
        <v>20.200000000000006</v>
      </c>
      <c r="U12">
        <v>2</v>
      </c>
      <c r="V12">
        <f t="shared" si="3"/>
        <v>23.200000000000006</v>
      </c>
    </row>
    <row r="13" spans="1:22" x14ac:dyDescent="0.25">
      <c r="B13" s="3">
        <v>11</v>
      </c>
      <c r="D13" t="s">
        <v>725</v>
      </c>
      <c r="E13">
        <f ca="1">F13-G13</f>
        <v>8</v>
      </c>
      <c r="F13">
        <v>60</v>
      </c>
      <c r="G13">
        <f ca="1">SUM(H13:O13)+R13</f>
        <v>52</v>
      </c>
      <c r="H13" s="70">
        <f t="shared" ref="H13:H43" si="4">S3+R13</f>
        <v>11</v>
      </c>
      <c r="I13" s="70">
        <f>V3+U12</f>
        <v>18</v>
      </c>
      <c r="J13" s="70">
        <f ca="1">$Q13+RANDBETWEEN(-3,3)</f>
        <v>4</v>
      </c>
      <c r="K13" s="70">
        <f t="shared" ref="K13:O28" ca="1" si="5">$Q13+RANDBETWEEN(-3,3)</f>
        <v>7</v>
      </c>
      <c r="L13" s="70">
        <f t="shared" ca="1" si="5"/>
        <v>5</v>
      </c>
      <c r="M13" s="70">
        <f t="shared" ca="1" si="5"/>
        <v>4</v>
      </c>
      <c r="N13" s="70">
        <f t="shared" ca="1" si="5"/>
        <v>1</v>
      </c>
      <c r="O13" s="70">
        <f t="shared" ca="1" si="5"/>
        <v>4</v>
      </c>
      <c r="P13">
        <f ca="1">SUM(J13:O13)</f>
        <v>25</v>
      </c>
      <c r="Q13" s="70">
        <v>4</v>
      </c>
      <c r="R13" s="9">
        <v>-2</v>
      </c>
      <c r="S13">
        <f t="shared" si="2"/>
        <v>21.000000000000007</v>
      </c>
      <c r="U13">
        <v>-2</v>
      </c>
      <c r="V13">
        <f t="shared" si="3"/>
        <v>24.000000000000007</v>
      </c>
    </row>
    <row r="14" spans="1:22" x14ac:dyDescent="0.25">
      <c r="B14" s="3">
        <v>12</v>
      </c>
      <c r="D14" t="s">
        <v>726</v>
      </c>
      <c r="E14">
        <f t="shared" ref="E14:E53" ca="1" si="6">F14-G14</f>
        <v>-3.8000000000000114</v>
      </c>
      <c r="F14">
        <v>62</v>
      </c>
      <c r="G14">
        <f t="shared" ref="G14:G43" ca="1" si="7">SUM(H14:O14)+R14</f>
        <v>65.800000000000011</v>
      </c>
      <c r="H14" s="70">
        <f t="shared" si="4"/>
        <v>15.8</v>
      </c>
      <c r="I14" s="70">
        <f t="shared" ref="I14:I43" si="8">V4+U13</f>
        <v>14.8</v>
      </c>
      <c r="J14" s="70">
        <f t="shared" ref="J14:O32" ca="1" si="9">$Q14+RANDBETWEEN(-3,3)</f>
        <v>5.2</v>
      </c>
      <c r="K14" s="70">
        <f t="shared" ca="1" si="5"/>
        <v>7.2</v>
      </c>
      <c r="L14" s="70">
        <f t="shared" ca="1" si="5"/>
        <v>6.2</v>
      </c>
      <c r="M14" s="70">
        <f t="shared" ca="1" si="5"/>
        <v>6.2</v>
      </c>
      <c r="N14" s="70">
        <f t="shared" ca="1" si="5"/>
        <v>7.2</v>
      </c>
      <c r="O14" s="70">
        <f t="shared" ca="1" si="5"/>
        <v>1.2000000000000002</v>
      </c>
      <c r="P14">
        <f t="shared" ref="P14:P53" ca="1" si="10">SUM(J14:O14)</f>
        <v>33.200000000000003</v>
      </c>
      <c r="Q14" s="70">
        <v>4.2</v>
      </c>
      <c r="R14" s="9">
        <v>2</v>
      </c>
      <c r="S14">
        <f t="shared" si="2"/>
        <v>21.800000000000008</v>
      </c>
      <c r="U14">
        <v>2</v>
      </c>
      <c r="V14">
        <f t="shared" si="3"/>
        <v>24.800000000000008</v>
      </c>
    </row>
    <row r="15" spans="1:22" x14ac:dyDescent="0.25">
      <c r="B15" s="3">
        <v>13</v>
      </c>
      <c r="D15" t="s">
        <v>727</v>
      </c>
      <c r="E15">
        <f t="shared" ca="1" si="6"/>
        <v>5.4000000000000057</v>
      </c>
      <c r="F15">
        <v>64</v>
      </c>
      <c r="G15">
        <f t="shared" ca="1" si="7"/>
        <v>58.599999999999994</v>
      </c>
      <c r="H15" s="70">
        <f t="shared" si="4"/>
        <v>12.600000000000001</v>
      </c>
      <c r="I15" s="70">
        <f t="shared" si="8"/>
        <v>19.600000000000001</v>
      </c>
      <c r="J15" s="70">
        <f t="shared" ca="1" si="9"/>
        <v>3.4000000000000004</v>
      </c>
      <c r="K15" s="70">
        <f t="shared" ca="1" si="5"/>
        <v>7.4</v>
      </c>
      <c r="L15" s="70">
        <f t="shared" ca="1" si="5"/>
        <v>3.4000000000000004</v>
      </c>
      <c r="M15" s="70">
        <f t="shared" ca="1" si="5"/>
        <v>7.4</v>
      </c>
      <c r="N15" s="70">
        <f t="shared" ca="1" si="5"/>
        <v>1.4000000000000004</v>
      </c>
      <c r="O15" s="70">
        <f t="shared" ca="1" si="5"/>
        <v>5.4</v>
      </c>
      <c r="P15">
        <f t="shared" ca="1" si="10"/>
        <v>28.4</v>
      </c>
      <c r="Q15" s="70">
        <v>4.4000000000000004</v>
      </c>
      <c r="R15" s="9">
        <v>-2</v>
      </c>
      <c r="S15">
        <f t="shared" si="2"/>
        <v>22.600000000000009</v>
      </c>
      <c r="U15">
        <v>-2</v>
      </c>
      <c r="V15">
        <f t="shared" si="3"/>
        <v>25.600000000000009</v>
      </c>
    </row>
    <row r="16" spans="1:22" x14ac:dyDescent="0.25">
      <c r="B16" s="3">
        <v>14</v>
      </c>
      <c r="D16" t="s">
        <v>728</v>
      </c>
      <c r="E16">
        <f t="shared" ca="1" si="6"/>
        <v>-0.40000000000000568</v>
      </c>
      <c r="F16">
        <v>66</v>
      </c>
      <c r="G16">
        <f t="shared" ca="1" si="7"/>
        <v>66.400000000000006</v>
      </c>
      <c r="H16" s="70">
        <f t="shared" si="4"/>
        <v>17.400000000000002</v>
      </c>
      <c r="I16" s="70">
        <f t="shared" si="8"/>
        <v>16.400000000000002</v>
      </c>
      <c r="J16" s="70">
        <f t="shared" ca="1" si="9"/>
        <v>4.5999999999999996</v>
      </c>
      <c r="K16" s="70">
        <f t="shared" ca="1" si="5"/>
        <v>6.6</v>
      </c>
      <c r="L16" s="70">
        <f t="shared" ca="1" si="5"/>
        <v>3.5999999999999996</v>
      </c>
      <c r="M16" s="70">
        <f t="shared" ca="1" si="5"/>
        <v>4.5999999999999996</v>
      </c>
      <c r="N16" s="70">
        <f t="shared" ca="1" si="5"/>
        <v>7.6</v>
      </c>
      <c r="O16" s="70">
        <f t="shared" ca="1" si="5"/>
        <v>3.5999999999999996</v>
      </c>
      <c r="P16">
        <f t="shared" ca="1" si="10"/>
        <v>30.6</v>
      </c>
      <c r="Q16" s="70">
        <v>4.5999999999999996</v>
      </c>
      <c r="R16" s="9">
        <v>2</v>
      </c>
      <c r="S16">
        <f t="shared" si="2"/>
        <v>23.400000000000009</v>
      </c>
      <c r="U16">
        <v>2</v>
      </c>
      <c r="V16">
        <f t="shared" si="3"/>
        <v>26.400000000000009</v>
      </c>
    </row>
    <row r="17" spans="2:22" x14ac:dyDescent="0.25">
      <c r="B17" s="3">
        <v>15</v>
      </c>
      <c r="D17" t="s">
        <v>729</v>
      </c>
      <c r="E17">
        <f t="shared" ca="1" si="6"/>
        <v>6.8000000000000114</v>
      </c>
      <c r="F17">
        <v>70</v>
      </c>
      <c r="G17">
        <f t="shared" ca="1" si="7"/>
        <v>63.199999999999989</v>
      </c>
      <c r="H17" s="70">
        <f t="shared" si="4"/>
        <v>14.200000000000003</v>
      </c>
      <c r="I17" s="70">
        <f t="shared" si="8"/>
        <v>21.200000000000003</v>
      </c>
      <c r="J17" s="70">
        <f t="shared" ca="1" si="9"/>
        <v>6.8</v>
      </c>
      <c r="K17" s="70">
        <f t="shared" ca="1" si="5"/>
        <v>6.8</v>
      </c>
      <c r="L17" s="70">
        <f t="shared" ca="1" si="5"/>
        <v>1.7999999999999998</v>
      </c>
      <c r="M17" s="70">
        <f t="shared" ca="1" si="5"/>
        <v>5.8</v>
      </c>
      <c r="N17" s="70">
        <f t="shared" ca="1" si="5"/>
        <v>4.8</v>
      </c>
      <c r="O17" s="70">
        <f t="shared" ca="1" si="5"/>
        <v>3.8</v>
      </c>
      <c r="P17">
        <f t="shared" ca="1" si="10"/>
        <v>29.8</v>
      </c>
      <c r="Q17" s="70">
        <v>4.8</v>
      </c>
      <c r="R17" s="9">
        <v>-2</v>
      </c>
      <c r="S17">
        <f t="shared" si="2"/>
        <v>24.20000000000001</v>
      </c>
      <c r="U17">
        <v>-2</v>
      </c>
      <c r="V17">
        <f t="shared" si="3"/>
        <v>27.20000000000001</v>
      </c>
    </row>
    <row r="18" spans="2:22" x14ac:dyDescent="0.25">
      <c r="B18" s="3">
        <v>16</v>
      </c>
      <c r="D18" t="s">
        <v>730</v>
      </c>
      <c r="E18">
        <f t="shared" ca="1" si="6"/>
        <v>0</v>
      </c>
      <c r="F18">
        <v>71</v>
      </c>
      <c r="G18">
        <f t="shared" ca="1" si="7"/>
        <v>71</v>
      </c>
      <c r="H18" s="70">
        <f t="shared" si="4"/>
        <v>19.000000000000004</v>
      </c>
      <c r="I18" s="70">
        <f t="shared" si="8"/>
        <v>18.000000000000004</v>
      </c>
      <c r="J18" s="70">
        <f t="shared" ca="1" si="9"/>
        <v>7</v>
      </c>
      <c r="K18" s="70">
        <f t="shared" ca="1" si="5"/>
        <v>8</v>
      </c>
      <c r="L18" s="70">
        <f t="shared" ca="1" si="5"/>
        <v>7</v>
      </c>
      <c r="M18" s="70">
        <f t="shared" ca="1" si="5"/>
        <v>4</v>
      </c>
      <c r="N18" s="70">
        <f t="shared" ca="1" si="5"/>
        <v>2</v>
      </c>
      <c r="O18" s="70">
        <f t="shared" ca="1" si="5"/>
        <v>4</v>
      </c>
      <c r="P18">
        <f t="shared" ca="1" si="10"/>
        <v>32</v>
      </c>
      <c r="Q18" s="70">
        <v>5</v>
      </c>
      <c r="R18" s="9">
        <v>2</v>
      </c>
      <c r="S18">
        <f t="shared" si="2"/>
        <v>25.000000000000011</v>
      </c>
      <c r="U18">
        <v>2</v>
      </c>
      <c r="V18">
        <f t="shared" si="3"/>
        <v>28.000000000000011</v>
      </c>
    </row>
    <row r="19" spans="2:22" x14ac:dyDescent="0.25">
      <c r="B19" s="3">
        <v>17</v>
      </c>
      <c r="D19" t="s">
        <v>731</v>
      </c>
      <c r="E19">
        <f t="shared" ca="1" si="6"/>
        <v>14.199999999999974</v>
      </c>
      <c r="F19">
        <v>75</v>
      </c>
      <c r="G19">
        <f t="shared" ca="1" si="7"/>
        <v>60.800000000000026</v>
      </c>
      <c r="H19" s="70">
        <f t="shared" si="4"/>
        <v>15.800000000000004</v>
      </c>
      <c r="I19" s="70">
        <f t="shared" si="8"/>
        <v>22.800000000000004</v>
      </c>
      <c r="J19" s="70">
        <f t="shared" ca="1" si="9"/>
        <v>5.2</v>
      </c>
      <c r="K19" s="70">
        <f t="shared" ca="1" si="5"/>
        <v>8.1999999999999993</v>
      </c>
      <c r="L19" s="70">
        <f t="shared" ca="1" si="5"/>
        <v>2.2000000000000002</v>
      </c>
      <c r="M19" s="70">
        <f t="shared" ca="1" si="5"/>
        <v>3.2</v>
      </c>
      <c r="N19" s="70">
        <f t="shared" ca="1" si="5"/>
        <v>3.2</v>
      </c>
      <c r="O19" s="70">
        <f t="shared" ca="1" si="5"/>
        <v>2.2000000000000002</v>
      </c>
      <c r="P19">
        <f t="shared" ca="1" si="10"/>
        <v>24.199999999999996</v>
      </c>
      <c r="Q19" s="70">
        <v>5.2</v>
      </c>
      <c r="R19" s="9">
        <v>-2</v>
      </c>
      <c r="S19">
        <f t="shared" si="2"/>
        <v>25.800000000000011</v>
      </c>
      <c r="U19">
        <v>-2</v>
      </c>
      <c r="V19">
        <f t="shared" si="3"/>
        <v>28.800000000000011</v>
      </c>
    </row>
    <row r="20" spans="2:22" x14ac:dyDescent="0.25">
      <c r="B20" s="3">
        <v>18</v>
      </c>
      <c r="D20" t="s">
        <v>732</v>
      </c>
      <c r="E20">
        <f t="shared" ca="1" si="6"/>
        <v>-1.6000000000000227</v>
      </c>
      <c r="F20">
        <v>76</v>
      </c>
      <c r="G20">
        <f t="shared" ca="1" si="7"/>
        <v>77.600000000000023</v>
      </c>
      <c r="H20" s="70">
        <f t="shared" si="4"/>
        <v>20.600000000000005</v>
      </c>
      <c r="I20" s="70">
        <f t="shared" si="8"/>
        <v>19.600000000000005</v>
      </c>
      <c r="J20" s="70">
        <f t="shared" ca="1" si="9"/>
        <v>8.4</v>
      </c>
      <c r="K20" s="70">
        <f t="shared" ca="1" si="5"/>
        <v>6.4</v>
      </c>
      <c r="L20" s="70">
        <f t="shared" ca="1" si="5"/>
        <v>2.4000000000000004</v>
      </c>
      <c r="M20" s="70">
        <f t="shared" ca="1" si="5"/>
        <v>8.4</v>
      </c>
      <c r="N20" s="70">
        <f t="shared" ca="1" si="5"/>
        <v>7.4</v>
      </c>
      <c r="O20" s="70">
        <f t="shared" ca="1" si="5"/>
        <v>2.4000000000000004</v>
      </c>
      <c r="P20">
        <f t="shared" ca="1" si="10"/>
        <v>35.4</v>
      </c>
      <c r="Q20" s="70">
        <v>5.4</v>
      </c>
      <c r="R20" s="9">
        <v>2</v>
      </c>
      <c r="S20">
        <f t="shared" si="2"/>
        <v>26.600000000000012</v>
      </c>
      <c r="U20">
        <v>2</v>
      </c>
      <c r="V20">
        <f t="shared" si="3"/>
        <v>29.600000000000012</v>
      </c>
    </row>
    <row r="21" spans="2:22" x14ac:dyDescent="0.25">
      <c r="B21" s="3">
        <v>19</v>
      </c>
      <c r="D21" t="s">
        <v>733</v>
      </c>
      <c r="E21">
        <f t="shared" ca="1" si="6"/>
        <v>6.7999999999999829</v>
      </c>
      <c r="F21">
        <v>80</v>
      </c>
      <c r="G21">
        <f t="shared" ca="1" si="7"/>
        <v>73.200000000000017</v>
      </c>
      <c r="H21" s="70">
        <f t="shared" si="4"/>
        <v>17.300000000000004</v>
      </c>
      <c r="I21" s="70">
        <f t="shared" si="8"/>
        <v>24.400000000000006</v>
      </c>
      <c r="J21" s="70">
        <f t="shared" ca="1" si="9"/>
        <v>2.5999999999999996</v>
      </c>
      <c r="K21" s="70">
        <f t="shared" ca="1" si="5"/>
        <v>7.6</v>
      </c>
      <c r="L21" s="70">
        <f t="shared" ca="1" si="5"/>
        <v>3.5999999999999996</v>
      </c>
      <c r="M21" s="70">
        <f t="shared" ca="1" si="5"/>
        <v>7.6</v>
      </c>
      <c r="N21" s="70">
        <f t="shared" ca="1" si="5"/>
        <v>5.6</v>
      </c>
      <c r="O21" s="70">
        <f t="shared" ca="1" si="5"/>
        <v>6.6</v>
      </c>
      <c r="P21">
        <f t="shared" ca="1" si="10"/>
        <v>33.6</v>
      </c>
      <c r="Q21" s="70">
        <v>5.6</v>
      </c>
      <c r="R21">
        <f>R13*1.05</f>
        <v>-2.1</v>
      </c>
      <c r="S21">
        <f t="shared" si="2"/>
        <v>27.400000000000013</v>
      </c>
      <c r="U21">
        <v>-2</v>
      </c>
      <c r="V21">
        <f t="shared" si="3"/>
        <v>30.400000000000013</v>
      </c>
    </row>
    <row r="22" spans="2:22" x14ac:dyDescent="0.25">
      <c r="B22" s="3">
        <v>20</v>
      </c>
      <c r="D22" t="s">
        <v>734</v>
      </c>
      <c r="E22">
        <f t="shared" ca="1" si="6"/>
        <v>0.60000000000000853</v>
      </c>
      <c r="F22">
        <v>81</v>
      </c>
      <c r="G22">
        <f t="shared" ca="1" si="7"/>
        <v>80.399999999999991</v>
      </c>
      <c r="H22" s="70">
        <f t="shared" si="4"/>
        <v>22.300000000000008</v>
      </c>
      <c r="I22" s="70">
        <f t="shared" si="8"/>
        <v>21.200000000000006</v>
      </c>
      <c r="J22" s="70">
        <f t="shared" ca="1" si="9"/>
        <v>2.8</v>
      </c>
      <c r="K22" s="70">
        <f t="shared" ca="1" si="5"/>
        <v>6.8</v>
      </c>
      <c r="L22" s="70">
        <f t="shared" ca="1" si="5"/>
        <v>6.8</v>
      </c>
      <c r="M22" s="70">
        <f t="shared" ca="1" si="5"/>
        <v>8.8000000000000007</v>
      </c>
      <c r="N22" s="70">
        <f t="shared" ca="1" si="5"/>
        <v>4.8</v>
      </c>
      <c r="O22" s="70">
        <f t="shared" ca="1" si="5"/>
        <v>4.8</v>
      </c>
      <c r="P22">
        <f t="shared" ca="1" si="10"/>
        <v>34.799999999999997</v>
      </c>
      <c r="Q22" s="70">
        <v>5.8</v>
      </c>
      <c r="R22">
        <f t="shared" ref="R22:R28" si="11">R14*1.05</f>
        <v>2.1</v>
      </c>
      <c r="S22">
        <f t="shared" si="2"/>
        <v>28.200000000000014</v>
      </c>
      <c r="U22">
        <v>2</v>
      </c>
      <c r="V22">
        <f t="shared" si="3"/>
        <v>31.200000000000014</v>
      </c>
    </row>
    <row r="23" spans="2:22" x14ac:dyDescent="0.25">
      <c r="B23" s="3">
        <v>21</v>
      </c>
      <c r="D23" t="s">
        <v>735</v>
      </c>
      <c r="E23">
        <f t="shared" ca="1" si="6"/>
        <v>2.1999999999999886</v>
      </c>
      <c r="F23">
        <v>85</v>
      </c>
      <c r="G23">
        <f t="shared" ca="1" si="7"/>
        <v>82.800000000000011</v>
      </c>
      <c r="H23" s="70">
        <f t="shared" si="4"/>
        <v>18.900000000000006</v>
      </c>
      <c r="I23" s="70">
        <f t="shared" si="8"/>
        <v>26.000000000000007</v>
      </c>
      <c r="J23" s="70">
        <f t="shared" ca="1" si="9"/>
        <v>7</v>
      </c>
      <c r="K23" s="70">
        <f t="shared" ca="1" si="5"/>
        <v>8</v>
      </c>
      <c r="L23" s="70">
        <f t="shared" ca="1" si="5"/>
        <v>5</v>
      </c>
      <c r="M23" s="70">
        <f t="shared" ca="1" si="5"/>
        <v>5</v>
      </c>
      <c r="N23" s="70">
        <f t="shared" ca="1" si="5"/>
        <v>9</v>
      </c>
      <c r="O23" s="70">
        <f t="shared" ca="1" si="5"/>
        <v>6</v>
      </c>
      <c r="P23">
        <f t="shared" ca="1" si="10"/>
        <v>40</v>
      </c>
      <c r="Q23" s="70">
        <v>6</v>
      </c>
      <c r="R23">
        <f t="shared" si="11"/>
        <v>-2.1</v>
      </c>
      <c r="S23">
        <f t="shared" si="2"/>
        <v>29.000000000000014</v>
      </c>
      <c r="U23">
        <v>-2</v>
      </c>
      <c r="V23">
        <f t="shared" si="3"/>
        <v>32.000000000000014</v>
      </c>
    </row>
    <row r="24" spans="2:22" x14ac:dyDescent="0.25">
      <c r="B24" s="3">
        <v>22</v>
      </c>
      <c r="D24" t="s">
        <v>736</v>
      </c>
      <c r="E24">
        <f t="shared" ca="1" si="6"/>
        <v>4.9999999999999716</v>
      </c>
      <c r="F24">
        <v>86</v>
      </c>
      <c r="G24">
        <f t="shared" ca="1" si="7"/>
        <v>81.000000000000028</v>
      </c>
      <c r="H24" s="70">
        <f t="shared" si="4"/>
        <v>23.900000000000009</v>
      </c>
      <c r="I24" s="70">
        <f t="shared" si="8"/>
        <v>22.800000000000008</v>
      </c>
      <c r="J24" s="70">
        <f t="shared" ca="1" si="9"/>
        <v>4.2</v>
      </c>
      <c r="K24" s="70">
        <f t="shared" ca="1" si="5"/>
        <v>8.1999999999999993</v>
      </c>
      <c r="L24" s="70">
        <f t="shared" ca="1" si="5"/>
        <v>6.2</v>
      </c>
      <c r="M24" s="70">
        <f t="shared" ca="1" si="5"/>
        <v>3.2</v>
      </c>
      <c r="N24" s="70">
        <f t="shared" ca="1" si="5"/>
        <v>3.2</v>
      </c>
      <c r="O24" s="70">
        <f t="shared" ca="1" si="5"/>
        <v>7.2</v>
      </c>
      <c r="P24">
        <f t="shared" ca="1" si="10"/>
        <v>32.199999999999996</v>
      </c>
      <c r="Q24" s="70">
        <v>6.2</v>
      </c>
      <c r="R24">
        <f t="shared" si="11"/>
        <v>2.1</v>
      </c>
      <c r="S24">
        <f t="shared" si="2"/>
        <v>29.800000000000015</v>
      </c>
      <c r="U24">
        <v>2</v>
      </c>
      <c r="V24">
        <f t="shared" si="3"/>
        <v>32.800000000000011</v>
      </c>
    </row>
    <row r="25" spans="2:22" x14ac:dyDescent="0.25">
      <c r="B25" s="3">
        <v>23</v>
      </c>
      <c r="D25" t="s">
        <v>737</v>
      </c>
      <c r="E25">
        <f t="shared" ca="1" si="6"/>
        <v>-4.4000000000000341</v>
      </c>
      <c r="F25">
        <v>90</v>
      </c>
      <c r="G25">
        <f t="shared" ca="1" si="7"/>
        <v>94.400000000000034</v>
      </c>
      <c r="H25" s="70">
        <f t="shared" si="4"/>
        <v>20.500000000000007</v>
      </c>
      <c r="I25" s="70">
        <f t="shared" si="8"/>
        <v>27.600000000000009</v>
      </c>
      <c r="J25" s="70">
        <f t="shared" ca="1" si="9"/>
        <v>8.4</v>
      </c>
      <c r="K25" s="70">
        <f t="shared" ca="1" si="5"/>
        <v>7.4</v>
      </c>
      <c r="L25" s="70">
        <f t="shared" ca="1" si="5"/>
        <v>9.4</v>
      </c>
      <c r="M25" s="70">
        <f t="shared" ca="1" si="5"/>
        <v>8.4</v>
      </c>
      <c r="N25" s="70">
        <f t="shared" ca="1" si="5"/>
        <v>6.4</v>
      </c>
      <c r="O25" s="70">
        <f t="shared" ca="1" si="5"/>
        <v>8.4</v>
      </c>
      <c r="P25">
        <f t="shared" ca="1" si="10"/>
        <v>48.4</v>
      </c>
      <c r="Q25" s="70">
        <v>6.4</v>
      </c>
      <c r="R25">
        <f t="shared" si="11"/>
        <v>-2.1</v>
      </c>
      <c r="S25">
        <f t="shared" si="2"/>
        <v>30.600000000000016</v>
      </c>
      <c r="U25">
        <v>-2</v>
      </c>
      <c r="V25">
        <f t="shared" si="3"/>
        <v>33.600000000000009</v>
      </c>
    </row>
    <row r="26" spans="2:22" x14ac:dyDescent="0.25">
      <c r="B26" s="3">
        <v>24</v>
      </c>
      <c r="D26" t="s">
        <v>738</v>
      </c>
      <c r="E26">
        <f t="shared" ca="1" si="6"/>
        <v>13.399999999999991</v>
      </c>
      <c r="F26">
        <v>91</v>
      </c>
      <c r="G26">
        <f t="shared" ca="1" si="7"/>
        <v>77.600000000000009</v>
      </c>
      <c r="H26" s="70">
        <f t="shared" si="4"/>
        <v>25.500000000000011</v>
      </c>
      <c r="I26" s="70">
        <f t="shared" si="8"/>
        <v>24.400000000000009</v>
      </c>
      <c r="J26" s="70">
        <f t="shared" ca="1" si="9"/>
        <v>6.6</v>
      </c>
      <c r="K26" s="70">
        <f t="shared" ca="1" si="5"/>
        <v>3.5999999999999996</v>
      </c>
      <c r="L26" s="70">
        <f t="shared" ca="1" si="5"/>
        <v>3.5999999999999996</v>
      </c>
      <c r="M26" s="70">
        <f t="shared" ca="1" si="5"/>
        <v>3.5999999999999996</v>
      </c>
      <c r="N26" s="70">
        <f t="shared" ca="1" si="5"/>
        <v>3.5999999999999996</v>
      </c>
      <c r="O26" s="70">
        <f t="shared" ca="1" si="5"/>
        <v>4.5999999999999996</v>
      </c>
      <c r="P26">
        <f t="shared" ca="1" si="10"/>
        <v>25.6</v>
      </c>
      <c r="Q26" s="70">
        <v>6.6</v>
      </c>
      <c r="R26">
        <f t="shared" si="11"/>
        <v>2.1</v>
      </c>
      <c r="S26">
        <f t="shared" si="2"/>
        <v>31.400000000000016</v>
      </c>
      <c r="U26">
        <v>2</v>
      </c>
      <c r="V26">
        <f t="shared" si="3"/>
        <v>34.400000000000006</v>
      </c>
    </row>
    <row r="27" spans="2:22" x14ac:dyDescent="0.25">
      <c r="B27" s="3">
        <v>25</v>
      </c>
      <c r="D27" t="s">
        <v>739</v>
      </c>
      <c r="E27">
        <f t="shared" ca="1" si="6"/>
        <v>11.999999999999986</v>
      </c>
      <c r="F27">
        <v>94</v>
      </c>
      <c r="G27">
        <f t="shared" ca="1" si="7"/>
        <v>82.000000000000014</v>
      </c>
      <c r="H27" s="70">
        <f t="shared" si="4"/>
        <v>22.100000000000009</v>
      </c>
      <c r="I27" s="70">
        <f t="shared" si="8"/>
        <v>29.20000000000001</v>
      </c>
      <c r="J27" s="70">
        <f t="shared" ca="1" si="9"/>
        <v>3.8</v>
      </c>
      <c r="K27" s="70">
        <f t="shared" ca="1" si="5"/>
        <v>5.8</v>
      </c>
      <c r="L27" s="70">
        <f t="shared" ca="1" si="5"/>
        <v>3.8</v>
      </c>
      <c r="M27" s="70">
        <f t="shared" ca="1" si="5"/>
        <v>4.8</v>
      </c>
      <c r="N27" s="70">
        <f t="shared" ca="1" si="5"/>
        <v>7.8</v>
      </c>
      <c r="O27" s="70">
        <f t="shared" ca="1" si="5"/>
        <v>6.8</v>
      </c>
      <c r="P27">
        <f t="shared" ca="1" si="10"/>
        <v>32.799999999999997</v>
      </c>
      <c r="Q27" s="70">
        <v>6.8</v>
      </c>
      <c r="R27">
        <f t="shared" si="11"/>
        <v>-2.1</v>
      </c>
      <c r="S27">
        <f t="shared" si="2"/>
        <v>32.200000000000017</v>
      </c>
      <c r="U27">
        <v>-2</v>
      </c>
      <c r="V27">
        <f t="shared" si="3"/>
        <v>35.200000000000003</v>
      </c>
    </row>
    <row r="28" spans="2:22" x14ac:dyDescent="0.25">
      <c r="B28" s="3">
        <v>26</v>
      </c>
      <c r="D28" t="s">
        <v>740</v>
      </c>
      <c r="E28">
        <f t="shared" ca="1" si="6"/>
        <v>5.7999999999999829</v>
      </c>
      <c r="F28">
        <v>97</v>
      </c>
      <c r="G28">
        <f t="shared" ca="1" si="7"/>
        <v>91.200000000000017</v>
      </c>
      <c r="H28" s="70">
        <f t="shared" si="4"/>
        <v>27.100000000000012</v>
      </c>
      <c r="I28" s="70">
        <f t="shared" si="8"/>
        <v>26.000000000000011</v>
      </c>
      <c r="J28" s="70">
        <f t="shared" ca="1" si="9"/>
        <v>4</v>
      </c>
      <c r="K28" s="70">
        <f t="shared" ca="1" si="5"/>
        <v>8</v>
      </c>
      <c r="L28" s="70">
        <f t="shared" ca="1" si="5"/>
        <v>6</v>
      </c>
      <c r="M28" s="70">
        <f t="shared" ca="1" si="5"/>
        <v>5</v>
      </c>
      <c r="N28" s="70">
        <f t="shared" ca="1" si="5"/>
        <v>5</v>
      </c>
      <c r="O28" s="70">
        <f t="shared" ca="1" si="5"/>
        <v>8</v>
      </c>
      <c r="P28">
        <f t="shared" ca="1" si="10"/>
        <v>36</v>
      </c>
      <c r="Q28" s="70">
        <v>7</v>
      </c>
      <c r="R28">
        <f t="shared" si="11"/>
        <v>2.1</v>
      </c>
      <c r="S28">
        <f t="shared" si="2"/>
        <v>33.000000000000014</v>
      </c>
      <c r="U28">
        <v>2</v>
      </c>
      <c r="V28">
        <f t="shared" si="3"/>
        <v>36</v>
      </c>
    </row>
    <row r="29" spans="2:22" x14ac:dyDescent="0.25">
      <c r="B29" s="3">
        <v>27</v>
      </c>
      <c r="D29" t="s">
        <v>741</v>
      </c>
      <c r="E29">
        <f t="shared" ca="1" si="6"/>
        <v>3.3999999999999631</v>
      </c>
      <c r="F29">
        <v>98</v>
      </c>
      <c r="G29">
        <f t="shared" ca="1" si="7"/>
        <v>94.600000000000037</v>
      </c>
      <c r="H29" s="70">
        <f t="shared" si="4"/>
        <v>23.70000000000001</v>
      </c>
      <c r="I29" s="70">
        <f t="shared" si="8"/>
        <v>30.800000000000011</v>
      </c>
      <c r="J29" s="70">
        <f t="shared" ca="1" si="9"/>
        <v>4.2</v>
      </c>
      <c r="K29" s="70">
        <f t="shared" ca="1" si="9"/>
        <v>9.1999999999999993</v>
      </c>
      <c r="L29" s="70">
        <f t="shared" ca="1" si="9"/>
        <v>7.2</v>
      </c>
      <c r="M29" s="70">
        <f t="shared" ca="1" si="9"/>
        <v>4.2</v>
      </c>
      <c r="N29" s="70">
        <f t="shared" ca="1" si="9"/>
        <v>7.2</v>
      </c>
      <c r="O29" s="70">
        <f t="shared" ca="1" si="9"/>
        <v>10.199999999999999</v>
      </c>
      <c r="P29">
        <f t="shared" ca="1" si="10"/>
        <v>42.199999999999996</v>
      </c>
      <c r="Q29" s="70">
        <v>7.2</v>
      </c>
      <c r="R29">
        <f>R13*1.05</f>
        <v>-2.1</v>
      </c>
      <c r="S29">
        <f t="shared" si="2"/>
        <v>33.800000000000011</v>
      </c>
      <c r="U29">
        <v>-2</v>
      </c>
      <c r="V29">
        <f t="shared" si="3"/>
        <v>36.799999999999997</v>
      </c>
    </row>
    <row r="30" spans="2:22" x14ac:dyDescent="0.25">
      <c r="B30" s="3">
        <v>28</v>
      </c>
      <c r="D30" t="s">
        <v>742</v>
      </c>
      <c r="E30">
        <f t="shared" ca="1" si="6"/>
        <v>-6.8000000000000398</v>
      </c>
      <c r="F30">
        <v>102</v>
      </c>
      <c r="G30">
        <f t="shared" ca="1" si="7"/>
        <v>108.80000000000004</v>
      </c>
      <c r="H30" s="70">
        <f t="shared" si="4"/>
        <v>28.700000000000014</v>
      </c>
      <c r="I30" s="70">
        <f t="shared" si="8"/>
        <v>27.600000000000012</v>
      </c>
      <c r="J30" s="70">
        <f t="shared" ca="1" si="9"/>
        <v>7.4</v>
      </c>
      <c r="K30" s="70">
        <f t="shared" ca="1" si="9"/>
        <v>9.4</v>
      </c>
      <c r="L30" s="70">
        <f t="shared" ca="1" si="9"/>
        <v>9.4</v>
      </c>
      <c r="M30" s="70">
        <f t="shared" ca="1" si="9"/>
        <v>10.4</v>
      </c>
      <c r="N30" s="70">
        <f t="shared" ca="1" si="9"/>
        <v>5.4</v>
      </c>
      <c r="O30" s="70">
        <f t="shared" ca="1" si="9"/>
        <v>8.4</v>
      </c>
      <c r="P30">
        <f t="shared" ca="1" si="10"/>
        <v>50.4</v>
      </c>
      <c r="Q30" s="70">
        <v>7.4</v>
      </c>
      <c r="R30">
        <f t="shared" ref="R30:R36" si="12">R14*1.05</f>
        <v>2.1</v>
      </c>
      <c r="S30">
        <f t="shared" si="2"/>
        <v>34.600000000000009</v>
      </c>
      <c r="U30">
        <v>2</v>
      </c>
      <c r="V30">
        <f t="shared" si="3"/>
        <v>37.599999999999994</v>
      </c>
    </row>
    <row r="31" spans="2:22" x14ac:dyDescent="0.25">
      <c r="B31" s="3">
        <v>29</v>
      </c>
      <c r="D31" t="s">
        <v>743</v>
      </c>
      <c r="E31">
        <f t="shared" ca="1" si="6"/>
        <v>-1.2000000000000028</v>
      </c>
      <c r="F31">
        <v>104</v>
      </c>
      <c r="G31">
        <f t="shared" ca="1" si="7"/>
        <v>105.2</v>
      </c>
      <c r="H31" s="70">
        <f t="shared" si="4"/>
        <v>25.300000000000011</v>
      </c>
      <c r="I31" s="70">
        <f t="shared" si="8"/>
        <v>32.400000000000013</v>
      </c>
      <c r="J31" s="70">
        <f t="shared" ca="1" si="9"/>
        <v>9.6</v>
      </c>
      <c r="K31" s="70">
        <f t="shared" ca="1" si="9"/>
        <v>7.6</v>
      </c>
      <c r="L31" s="70">
        <f t="shared" ca="1" si="9"/>
        <v>8.6</v>
      </c>
      <c r="M31" s="70">
        <f t="shared" ca="1" si="9"/>
        <v>5.6</v>
      </c>
      <c r="N31" s="70">
        <f t="shared" ca="1" si="9"/>
        <v>8.6</v>
      </c>
      <c r="O31" s="70">
        <f t="shared" ca="1" si="9"/>
        <v>9.6</v>
      </c>
      <c r="P31">
        <f t="shared" ca="1" si="10"/>
        <v>49.6</v>
      </c>
      <c r="Q31" s="70">
        <v>7.6</v>
      </c>
      <c r="R31">
        <f t="shared" si="12"/>
        <v>-2.1</v>
      </c>
      <c r="S31">
        <f t="shared" si="2"/>
        <v>35.400000000000006</v>
      </c>
      <c r="U31">
        <v>-2</v>
      </c>
      <c r="V31">
        <f t="shared" si="3"/>
        <v>38.399999999999991</v>
      </c>
    </row>
    <row r="32" spans="2:22" x14ac:dyDescent="0.25">
      <c r="B32" s="3">
        <v>30</v>
      </c>
      <c r="D32" t="s">
        <v>744</v>
      </c>
      <c r="E32">
        <f t="shared" ca="1" si="6"/>
        <v>-5.4000000000000909</v>
      </c>
      <c r="F32">
        <v>106</v>
      </c>
      <c r="G32">
        <f t="shared" ca="1" si="7"/>
        <v>111.40000000000009</v>
      </c>
      <c r="H32" s="70">
        <f t="shared" si="4"/>
        <v>30.300000000000015</v>
      </c>
      <c r="I32" s="70">
        <f t="shared" si="8"/>
        <v>29.200000000000014</v>
      </c>
      <c r="J32" s="70">
        <f t="shared" ca="1" si="9"/>
        <v>8.8000000000000096</v>
      </c>
      <c r="K32" s="70">
        <f t="shared" ca="1" si="9"/>
        <v>9.8000000000000096</v>
      </c>
      <c r="L32" s="70">
        <f t="shared" ca="1" si="9"/>
        <v>6.8000000000000096</v>
      </c>
      <c r="M32" s="70">
        <f t="shared" ca="1" si="9"/>
        <v>4.8000000000000096</v>
      </c>
      <c r="N32" s="70">
        <f t="shared" ca="1" si="9"/>
        <v>10.80000000000001</v>
      </c>
      <c r="O32" s="70">
        <f t="shared" ca="1" si="9"/>
        <v>8.8000000000000096</v>
      </c>
      <c r="P32">
        <f t="shared" ca="1" si="10"/>
        <v>49.800000000000061</v>
      </c>
      <c r="Q32" s="70">
        <v>7.8000000000000096</v>
      </c>
      <c r="R32">
        <f t="shared" si="12"/>
        <v>2.1</v>
      </c>
      <c r="S32">
        <f t="shared" si="2"/>
        <v>36.200000000000003</v>
      </c>
      <c r="U32">
        <v>2</v>
      </c>
      <c r="V32">
        <f t="shared" si="3"/>
        <v>39.199999999999989</v>
      </c>
    </row>
    <row r="33" spans="1:22" x14ac:dyDescent="0.25">
      <c r="B33" s="3">
        <v>31</v>
      </c>
      <c r="D33" t="s">
        <v>745</v>
      </c>
      <c r="E33">
        <f t="shared" ca="1" si="6"/>
        <v>3.1999999999998892</v>
      </c>
      <c r="F33">
        <v>109</v>
      </c>
      <c r="G33">
        <f t="shared" ca="1" si="7"/>
        <v>105.80000000000011</v>
      </c>
      <c r="H33" s="70">
        <f t="shared" si="4"/>
        <v>26.900000000000013</v>
      </c>
      <c r="I33" s="70">
        <f t="shared" si="8"/>
        <v>34.000000000000014</v>
      </c>
      <c r="J33" s="70">
        <f ca="1">$Q33+RANDBETWEEN(-4,4)</f>
        <v>6.0000000000000107</v>
      </c>
      <c r="K33" s="70">
        <f t="shared" ref="K33:O43" ca="1" si="13">$Q33+RANDBETWEEN(-4,4)</f>
        <v>8.0000000000000107</v>
      </c>
      <c r="L33" s="70">
        <f t="shared" ca="1" si="13"/>
        <v>10.000000000000011</v>
      </c>
      <c r="M33" s="70">
        <f t="shared" ca="1" si="13"/>
        <v>5.0000000000000107</v>
      </c>
      <c r="N33" s="70">
        <f t="shared" ca="1" si="13"/>
        <v>9.0000000000000107</v>
      </c>
      <c r="O33" s="70">
        <f t="shared" ca="1" si="13"/>
        <v>9.0000000000000107</v>
      </c>
      <c r="P33">
        <f t="shared" ca="1" si="10"/>
        <v>47.000000000000071</v>
      </c>
      <c r="Q33" s="70">
        <v>8.0000000000000107</v>
      </c>
      <c r="R33">
        <f t="shared" si="12"/>
        <v>-2.1</v>
      </c>
      <c r="S33">
        <f t="shared" si="2"/>
        <v>37</v>
      </c>
      <c r="U33">
        <v>-2</v>
      </c>
      <c r="V33">
        <f t="shared" si="3"/>
        <v>39.999999999999986</v>
      </c>
    </row>
    <row r="34" spans="1:22" x14ac:dyDescent="0.25">
      <c r="B34" s="3">
        <v>32</v>
      </c>
      <c r="D34" t="s">
        <v>746</v>
      </c>
      <c r="E34">
        <f t="shared" ca="1" si="6"/>
        <v>-6.0000000000001137</v>
      </c>
      <c r="F34">
        <v>111</v>
      </c>
      <c r="G34">
        <f t="shared" ca="1" si="7"/>
        <v>117.00000000000011</v>
      </c>
      <c r="H34" s="70">
        <f t="shared" si="4"/>
        <v>31.900000000000016</v>
      </c>
      <c r="I34" s="70">
        <f t="shared" si="8"/>
        <v>30.800000000000011</v>
      </c>
      <c r="J34" s="70">
        <f t="shared" ref="J34:J43" ca="1" si="14">$Q34+RANDBETWEEN(-4,4)</f>
        <v>10.20000000000001</v>
      </c>
      <c r="K34" s="70">
        <f t="shared" ca="1" si="13"/>
        <v>11.20000000000001</v>
      </c>
      <c r="L34" s="70">
        <f t="shared" ca="1" si="13"/>
        <v>7.2000000000000099</v>
      </c>
      <c r="M34" s="70">
        <f t="shared" ca="1" si="13"/>
        <v>9.2000000000000099</v>
      </c>
      <c r="N34" s="70">
        <f t="shared" ca="1" si="13"/>
        <v>6.2000000000000099</v>
      </c>
      <c r="O34" s="70">
        <f t="shared" ca="1" si="13"/>
        <v>8.2000000000000099</v>
      </c>
      <c r="P34">
        <f t="shared" ca="1" si="10"/>
        <v>52.20000000000006</v>
      </c>
      <c r="Q34" s="70">
        <v>8.2000000000000099</v>
      </c>
      <c r="R34">
        <f t="shared" si="12"/>
        <v>2.1</v>
      </c>
      <c r="S34">
        <f t="shared" si="2"/>
        <v>37.799999999999997</v>
      </c>
      <c r="U34">
        <v>2</v>
      </c>
      <c r="V34">
        <f t="shared" si="3"/>
        <v>40.799999999999983</v>
      </c>
    </row>
    <row r="35" spans="1:22" x14ac:dyDescent="0.25">
      <c r="B35" s="3">
        <v>33</v>
      </c>
      <c r="D35" t="s">
        <v>747</v>
      </c>
      <c r="E35">
        <f t="shared" ca="1" si="6"/>
        <v>-13.400000000000063</v>
      </c>
      <c r="F35">
        <v>114</v>
      </c>
      <c r="G35">
        <f t="shared" ca="1" si="7"/>
        <v>127.40000000000006</v>
      </c>
      <c r="H35" s="70">
        <f t="shared" si="4"/>
        <v>28.500000000000014</v>
      </c>
      <c r="I35" s="70">
        <f t="shared" si="8"/>
        <v>35.600000000000009</v>
      </c>
      <c r="J35" s="70">
        <f t="shared" ca="1" si="14"/>
        <v>12.400000000000009</v>
      </c>
      <c r="K35" s="70">
        <f t="shared" ca="1" si="13"/>
        <v>10.400000000000009</v>
      </c>
      <c r="L35" s="70">
        <f t="shared" ca="1" si="13"/>
        <v>11.400000000000009</v>
      </c>
      <c r="M35" s="70">
        <f t="shared" ca="1" si="13"/>
        <v>10.400000000000009</v>
      </c>
      <c r="N35" s="70">
        <f t="shared" ca="1" si="13"/>
        <v>8.4000000000000092</v>
      </c>
      <c r="O35" s="70">
        <f t="shared" ca="1" si="13"/>
        <v>12.400000000000009</v>
      </c>
      <c r="P35">
        <f t="shared" ca="1" si="10"/>
        <v>65.400000000000048</v>
      </c>
      <c r="Q35" s="70">
        <v>8.4000000000000092</v>
      </c>
      <c r="R35">
        <f t="shared" si="12"/>
        <v>-2.1</v>
      </c>
      <c r="S35">
        <f t="shared" si="2"/>
        <v>38.599999999999994</v>
      </c>
      <c r="U35">
        <v>-2</v>
      </c>
      <c r="V35">
        <f t="shared" si="3"/>
        <v>41.59999999999998</v>
      </c>
    </row>
    <row r="36" spans="1:22" x14ac:dyDescent="0.25">
      <c r="B36" s="3">
        <v>34</v>
      </c>
      <c r="D36" t="s">
        <v>748</v>
      </c>
      <c r="E36">
        <f t="shared" ca="1" si="6"/>
        <v>-3.6000000000000654</v>
      </c>
      <c r="F36">
        <v>116</v>
      </c>
      <c r="G36">
        <f t="shared" ca="1" si="7"/>
        <v>119.60000000000007</v>
      </c>
      <c r="H36" s="70">
        <f t="shared" si="4"/>
        <v>33.500000000000014</v>
      </c>
      <c r="I36" s="70">
        <f t="shared" si="8"/>
        <v>32.400000000000006</v>
      </c>
      <c r="J36" s="70">
        <f t="shared" ca="1" si="14"/>
        <v>7.6000000000000103</v>
      </c>
      <c r="K36" s="70">
        <f t="shared" ca="1" si="13"/>
        <v>5.6000000000000103</v>
      </c>
      <c r="L36" s="70">
        <f t="shared" ca="1" si="13"/>
        <v>12.60000000000001</v>
      </c>
      <c r="M36" s="70">
        <f t="shared" ca="1" si="13"/>
        <v>4.6000000000000103</v>
      </c>
      <c r="N36" s="70">
        <f t="shared" ca="1" si="13"/>
        <v>9.6000000000000103</v>
      </c>
      <c r="O36" s="70">
        <f t="shared" ca="1" si="13"/>
        <v>11.60000000000001</v>
      </c>
      <c r="P36">
        <f t="shared" ca="1" si="10"/>
        <v>51.600000000000058</v>
      </c>
      <c r="Q36" s="70">
        <v>8.6000000000000103</v>
      </c>
      <c r="R36">
        <f t="shared" si="12"/>
        <v>2.1</v>
      </c>
      <c r="S36">
        <f t="shared" si="2"/>
        <v>39.399999999999991</v>
      </c>
      <c r="U36">
        <v>2</v>
      </c>
      <c r="V36">
        <f t="shared" si="3"/>
        <v>42.399999999999977</v>
      </c>
    </row>
    <row r="37" spans="1:22" x14ac:dyDescent="0.25">
      <c r="B37" s="3">
        <v>35</v>
      </c>
      <c r="D37" t="s">
        <v>749</v>
      </c>
      <c r="E37">
        <f t="shared" ca="1" si="6"/>
        <v>3.9999999999999147</v>
      </c>
      <c r="F37">
        <v>119</v>
      </c>
      <c r="G37">
        <f t="shared" ca="1" si="7"/>
        <v>115.00000000000009</v>
      </c>
      <c r="H37" s="70">
        <f t="shared" si="4"/>
        <v>30.100000000000016</v>
      </c>
      <c r="I37" s="70">
        <f t="shared" si="8"/>
        <v>37.200000000000003</v>
      </c>
      <c r="J37" s="70">
        <f t="shared" ca="1" si="14"/>
        <v>9.8000000000000096</v>
      </c>
      <c r="K37" s="70">
        <f t="shared" ca="1" si="13"/>
        <v>4.8000000000000096</v>
      </c>
      <c r="L37" s="70">
        <f t="shared" ca="1" si="13"/>
        <v>4.8000000000000096</v>
      </c>
      <c r="M37" s="70">
        <f t="shared" ca="1" si="13"/>
        <v>6.8000000000000096</v>
      </c>
      <c r="N37" s="70">
        <f t="shared" ca="1" si="13"/>
        <v>10.80000000000001</v>
      </c>
      <c r="O37" s="70">
        <f t="shared" ca="1" si="13"/>
        <v>12.80000000000001</v>
      </c>
      <c r="P37">
        <f t="shared" ca="1" si="10"/>
        <v>49.800000000000061</v>
      </c>
      <c r="Q37" s="70">
        <v>8.8000000000000096</v>
      </c>
      <c r="R37">
        <f>R13*1.05</f>
        <v>-2.1</v>
      </c>
      <c r="S37">
        <f t="shared" si="2"/>
        <v>40.199999999999989</v>
      </c>
      <c r="U37">
        <v>-2</v>
      </c>
      <c r="V37">
        <f t="shared" si="3"/>
        <v>43.199999999999974</v>
      </c>
    </row>
    <row r="38" spans="1:22" x14ac:dyDescent="0.25">
      <c r="B38" s="3">
        <v>36</v>
      </c>
      <c r="D38" t="s">
        <v>750</v>
      </c>
      <c r="E38">
        <f t="shared" ca="1" si="6"/>
        <v>1.7999999999998977</v>
      </c>
      <c r="F38">
        <v>121</v>
      </c>
      <c r="G38">
        <f t="shared" ca="1" si="7"/>
        <v>119.2000000000001</v>
      </c>
      <c r="H38" s="70">
        <f t="shared" si="4"/>
        <v>35.100000000000016</v>
      </c>
      <c r="I38" s="70">
        <f t="shared" si="8"/>
        <v>34</v>
      </c>
      <c r="J38" s="70">
        <f t="shared" ca="1" si="14"/>
        <v>10.000000000000011</v>
      </c>
      <c r="K38" s="70">
        <f t="shared" ca="1" si="13"/>
        <v>7.0000000000000107</v>
      </c>
      <c r="L38" s="70">
        <f t="shared" ca="1" si="13"/>
        <v>12.000000000000011</v>
      </c>
      <c r="M38" s="70">
        <f t="shared" ca="1" si="13"/>
        <v>6.0000000000000107</v>
      </c>
      <c r="N38" s="70">
        <f t="shared" ca="1" si="13"/>
        <v>5.0000000000000107</v>
      </c>
      <c r="O38" s="70">
        <f t="shared" ca="1" si="13"/>
        <v>8.0000000000000107</v>
      </c>
      <c r="P38">
        <f t="shared" ca="1" si="10"/>
        <v>48.000000000000071</v>
      </c>
      <c r="Q38" s="70">
        <v>9.0000000000000107</v>
      </c>
      <c r="R38">
        <f t="shared" ref="R38:R44" si="15">R14*1.05</f>
        <v>2.1</v>
      </c>
      <c r="S38">
        <f t="shared" si="2"/>
        <v>40.999999999999986</v>
      </c>
      <c r="U38">
        <v>2</v>
      </c>
      <c r="V38">
        <f t="shared" si="3"/>
        <v>43.999999999999972</v>
      </c>
    </row>
    <row r="39" spans="1:22" x14ac:dyDescent="0.25">
      <c r="B39" s="3">
        <v>37</v>
      </c>
      <c r="D39" t="s">
        <v>751</v>
      </c>
      <c r="E39">
        <f t="shared" ca="1" si="6"/>
        <v>8.399999999999892</v>
      </c>
      <c r="F39">
        <v>125</v>
      </c>
      <c r="G39">
        <f t="shared" ca="1" si="7"/>
        <v>116.60000000000011</v>
      </c>
      <c r="H39" s="70">
        <f t="shared" si="4"/>
        <v>31.70000000000001</v>
      </c>
      <c r="I39" s="70">
        <f t="shared" si="8"/>
        <v>38.799999999999997</v>
      </c>
      <c r="J39" s="70">
        <f t="shared" ca="1" si="14"/>
        <v>7.2000000000000099</v>
      </c>
      <c r="K39" s="70">
        <f t="shared" ca="1" si="13"/>
        <v>5.2000000000000099</v>
      </c>
      <c r="L39" s="70">
        <f t="shared" ca="1" si="13"/>
        <v>11.20000000000001</v>
      </c>
      <c r="M39" s="70">
        <f t="shared" ca="1" si="13"/>
        <v>7.2000000000000099</v>
      </c>
      <c r="N39" s="70">
        <f t="shared" ca="1" si="13"/>
        <v>12.20000000000001</v>
      </c>
      <c r="O39" s="70">
        <f t="shared" ca="1" si="13"/>
        <v>5.2000000000000099</v>
      </c>
      <c r="P39">
        <f t="shared" ca="1" si="10"/>
        <v>48.20000000000006</v>
      </c>
      <c r="Q39" s="70">
        <v>9.2000000000000099</v>
      </c>
      <c r="R39">
        <f t="shared" si="15"/>
        <v>-2.1</v>
      </c>
      <c r="S39">
        <f t="shared" si="2"/>
        <v>41.799999999999983</v>
      </c>
      <c r="U39">
        <v>-2</v>
      </c>
      <c r="V39">
        <f t="shared" si="3"/>
        <v>44.799999999999969</v>
      </c>
    </row>
    <row r="40" spans="1:22" x14ac:dyDescent="0.25">
      <c r="B40" s="3">
        <v>38</v>
      </c>
      <c r="D40" t="s">
        <v>752</v>
      </c>
      <c r="E40">
        <f t="shared" ca="1" si="6"/>
        <v>-5.8000000000000398</v>
      </c>
      <c r="F40">
        <v>126</v>
      </c>
      <c r="G40">
        <f t="shared" ca="1" si="7"/>
        <v>131.80000000000004</v>
      </c>
      <c r="H40" s="70">
        <f t="shared" si="4"/>
        <v>36.70000000000001</v>
      </c>
      <c r="I40" s="70">
        <f t="shared" si="8"/>
        <v>35.599999999999994</v>
      </c>
      <c r="J40" s="70">
        <f t="shared" ca="1" si="14"/>
        <v>7.4000000000000092</v>
      </c>
      <c r="K40" s="70">
        <f t="shared" ca="1" si="13"/>
        <v>13.400000000000009</v>
      </c>
      <c r="L40" s="70">
        <f t="shared" ca="1" si="13"/>
        <v>11.400000000000009</v>
      </c>
      <c r="M40" s="70">
        <f t="shared" ca="1" si="13"/>
        <v>5.4000000000000092</v>
      </c>
      <c r="N40" s="70">
        <f t="shared" ca="1" si="13"/>
        <v>10.400000000000009</v>
      </c>
      <c r="O40" s="70">
        <f t="shared" ca="1" si="13"/>
        <v>9.4000000000000092</v>
      </c>
      <c r="P40">
        <f t="shared" ca="1" si="10"/>
        <v>57.400000000000048</v>
      </c>
      <c r="Q40" s="70">
        <v>9.4000000000000092</v>
      </c>
      <c r="R40">
        <f t="shared" si="15"/>
        <v>2.1</v>
      </c>
      <c r="S40">
        <f t="shared" si="2"/>
        <v>42.59999999999998</v>
      </c>
      <c r="U40">
        <v>2</v>
      </c>
      <c r="V40">
        <f t="shared" si="3"/>
        <v>45.599999999999966</v>
      </c>
    </row>
    <row r="41" spans="1:22" x14ac:dyDescent="0.25">
      <c r="B41" s="3">
        <v>39</v>
      </c>
      <c r="D41" t="s">
        <v>753</v>
      </c>
      <c r="E41">
        <f t="shared" ca="1" si="6"/>
        <v>15.799999999999955</v>
      </c>
      <c r="F41">
        <v>129</v>
      </c>
      <c r="G41">
        <f t="shared" ca="1" si="7"/>
        <v>113.20000000000005</v>
      </c>
      <c r="H41" s="70">
        <f t="shared" si="4"/>
        <v>33.300000000000004</v>
      </c>
      <c r="I41" s="70">
        <f t="shared" si="8"/>
        <v>40.399999999999991</v>
      </c>
      <c r="J41" s="70">
        <f t="shared" ca="1" si="14"/>
        <v>10.60000000000001</v>
      </c>
      <c r="K41" s="70">
        <f t="shared" ca="1" si="13"/>
        <v>7.6000000000000103</v>
      </c>
      <c r="L41" s="70">
        <f t="shared" ca="1" si="13"/>
        <v>5.6000000000000103</v>
      </c>
      <c r="M41" s="70">
        <f t="shared" ca="1" si="13"/>
        <v>5.6000000000000103</v>
      </c>
      <c r="N41" s="70">
        <f t="shared" ca="1" si="13"/>
        <v>6.6000000000000103</v>
      </c>
      <c r="O41" s="70">
        <f t="shared" ca="1" si="13"/>
        <v>5.6000000000000103</v>
      </c>
      <c r="P41">
        <f t="shared" ca="1" si="10"/>
        <v>41.600000000000058</v>
      </c>
      <c r="Q41" s="70">
        <v>9.6000000000000103</v>
      </c>
      <c r="R41">
        <f t="shared" si="15"/>
        <v>-2.1</v>
      </c>
      <c r="S41">
        <f t="shared" si="2"/>
        <v>43.399999999999977</v>
      </c>
      <c r="U41">
        <v>-2</v>
      </c>
      <c r="V41">
        <f t="shared" si="3"/>
        <v>46.399999999999963</v>
      </c>
    </row>
    <row r="42" spans="1:22" x14ac:dyDescent="0.25">
      <c r="B42" s="3">
        <v>40</v>
      </c>
      <c r="D42" t="s">
        <v>704</v>
      </c>
      <c r="E42">
        <f t="shared" ca="1" si="6"/>
        <v>3.5999999999999375</v>
      </c>
      <c r="F42">
        <v>131</v>
      </c>
      <c r="G42">
        <f t="shared" ca="1" si="7"/>
        <v>127.40000000000006</v>
      </c>
      <c r="H42" s="70">
        <f t="shared" si="4"/>
        <v>38.300000000000004</v>
      </c>
      <c r="I42" s="70">
        <f t="shared" si="8"/>
        <v>37.199999999999989</v>
      </c>
      <c r="J42" s="70">
        <f t="shared" ca="1" si="14"/>
        <v>11.80000000000001</v>
      </c>
      <c r="K42" s="70">
        <f t="shared" ca="1" si="13"/>
        <v>6.8000000000000096</v>
      </c>
      <c r="L42" s="70">
        <f t="shared" ca="1" si="13"/>
        <v>6.8000000000000096</v>
      </c>
      <c r="M42" s="70">
        <f t="shared" ca="1" si="13"/>
        <v>6.8000000000000096</v>
      </c>
      <c r="N42" s="70">
        <f t="shared" ca="1" si="13"/>
        <v>8.8000000000000096</v>
      </c>
      <c r="O42" s="70">
        <f t="shared" ca="1" si="13"/>
        <v>8.8000000000000096</v>
      </c>
      <c r="P42">
        <f t="shared" ca="1" si="10"/>
        <v>49.800000000000061</v>
      </c>
      <c r="Q42" s="70">
        <v>9.8000000000000096</v>
      </c>
      <c r="R42">
        <f t="shared" si="15"/>
        <v>2.1</v>
      </c>
      <c r="S42">
        <f t="shared" si="2"/>
        <v>44.199999999999974</v>
      </c>
      <c r="U42">
        <v>2</v>
      </c>
      <c r="V42">
        <f t="shared" si="3"/>
        <v>47.19999999999996</v>
      </c>
    </row>
    <row r="43" spans="1:22" x14ac:dyDescent="0.25">
      <c r="B43" s="3">
        <v>41</v>
      </c>
      <c r="D43" t="s">
        <v>754</v>
      </c>
      <c r="E43">
        <f t="shared" ca="1" si="6"/>
        <v>0.20000000000001705</v>
      </c>
      <c r="F43">
        <v>132</v>
      </c>
      <c r="G43">
        <f t="shared" ca="1" si="7"/>
        <v>131.79999999999998</v>
      </c>
      <c r="H43" s="70">
        <f t="shared" si="4"/>
        <v>34.9</v>
      </c>
      <c r="I43" s="70">
        <f t="shared" si="8"/>
        <v>41.999999999999986</v>
      </c>
      <c r="J43" s="70">
        <f t="shared" ca="1" si="14"/>
        <v>11</v>
      </c>
      <c r="K43" s="70">
        <f t="shared" ca="1" si="13"/>
        <v>7</v>
      </c>
      <c r="L43" s="70">
        <f t="shared" ca="1" si="13"/>
        <v>6</v>
      </c>
      <c r="M43" s="70">
        <f t="shared" ca="1" si="13"/>
        <v>12</v>
      </c>
      <c r="N43" s="70">
        <f t="shared" ca="1" si="13"/>
        <v>11</v>
      </c>
      <c r="O43" s="70">
        <f t="shared" ca="1" si="13"/>
        <v>10</v>
      </c>
      <c r="P43">
        <f t="shared" ca="1" si="10"/>
        <v>57</v>
      </c>
      <c r="Q43" s="70">
        <v>10</v>
      </c>
      <c r="R43">
        <f t="shared" si="15"/>
        <v>-2.1</v>
      </c>
      <c r="S43">
        <f t="shared" si="2"/>
        <v>44.999999999999972</v>
      </c>
      <c r="U43">
        <v>-2</v>
      </c>
      <c r="V43">
        <f t="shared" si="3"/>
        <v>47.999999999999957</v>
      </c>
    </row>
    <row r="44" spans="1:22" x14ac:dyDescent="0.25">
      <c r="A44" s="9" t="s">
        <v>562</v>
      </c>
      <c r="B44" s="3">
        <v>42</v>
      </c>
      <c r="C44" s="9" t="s">
        <v>675</v>
      </c>
      <c r="D44" s="9" t="s">
        <v>756</v>
      </c>
      <c r="E44" s="9">
        <v>168</v>
      </c>
      <c r="F44" s="9">
        <v>132</v>
      </c>
      <c r="G44" s="9">
        <f t="shared" si="0"/>
        <v>132</v>
      </c>
      <c r="H44" s="74">
        <v>46</v>
      </c>
      <c r="I44" s="9">
        <v>45</v>
      </c>
      <c r="J44" s="9">
        <v>8</v>
      </c>
      <c r="K44" s="9">
        <v>0</v>
      </c>
      <c r="L44" s="9">
        <v>5</v>
      </c>
      <c r="M44" s="9">
        <v>0</v>
      </c>
      <c r="N44" s="9">
        <v>12</v>
      </c>
      <c r="O44" s="9">
        <v>16</v>
      </c>
      <c r="P44" s="9">
        <f t="shared" si="10"/>
        <v>41</v>
      </c>
      <c r="Q44" s="70">
        <v>10.199999999999999</v>
      </c>
      <c r="R44">
        <f t="shared" si="15"/>
        <v>2.1</v>
      </c>
      <c r="S44">
        <f t="shared" si="2"/>
        <v>45.799999999999969</v>
      </c>
      <c r="U44">
        <v>2</v>
      </c>
      <c r="V44">
        <f t="shared" si="3"/>
        <v>48.799999999999955</v>
      </c>
    </row>
    <row r="45" spans="1:22" x14ac:dyDescent="0.25">
      <c r="B45" s="3">
        <v>43</v>
      </c>
      <c r="D45" t="s">
        <v>757</v>
      </c>
      <c r="E45">
        <f t="shared" ca="1" si="6"/>
        <v>-1.5</v>
      </c>
      <c r="F45">
        <v>135</v>
      </c>
      <c r="G45">
        <f t="shared" ref="G45" ca="1" si="16">SUM(H45:O45)</f>
        <v>136.5</v>
      </c>
      <c r="H45" s="70">
        <f t="shared" ref="H45:H53" si="17">S35+R45</f>
        <v>36.499999999999993</v>
      </c>
      <c r="I45" s="70">
        <f>V35+U44</f>
        <v>43.59999999999998</v>
      </c>
      <c r="J45" s="70">
        <f t="shared" ref="J45:O52" ca="1" si="18">$Q45+RANDBETWEEN(-4,4)</f>
        <v>12.4</v>
      </c>
      <c r="K45" s="70">
        <f t="shared" ca="1" si="18"/>
        <v>6.4</v>
      </c>
      <c r="L45" s="70">
        <f t="shared" ca="1" si="18"/>
        <v>6.4</v>
      </c>
      <c r="M45" s="70">
        <f t="shared" ca="1" si="18"/>
        <v>10.4</v>
      </c>
      <c r="N45" s="70">
        <f t="shared" ca="1" si="18"/>
        <v>14.4</v>
      </c>
      <c r="O45" s="70">
        <f t="shared" ca="1" si="18"/>
        <v>6.4</v>
      </c>
      <c r="P45">
        <f t="shared" ca="1" si="10"/>
        <v>56.4</v>
      </c>
      <c r="Q45" s="70">
        <v>10.4</v>
      </c>
      <c r="R45">
        <f>R13*1.05</f>
        <v>-2.1</v>
      </c>
      <c r="S45">
        <f t="shared" si="2"/>
        <v>46.599999999999966</v>
      </c>
      <c r="U45">
        <v>-2</v>
      </c>
      <c r="V45">
        <f t="shared" si="3"/>
        <v>49.599999999999952</v>
      </c>
    </row>
    <row r="46" spans="1:22" x14ac:dyDescent="0.25">
      <c r="B46" s="3">
        <v>44</v>
      </c>
      <c r="D46" t="s">
        <v>758</v>
      </c>
      <c r="E46">
        <f t="shared" ca="1" si="6"/>
        <v>-3.4999999999999432</v>
      </c>
      <c r="F46">
        <v>138</v>
      </c>
      <c r="G46">
        <f t="shared" ca="1" si="0"/>
        <v>141.49999999999994</v>
      </c>
      <c r="H46" s="70">
        <f t="shared" si="17"/>
        <v>41.499999999999993</v>
      </c>
      <c r="I46" s="70">
        <f t="shared" ref="I46:I53" si="19">V36+U45</f>
        <v>40.399999999999977</v>
      </c>
      <c r="J46" s="70">
        <f t="shared" ca="1" si="18"/>
        <v>7.6</v>
      </c>
      <c r="K46" s="70">
        <f t="shared" ca="1" si="18"/>
        <v>9.6</v>
      </c>
      <c r="L46" s="70">
        <f t="shared" ca="1" si="18"/>
        <v>7.6</v>
      </c>
      <c r="M46" s="70">
        <f t="shared" ca="1" si="18"/>
        <v>14.6</v>
      </c>
      <c r="N46" s="70">
        <f t="shared" ca="1" si="18"/>
        <v>10.6</v>
      </c>
      <c r="O46" s="70">
        <f t="shared" ca="1" si="18"/>
        <v>9.6</v>
      </c>
      <c r="P46">
        <f t="shared" ca="1" si="10"/>
        <v>59.6</v>
      </c>
      <c r="Q46" s="70">
        <v>10.6</v>
      </c>
      <c r="R46">
        <f t="shared" ref="R46:R52" si="20">R14*1.05</f>
        <v>2.1</v>
      </c>
      <c r="S46">
        <f t="shared" si="2"/>
        <v>47.399999999999963</v>
      </c>
      <c r="U46">
        <v>2</v>
      </c>
      <c r="V46">
        <f t="shared" si="3"/>
        <v>50.399999999999949</v>
      </c>
    </row>
    <row r="47" spans="1:22" x14ac:dyDescent="0.25">
      <c r="B47" s="3">
        <v>45</v>
      </c>
      <c r="D47" t="s">
        <v>759</v>
      </c>
      <c r="E47">
        <f t="shared" ca="1" si="6"/>
        <v>-8.0999999999999659</v>
      </c>
      <c r="F47">
        <v>140</v>
      </c>
      <c r="G47">
        <f t="shared" ca="1" si="0"/>
        <v>148.09999999999997</v>
      </c>
      <c r="H47" s="70">
        <f t="shared" si="17"/>
        <v>38.099999999999987</v>
      </c>
      <c r="I47" s="70">
        <f t="shared" si="19"/>
        <v>45.199999999999974</v>
      </c>
      <c r="J47" s="70">
        <f t="shared" ca="1" si="18"/>
        <v>12.8</v>
      </c>
      <c r="K47" s="70">
        <f t="shared" ca="1" si="18"/>
        <v>9.8000000000000007</v>
      </c>
      <c r="L47" s="70">
        <f t="shared" ca="1" si="18"/>
        <v>9.8000000000000007</v>
      </c>
      <c r="M47" s="70">
        <f t="shared" ca="1" si="18"/>
        <v>11.8</v>
      </c>
      <c r="N47" s="70">
        <f t="shared" ca="1" si="18"/>
        <v>10.8</v>
      </c>
      <c r="O47" s="70">
        <f t="shared" ca="1" si="18"/>
        <v>9.8000000000000007</v>
      </c>
      <c r="P47">
        <f t="shared" ca="1" si="10"/>
        <v>64.8</v>
      </c>
      <c r="Q47" s="70">
        <v>10.8</v>
      </c>
      <c r="R47">
        <f t="shared" si="20"/>
        <v>-2.1</v>
      </c>
      <c r="S47">
        <f t="shared" si="2"/>
        <v>48.19999999999996</v>
      </c>
      <c r="U47">
        <v>-2</v>
      </c>
      <c r="V47">
        <f t="shared" si="3"/>
        <v>51.199999999999946</v>
      </c>
    </row>
    <row r="48" spans="1:22" x14ac:dyDescent="0.25">
      <c r="B48" s="3">
        <v>46</v>
      </c>
      <c r="D48" t="s">
        <v>760</v>
      </c>
      <c r="E48">
        <f t="shared" ca="1" si="6"/>
        <v>-6.0999999999999659</v>
      </c>
      <c r="F48">
        <v>143</v>
      </c>
      <c r="G48">
        <f t="shared" ca="1" si="0"/>
        <v>149.09999999999997</v>
      </c>
      <c r="H48" s="70">
        <f t="shared" si="17"/>
        <v>43.099999999999987</v>
      </c>
      <c r="I48" s="70">
        <f t="shared" si="19"/>
        <v>41.999999999999972</v>
      </c>
      <c r="J48" s="70">
        <f t="shared" ca="1" si="18"/>
        <v>8</v>
      </c>
      <c r="K48" s="70">
        <f t="shared" ca="1" si="18"/>
        <v>14</v>
      </c>
      <c r="L48" s="70">
        <f t="shared" ca="1" si="18"/>
        <v>10</v>
      </c>
      <c r="M48" s="70">
        <f t="shared" ca="1" si="18"/>
        <v>13</v>
      </c>
      <c r="N48" s="70">
        <f t="shared" ca="1" si="18"/>
        <v>11</v>
      </c>
      <c r="O48" s="70">
        <f t="shared" ca="1" si="18"/>
        <v>8</v>
      </c>
      <c r="P48">
        <f t="shared" ca="1" si="10"/>
        <v>64</v>
      </c>
      <c r="Q48" s="70">
        <v>11</v>
      </c>
      <c r="R48">
        <f t="shared" si="20"/>
        <v>2.1</v>
      </c>
      <c r="S48">
        <f t="shared" si="2"/>
        <v>48.999999999999957</v>
      </c>
      <c r="U48">
        <v>2</v>
      </c>
      <c r="V48">
        <f t="shared" si="3"/>
        <v>51.999999999999943</v>
      </c>
    </row>
    <row r="49" spans="1:22" x14ac:dyDescent="0.25">
      <c r="B49" s="3">
        <v>47</v>
      </c>
      <c r="D49" t="s">
        <v>761</v>
      </c>
      <c r="E49">
        <f t="shared" ca="1" si="6"/>
        <v>-7.6999999999999318</v>
      </c>
      <c r="F49">
        <v>146</v>
      </c>
      <c r="G49">
        <f t="shared" ca="1" si="0"/>
        <v>153.69999999999993</v>
      </c>
      <c r="H49" s="70">
        <f t="shared" si="17"/>
        <v>39.699999999999982</v>
      </c>
      <c r="I49" s="70">
        <f t="shared" si="19"/>
        <v>46.799999999999969</v>
      </c>
      <c r="J49" s="70">
        <f t="shared" ca="1" si="18"/>
        <v>8.1999999999999993</v>
      </c>
      <c r="K49" s="70">
        <f t="shared" ca="1" si="18"/>
        <v>15.2</v>
      </c>
      <c r="L49" s="70">
        <f t="shared" ca="1" si="18"/>
        <v>11.2</v>
      </c>
      <c r="M49" s="70">
        <f t="shared" ca="1" si="18"/>
        <v>11.2</v>
      </c>
      <c r="N49" s="70">
        <f t="shared" ca="1" si="18"/>
        <v>11.2</v>
      </c>
      <c r="O49" s="70">
        <f t="shared" ca="1" si="18"/>
        <v>10.199999999999999</v>
      </c>
      <c r="P49">
        <f t="shared" ca="1" si="10"/>
        <v>67.2</v>
      </c>
      <c r="Q49" s="70">
        <v>11.2</v>
      </c>
      <c r="R49">
        <f t="shared" si="20"/>
        <v>-2.1</v>
      </c>
      <c r="S49">
        <f t="shared" si="2"/>
        <v>49.799999999999955</v>
      </c>
      <c r="U49">
        <v>-2</v>
      </c>
      <c r="V49">
        <f t="shared" si="3"/>
        <v>52.79999999999994</v>
      </c>
    </row>
    <row r="50" spans="1:22" x14ac:dyDescent="0.25">
      <c r="B50" s="3">
        <v>48</v>
      </c>
      <c r="D50" t="s">
        <v>762</v>
      </c>
      <c r="E50">
        <f t="shared" ca="1" si="6"/>
        <v>-2.6999999999999886</v>
      </c>
      <c r="F50">
        <v>148</v>
      </c>
      <c r="G50">
        <f t="shared" ca="1" si="0"/>
        <v>150.69999999999999</v>
      </c>
      <c r="H50" s="70">
        <f t="shared" si="17"/>
        <v>44.699999999999982</v>
      </c>
      <c r="I50" s="70">
        <f t="shared" si="19"/>
        <v>43.599999999999966</v>
      </c>
      <c r="J50" s="70">
        <f t="shared" ca="1" si="18"/>
        <v>9.4</v>
      </c>
      <c r="K50" s="70">
        <f t="shared" ca="1" si="18"/>
        <v>7.4</v>
      </c>
      <c r="L50" s="70">
        <f t="shared" ca="1" si="18"/>
        <v>15.4</v>
      </c>
      <c r="M50" s="70">
        <f t="shared" ca="1" si="18"/>
        <v>9.4</v>
      </c>
      <c r="N50" s="70">
        <f t="shared" ca="1" si="18"/>
        <v>10.4</v>
      </c>
      <c r="O50" s="70">
        <f t="shared" ca="1" si="18"/>
        <v>10.4</v>
      </c>
      <c r="P50">
        <f t="shared" ca="1" si="10"/>
        <v>62.4</v>
      </c>
      <c r="Q50" s="70">
        <v>11.4</v>
      </c>
      <c r="R50">
        <f t="shared" si="20"/>
        <v>2.1</v>
      </c>
      <c r="S50">
        <f t="shared" si="2"/>
        <v>50.599999999999952</v>
      </c>
      <c r="U50">
        <v>2</v>
      </c>
      <c r="V50">
        <f t="shared" si="3"/>
        <v>53.599999999999937</v>
      </c>
    </row>
    <row r="51" spans="1:22" x14ac:dyDescent="0.25">
      <c r="B51" s="3">
        <v>49</v>
      </c>
      <c r="D51" t="s">
        <v>763</v>
      </c>
      <c r="E51">
        <f t="shared" ca="1" si="6"/>
        <v>-15.299999999999898</v>
      </c>
      <c r="F51">
        <v>151</v>
      </c>
      <c r="G51">
        <f t="shared" ca="1" si="0"/>
        <v>166.2999999999999</v>
      </c>
      <c r="H51" s="70">
        <f t="shared" si="17"/>
        <v>41.299999999999976</v>
      </c>
      <c r="I51" s="70">
        <f t="shared" si="19"/>
        <v>48.399999999999963</v>
      </c>
      <c r="J51" s="70">
        <f t="shared" ca="1" si="18"/>
        <v>13.6</v>
      </c>
      <c r="K51" s="70">
        <f t="shared" ca="1" si="18"/>
        <v>12.6</v>
      </c>
      <c r="L51" s="70">
        <f t="shared" ca="1" si="18"/>
        <v>13.6</v>
      </c>
      <c r="M51" s="70">
        <f t="shared" ca="1" si="18"/>
        <v>11.6</v>
      </c>
      <c r="N51" s="70">
        <f t="shared" ca="1" si="18"/>
        <v>12.6</v>
      </c>
      <c r="O51" s="70">
        <f t="shared" ca="1" si="18"/>
        <v>12.6</v>
      </c>
      <c r="P51">
        <f t="shared" ca="1" si="10"/>
        <v>76.599999999999994</v>
      </c>
      <c r="Q51" s="70">
        <v>11.6</v>
      </c>
      <c r="R51">
        <f t="shared" si="20"/>
        <v>-2.1</v>
      </c>
      <c r="S51">
        <f t="shared" si="2"/>
        <v>51.399999999999949</v>
      </c>
      <c r="U51">
        <v>-2</v>
      </c>
      <c r="V51">
        <f t="shared" si="3"/>
        <v>54.399999999999935</v>
      </c>
    </row>
    <row r="52" spans="1:22" x14ac:dyDescent="0.25">
      <c r="B52" s="3">
        <v>50</v>
      </c>
      <c r="D52" t="s">
        <v>764</v>
      </c>
      <c r="E52">
        <f t="shared" ca="1" si="6"/>
        <v>2.7000000000000455</v>
      </c>
      <c r="F52">
        <v>154</v>
      </c>
      <c r="G52">
        <f t="shared" ca="1" si="0"/>
        <v>151.29999999999995</v>
      </c>
      <c r="H52" s="70">
        <f t="shared" si="17"/>
        <v>46.299999999999976</v>
      </c>
      <c r="I52" s="70">
        <f t="shared" si="19"/>
        <v>45.19999999999996</v>
      </c>
      <c r="J52" s="70">
        <f t="shared" ca="1" si="18"/>
        <v>9.8000000000000007</v>
      </c>
      <c r="K52" s="70">
        <f t="shared" ca="1" si="18"/>
        <v>7.8000000000000007</v>
      </c>
      <c r="L52" s="70">
        <f t="shared" ca="1" si="18"/>
        <v>7.8000000000000007</v>
      </c>
      <c r="M52" s="70">
        <f t="shared" ca="1" si="18"/>
        <v>10.8</v>
      </c>
      <c r="N52" s="70">
        <f t="shared" ca="1" si="18"/>
        <v>10.8</v>
      </c>
      <c r="O52" s="70">
        <f t="shared" ca="1" si="18"/>
        <v>12.8</v>
      </c>
      <c r="P52">
        <f t="shared" ca="1" si="10"/>
        <v>59.8</v>
      </c>
      <c r="Q52" s="70">
        <v>11.8</v>
      </c>
      <c r="R52">
        <f t="shared" si="20"/>
        <v>2.1</v>
      </c>
      <c r="S52">
        <f t="shared" si="2"/>
        <v>52.199999999999946</v>
      </c>
      <c r="U52">
        <v>2</v>
      </c>
      <c r="V52">
        <f t="shared" si="3"/>
        <v>55.199999999999932</v>
      </c>
    </row>
    <row r="53" spans="1:22" x14ac:dyDescent="0.25">
      <c r="B53" s="3">
        <v>51</v>
      </c>
      <c r="D53" t="s">
        <v>765</v>
      </c>
      <c r="E53">
        <f t="shared" ca="1" si="6"/>
        <v>-16.89999999999992</v>
      </c>
      <c r="F53">
        <v>156</v>
      </c>
      <c r="G53">
        <f t="shared" ca="1" si="0"/>
        <v>172.89999999999992</v>
      </c>
      <c r="H53" s="70">
        <f t="shared" si="17"/>
        <v>42.89999999999997</v>
      </c>
      <c r="I53" s="70">
        <f t="shared" si="19"/>
        <v>49.999999999999957</v>
      </c>
      <c r="J53" s="70">
        <f t="shared" ref="J53:N53" ca="1" si="21">$Q53+RANDBETWEEN(-4,4)</f>
        <v>16</v>
      </c>
      <c r="K53" s="70">
        <f t="shared" ca="1" si="21"/>
        <v>14</v>
      </c>
      <c r="L53" s="70">
        <f t="shared" ca="1" si="21"/>
        <v>12</v>
      </c>
      <c r="M53" s="70">
        <f t="shared" ca="1" si="21"/>
        <v>12</v>
      </c>
      <c r="N53" s="70">
        <f t="shared" ca="1" si="21"/>
        <v>10</v>
      </c>
      <c r="O53" s="70">
        <f ca="1">$Q53+RANDBETWEEN(-4,4)</f>
        <v>16</v>
      </c>
      <c r="P53">
        <f t="shared" ca="1" si="10"/>
        <v>80</v>
      </c>
      <c r="Q53" s="70">
        <v>12</v>
      </c>
      <c r="R53">
        <f>R13*1.05</f>
        <v>-2.1</v>
      </c>
      <c r="S53">
        <f t="shared" si="2"/>
        <v>52.999999999999943</v>
      </c>
      <c r="U53">
        <v>-2</v>
      </c>
      <c r="V53">
        <f t="shared" si="3"/>
        <v>55.999999999999929</v>
      </c>
    </row>
    <row r="54" spans="1:22" x14ac:dyDescent="0.25">
      <c r="A54" s="9" t="s">
        <v>562</v>
      </c>
      <c r="B54" s="3">
        <v>52</v>
      </c>
      <c r="C54" s="9" t="s">
        <v>676</v>
      </c>
      <c r="D54" s="9" t="s">
        <v>766</v>
      </c>
      <c r="E54" s="9">
        <v>168</v>
      </c>
      <c r="F54" s="9"/>
      <c r="G54" s="9">
        <v>156</v>
      </c>
      <c r="H54" s="9">
        <v>40</v>
      </c>
      <c r="I54" s="9">
        <v>54</v>
      </c>
      <c r="J54" s="74">
        <v>14</v>
      </c>
      <c r="K54" s="74">
        <v>8</v>
      </c>
      <c r="L54" s="74">
        <v>3</v>
      </c>
      <c r="M54" s="74">
        <v>15</v>
      </c>
      <c r="N54" s="74">
        <v>9</v>
      </c>
      <c r="O54" s="74">
        <v>13</v>
      </c>
      <c r="P54" s="9">
        <f>SUM(J54:O54)</f>
        <v>62</v>
      </c>
      <c r="Q54" s="70">
        <v>12.2</v>
      </c>
    </row>
    <row r="55" spans="1:22" x14ac:dyDescent="0.25">
      <c r="A55" s="9" t="s">
        <v>562</v>
      </c>
      <c r="B55" s="3">
        <v>53</v>
      </c>
      <c r="C55" s="9" t="s">
        <v>677</v>
      </c>
      <c r="D55" s="9" t="s">
        <v>767</v>
      </c>
      <c r="E55" s="9">
        <v>168</v>
      </c>
      <c r="F55" s="9"/>
      <c r="G55" s="9">
        <v>156</v>
      </c>
      <c r="H55" s="9">
        <v>50</v>
      </c>
      <c r="I55" s="9">
        <v>41</v>
      </c>
      <c r="J55" s="74">
        <v>19</v>
      </c>
      <c r="K55" s="74">
        <v>11</v>
      </c>
      <c r="L55" s="74">
        <v>4</v>
      </c>
      <c r="M55" s="74">
        <v>4</v>
      </c>
      <c r="N55" s="74">
        <v>12</v>
      </c>
      <c r="O55" s="74">
        <v>15</v>
      </c>
      <c r="P55" s="9">
        <f t="shared" ref="P55:P62" si="22">SUM(J55:O55)</f>
        <v>65</v>
      </c>
      <c r="Q55" s="70">
        <v>12.4</v>
      </c>
    </row>
    <row r="56" spans="1:22" x14ac:dyDescent="0.25">
      <c r="A56" s="9" t="s">
        <v>562</v>
      </c>
      <c r="B56" s="3">
        <v>54</v>
      </c>
      <c r="C56" s="9" t="s">
        <v>678</v>
      </c>
      <c r="D56" s="9" t="s">
        <v>768</v>
      </c>
      <c r="E56" s="9">
        <v>168</v>
      </c>
      <c r="F56" s="9"/>
      <c r="G56" s="9">
        <v>165</v>
      </c>
      <c r="H56" s="9">
        <v>51</v>
      </c>
      <c r="I56" s="9">
        <v>58</v>
      </c>
      <c r="J56" s="74">
        <v>17</v>
      </c>
      <c r="K56" s="74">
        <v>19</v>
      </c>
      <c r="L56" s="74">
        <v>16</v>
      </c>
      <c r="M56" s="74">
        <v>1</v>
      </c>
      <c r="N56" s="74">
        <v>2</v>
      </c>
      <c r="O56" s="74">
        <v>1</v>
      </c>
      <c r="P56" s="9">
        <f t="shared" si="22"/>
        <v>56</v>
      </c>
      <c r="Q56" s="70">
        <v>12.6</v>
      </c>
    </row>
    <row r="57" spans="1:22" x14ac:dyDescent="0.25">
      <c r="A57" s="9" t="s">
        <v>562</v>
      </c>
      <c r="B57" s="3">
        <v>55</v>
      </c>
      <c r="C57" s="9" t="s">
        <v>679</v>
      </c>
      <c r="D57" s="9" t="s">
        <v>769</v>
      </c>
      <c r="E57" s="9">
        <v>168</v>
      </c>
      <c r="F57" s="9"/>
      <c r="G57" s="9">
        <v>167</v>
      </c>
      <c r="H57" s="9">
        <v>43</v>
      </c>
      <c r="I57" s="9">
        <v>46</v>
      </c>
      <c r="J57" s="74">
        <v>17</v>
      </c>
      <c r="K57" s="74">
        <v>15</v>
      </c>
      <c r="L57" s="74">
        <v>13</v>
      </c>
      <c r="M57" s="74">
        <v>15</v>
      </c>
      <c r="N57" s="74">
        <v>6</v>
      </c>
      <c r="O57" s="74">
        <v>12</v>
      </c>
      <c r="P57" s="9">
        <f t="shared" si="22"/>
        <v>78</v>
      </c>
      <c r="Q57" s="70">
        <v>12.8</v>
      </c>
    </row>
    <row r="58" spans="1:22" x14ac:dyDescent="0.25">
      <c r="A58" s="9" t="s">
        <v>562</v>
      </c>
      <c r="B58" s="3">
        <v>56</v>
      </c>
      <c r="C58" s="9" t="s">
        <v>680</v>
      </c>
      <c r="D58" s="9" t="s">
        <v>770</v>
      </c>
      <c r="E58" s="9">
        <v>168</v>
      </c>
      <c r="F58" s="9"/>
      <c r="G58" s="9">
        <v>172</v>
      </c>
      <c r="H58" s="9">
        <v>50</v>
      </c>
      <c r="I58" s="9">
        <v>59</v>
      </c>
      <c r="J58" s="74">
        <v>8</v>
      </c>
      <c r="K58" s="74">
        <v>15</v>
      </c>
      <c r="L58" s="74">
        <v>1</v>
      </c>
      <c r="M58" s="74">
        <v>18</v>
      </c>
      <c r="N58" s="74">
        <v>4</v>
      </c>
      <c r="O58" s="74">
        <v>17</v>
      </c>
      <c r="P58" s="9">
        <f t="shared" si="22"/>
        <v>63</v>
      </c>
      <c r="Q58" s="70">
        <v>13</v>
      </c>
    </row>
    <row r="59" spans="1:22" x14ac:dyDescent="0.25">
      <c r="A59" s="9" t="s">
        <v>562</v>
      </c>
      <c r="B59" s="3">
        <v>57</v>
      </c>
      <c r="C59" s="9" t="s">
        <v>681</v>
      </c>
      <c r="D59" s="9" t="s">
        <v>771</v>
      </c>
      <c r="E59" s="9">
        <v>168</v>
      </c>
      <c r="F59" s="9"/>
      <c r="G59" s="9">
        <v>182</v>
      </c>
      <c r="H59" s="9">
        <v>53</v>
      </c>
      <c r="I59" s="9">
        <v>50</v>
      </c>
      <c r="J59" s="74">
        <v>17</v>
      </c>
      <c r="K59" s="74">
        <v>15</v>
      </c>
      <c r="L59" s="74">
        <v>16</v>
      </c>
      <c r="M59" s="74">
        <v>5</v>
      </c>
      <c r="N59" s="74">
        <v>14</v>
      </c>
      <c r="O59" s="74">
        <v>12</v>
      </c>
      <c r="P59" s="9">
        <f t="shared" si="22"/>
        <v>79</v>
      </c>
      <c r="Q59" s="70">
        <v>13.2</v>
      </c>
    </row>
    <row r="60" spans="1:22" x14ac:dyDescent="0.25">
      <c r="A60" s="9" t="s">
        <v>562</v>
      </c>
      <c r="B60" s="3">
        <v>58</v>
      </c>
      <c r="C60" s="9" t="s">
        <v>682</v>
      </c>
      <c r="D60" s="9" t="s">
        <v>772</v>
      </c>
      <c r="E60" s="9">
        <v>168</v>
      </c>
      <c r="F60" s="9"/>
      <c r="G60" s="9">
        <v>182</v>
      </c>
      <c r="H60" s="9">
        <v>45</v>
      </c>
      <c r="I60" s="9">
        <v>57</v>
      </c>
      <c r="J60" s="74">
        <v>19</v>
      </c>
      <c r="K60" s="74">
        <v>7</v>
      </c>
      <c r="L60" s="74">
        <v>19</v>
      </c>
      <c r="M60" s="74">
        <v>19</v>
      </c>
      <c r="N60" s="74">
        <v>5</v>
      </c>
      <c r="O60" s="74">
        <v>11</v>
      </c>
      <c r="P60" s="9">
        <f t="shared" si="22"/>
        <v>80</v>
      </c>
      <c r="Q60" s="70">
        <v>13.4</v>
      </c>
    </row>
    <row r="61" spans="1:22" x14ac:dyDescent="0.25">
      <c r="A61" s="9" t="s">
        <v>562</v>
      </c>
      <c r="B61" s="3">
        <v>59</v>
      </c>
      <c r="C61" s="9" t="s">
        <v>683</v>
      </c>
      <c r="D61" s="9" t="s">
        <v>773</v>
      </c>
      <c r="E61" s="9">
        <v>168</v>
      </c>
      <c r="F61" s="9"/>
      <c r="G61" s="9">
        <v>183</v>
      </c>
      <c r="H61" s="9">
        <v>58</v>
      </c>
      <c r="I61" s="9">
        <v>50</v>
      </c>
      <c r="J61" s="74">
        <v>15</v>
      </c>
      <c r="K61" s="74">
        <v>7</v>
      </c>
      <c r="L61" s="74">
        <v>16</v>
      </c>
      <c r="M61" s="74">
        <v>18</v>
      </c>
      <c r="N61" s="74">
        <v>7</v>
      </c>
      <c r="O61" s="74">
        <v>12</v>
      </c>
      <c r="P61" s="9">
        <f t="shared" si="22"/>
        <v>75</v>
      </c>
      <c r="Q61" s="70">
        <v>13.6</v>
      </c>
    </row>
    <row r="62" spans="1:22" x14ac:dyDescent="0.25">
      <c r="A62" s="9" t="s">
        <v>562</v>
      </c>
      <c r="B62" s="3">
        <v>60</v>
      </c>
      <c r="C62" s="9" t="s">
        <v>684</v>
      </c>
      <c r="D62" s="9" t="s">
        <v>774</v>
      </c>
      <c r="E62" s="9">
        <v>168</v>
      </c>
      <c r="F62" s="9"/>
      <c r="G62" s="9">
        <v>187</v>
      </c>
      <c r="H62" s="9">
        <v>55</v>
      </c>
      <c r="I62" s="9">
        <v>48</v>
      </c>
      <c r="J62" s="74">
        <v>18</v>
      </c>
      <c r="K62" s="74">
        <v>5</v>
      </c>
      <c r="L62" s="74">
        <v>18</v>
      </c>
      <c r="M62" s="74">
        <v>17</v>
      </c>
      <c r="N62" s="74">
        <v>15</v>
      </c>
      <c r="O62" s="74">
        <v>11</v>
      </c>
      <c r="P62" s="9">
        <f t="shared" si="22"/>
        <v>84</v>
      </c>
      <c r="Q62" s="70">
        <v>13.8</v>
      </c>
    </row>
    <row r="63" spans="1:22" x14ac:dyDescent="0.25">
      <c r="A63" s="9" t="s">
        <v>660</v>
      </c>
      <c r="B63" s="3">
        <v>61</v>
      </c>
      <c r="C63" t="s">
        <v>685</v>
      </c>
      <c r="E63">
        <v>24</v>
      </c>
      <c r="G63">
        <v>280</v>
      </c>
      <c r="Q63" s="70">
        <v>14</v>
      </c>
    </row>
    <row r="64" spans="1:22" x14ac:dyDescent="0.25">
      <c r="A64" s="9" t="s">
        <v>660</v>
      </c>
      <c r="B64" s="3">
        <v>62</v>
      </c>
      <c r="C64" t="s">
        <v>686</v>
      </c>
      <c r="E64">
        <v>24</v>
      </c>
      <c r="G64">
        <v>350</v>
      </c>
      <c r="Q64" s="70">
        <v>14.2</v>
      </c>
    </row>
    <row r="65" spans="1:17" x14ac:dyDescent="0.25">
      <c r="A65" s="9" t="s">
        <v>660</v>
      </c>
      <c r="B65" s="3">
        <v>63</v>
      </c>
      <c r="C65" t="s">
        <v>687</v>
      </c>
      <c r="E65">
        <v>24</v>
      </c>
      <c r="G65">
        <v>440</v>
      </c>
      <c r="Q65" s="70">
        <v>14.4</v>
      </c>
    </row>
    <row r="66" spans="1:17" x14ac:dyDescent="0.25">
      <c r="A66" s="9" t="s">
        <v>660</v>
      </c>
      <c r="B66" s="3">
        <v>64</v>
      </c>
      <c r="C66" t="s">
        <v>688</v>
      </c>
      <c r="E66">
        <v>24</v>
      </c>
      <c r="G66">
        <v>450</v>
      </c>
      <c r="Q66" s="70">
        <v>14.6</v>
      </c>
    </row>
    <row r="67" spans="1:17" x14ac:dyDescent="0.25">
      <c r="A67" s="9" t="s">
        <v>660</v>
      </c>
      <c r="B67" s="3">
        <v>65</v>
      </c>
      <c r="C67" t="s">
        <v>689</v>
      </c>
      <c r="E67">
        <v>24</v>
      </c>
      <c r="G67">
        <v>490</v>
      </c>
      <c r="Q67" s="70">
        <v>14.8</v>
      </c>
    </row>
    <row r="68" spans="1:17" x14ac:dyDescent="0.25">
      <c r="A68" s="9" t="s">
        <v>660</v>
      </c>
      <c r="B68" s="3">
        <v>66</v>
      </c>
      <c r="C68" t="s">
        <v>690</v>
      </c>
      <c r="E68">
        <v>24</v>
      </c>
      <c r="G68">
        <v>500</v>
      </c>
      <c r="Q68" s="70">
        <v>15</v>
      </c>
    </row>
    <row r="69" spans="1:17" x14ac:dyDescent="0.25">
      <c r="A69" s="9" t="s">
        <v>660</v>
      </c>
      <c r="B69" s="3">
        <v>67</v>
      </c>
      <c r="C69" t="s">
        <v>691</v>
      </c>
      <c r="E69">
        <v>24</v>
      </c>
      <c r="G69">
        <v>510</v>
      </c>
      <c r="Q69" s="70">
        <v>15.2</v>
      </c>
    </row>
    <row r="70" spans="1:17" x14ac:dyDescent="0.25">
      <c r="A70" s="9" t="s">
        <v>660</v>
      </c>
      <c r="B70" s="3">
        <v>68</v>
      </c>
      <c r="C70" t="s">
        <v>692</v>
      </c>
      <c r="E70">
        <v>24</v>
      </c>
      <c r="G70">
        <v>510</v>
      </c>
      <c r="Q70" s="70">
        <v>15.4</v>
      </c>
    </row>
    <row r="71" spans="1:17" x14ac:dyDescent="0.25">
      <c r="A71" s="9" t="s">
        <v>660</v>
      </c>
      <c r="B71" s="3">
        <v>69</v>
      </c>
      <c r="C71" t="s">
        <v>693</v>
      </c>
      <c r="E71">
        <v>24</v>
      </c>
      <c r="G71">
        <v>520</v>
      </c>
      <c r="Q71" s="70">
        <v>15.6</v>
      </c>
    </row>
    <row r="72" spans="1:17" x14ac:dyDescent="0.25">
      <c r="A72" s="9" t="s">
        <v>660</v>
      </c>
      <c r="B72" s="3">
        <v>70</v>
      </c>
      <c r="C72" t="s">
        <v>694</v>
      </c>
      <c r="E72">
        <v>24</v>
      </c>
      <c r="G72">
        <v>540</v>
      </c>
      <c r="Q72" s="70">
        <v>15.8</v>
      </c>
    </row>
    <row r="73" spans="1:17" x14ac:dyDescent="0.25">
      <c r="A73" s="9" t="s">
        <v>661</v>
      </c>
      <c r="B73" s="3">
        <v>71</v>
      </c>
      <c r="C73" t="s">
        <v>695</v>
      </c>
      <c r="E73">
        <v>24</v>
      </c>
      <c r="G73">
        <v>1320</v>
      </c>
      <c r="Q73" s="70">
        <v>16</v>
      </c>
    </row>
    <row r="74" spans="1:17" x14ac:dyDescent="0.25">
      <c r="A74" s="9" t="s">
        <v>661</v>
      </c>
      <c r="B74" s="3">
        <v>72</v>
      </c>
      <c r="C74" t="s">
        <v>696</v>
      </c>
      <c r="E74">
        <v>24</v>
      </c>
      <c r="G74">
        <v>1560</v>
      </c>
      <c r="Q74" s="70">
        <v>16.2</v>
      </c>
    </row>
    <row r="75" spans="1:17" x14ac:dyDescent="0.25">
      <c r="A75" s="9" t="s">
        <v>661</v>
      </c>
      <c r="B75" s="3">
        <v>73</v>
      </c>
      <c r="C75" t="s">
        <v>697</v>
      </c>
      <c r="E75">
        <v>24</v>
      </c>
      <c r="G75">
        <v>1560</v>
      </c>
      <c r="Q75" s="70">
        <v>16.399999999999999</v>
      </c>
    </row>
    <row r="76" spans="1:17" x14ac:dyDescent="0.25">
      <c r="A76" s="9" t="s">
        <v>661</v>
      </c>
      <c r="B76" s="3">
        <v>74</v>
      </c>
      <c r="C76" t="s">
        <v>698</v>
      </c>
      <c r="E76">
        <v>24</v>
      </c>
      <c r="G76">
        <v>1650</v>
      </c>
      <c r="Q76" s="70">
        <v>16.600000000000001</v>
      </c>
    </row>
    <row r="77" spans="1:17" x14ac:dyDescent="0.25">
      <c r="A77" s="9" t="s">
        <v>661</v>
      </c>
      <c r="B77" s="3">
        <v>75</v>
      </c>
      <c r="C77" t="s">
        <v>699</v>
      </c>
      <c r="E77">
        <v>24</v>
      </c>
      <c r="G77">
        <v>1670</v>
      </c>
      <c r="Q77" s="70">
        <v>16.8</v>
      </c>
    </row>
    <row r="78" spans="1:17" x14ac:dyDescent="0.25">
      <c r="A78" s="9" t="s">
        <v>661</v>
      </c>
      <c r="B78" s="3">
        <v>76</v>
      </c>
      <c r="C78" t="s">
        <v>700</v>
      </c>
      <c r="E78">
        <v>24</v>
      </c>
      <c r="G78">
        <v>1720</v>
      </c>
      <c r="Q78" s="70">
        <v>17</v>
      </c>
    </row>
    <row r="79" spans="1:17" x14ac:dyDescent="0.25">
      <c r="A79" s="9" t="s">
        <v>661</v>
      </c>
      <c r="B79" s="3">
        <v>77</v>
      </c>
      <c r="C79" t="s">
        <v>701</v>
      </c>
      <c r="E79">
        <v>24</v>
      </c>
      <c r="G79">
        <v>1820</v>
      </c>
      <c r="Q79" s="70">
        <v>17.2</v>
      </c>
    </row>
    <row r="80" spans="1:17" x14ac:dyDescent="0.25">
      <c r="A80" s="9" t="s">
        <v>661</v>
      </c>
      <c r="B80" s="3">
        <v>78</v>
      </c>
      <c r="C80" t="s">
        <v>702</v>
      </c>
      <c r="E80">
        <v>24</v>
      </c>
      <c r="G80">
        <v>1820</v>
      </c>
      <c r="Q80" s="70">
        <v>17.399999999999999</v>
      </c>
    </row>
    <row r="81" spans="1:17" x14ac:dyDescent="0.25">
      <c r="A81" s="9" t="s">
        <v>661</v>
      </c>
      <c r="B81" s="3">
        <v>79</v>
      </c>
      <c r="C81" t="s">
        <v>703</v>
      </c>
      <c r="E81">
        <v>24</v>
      </c>
      <c r="G81">
        <v>1830</v>
      </c>
      <c r="Q81" s="70">
        <v>17.600000000000001</v>
      </c>
    </row>
    <row r="82" spans="1:17" x14ac:dyDescent="0.25">
      <c r="A82" s="9" t="s">
        <v>661</v>
      </c>
      <c r="B82" s="3">
        <v>80</v>
      </c>
      <c r="C82" t="s">
        <v>704</v>
      </c>
      <c r="E82">
        <v>24</v>
      </c>
      <c r="G82">
        <v>1870</v>
      </c>
      <c r="Q82" s="70">
        <v>17.8</v>
      </c>
    </row>
    <row r="83" spans="1:17" x14ac:dyDescent="0.25">
      <c r="Q83" s="70">
        <v>18</v>
      </c>
    </row>
    <row r="84" spans="1:17" x14ac:dyDescent="0.25">
      <c r="Q84" s="70">
        <v>18.2</v>
      </c>
    </row>
  </sheetData>
  <mergeCells count="1">
    <mergeCell ref="H1:O1"/>
  </mergeCells>
  <phoneticPr fontId="12" type="noConversion"/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996F3-C72B-40CF-92AC-9BFB437E65F8}">
  <dimension ref="A1:W193"/>
  <sheetViews>
    <sheetView workbookViewId="0">
      <selection activeCell="W32" sqref="W32"/>
    </sheetView>
  </sheetViews>
  <sheetFormatPr baseColWidth="10" defaultRowHeight="15" x14ac:dyDescent="0.25"/>
  <cols>
    <col min="1" max="1" width="3" bestFit="1" customWidth="1"/>
    <col min="2" max="2" width="2" bestFit="1" customWidth="1"/>
    <col min="3" max="3" width="2.140625" bestFit="1" customWidth="1"/>
    <col min="4" max="4" width="2" bestFit="1" customWidth="1"/>
    <col min="5" max="5" width="2.5703125" bestFit="1" customWidth="1"/>
    <col min="6" max="6" width="8" bestFit="1" customWidth="1"/>
    <col min="9" max="9" width="17.5703125" bestFit="1" customWidth="1"/>
    <col min="10" max="10" width="22.42578125" bestFit="1" customWidth="1"/>
    <col min="11" max="11" width="9" bestFit="1" customWidth="1"/>
    <col min="12" max="13" width="5" bestFit="1" customWidth="1"/>
    <col min="14" max="14" width="10" bestFit="1" customWidth="1"/>
    <col min="15" max="15" width="7" bestFit="1" customWidth="1"/>
    <col min="16" max="16" width="2" bestFit="1" customWidth="1"/>
    <col min="17" max="17" width="3" bestFit="1" customWidth="1"/>
    <col min="18" max="18" width="12.5703125" bestFit="1" customWidth="1"/>
    <col min="19" max="25" width="10.140625" bestFit="1" customWidth="1"/>
    <col min="26" max="27" width="15" bestFit="1" customWidth="1"/>
  </cols>
  <sheetData>
    <row r="1" spans="1:18" x14ac:dyDescent="0.25">
      <c r="A1" t="s">
        <v>616</v>
      </c>
      <c r="B1" t="s">
        <v>605</v>
      </c>
      <c r="C1" t="s">
        <v>617</v>
      </c>
      <c r="D1" t="s">
        <v>618</v>
      </c>
      <c r="E1" t="s">
        <v>586</v>
      </c>
      <c r="F1" t="s">
        <v>613</v>
      </c>
    </row>
    <row r="2" spans="1:18" x14ac:dyDescent="0.25">
      <c r="A2">
        <v>0</v>
      </c>
      <c r="B2">
        <v>0</v>
      </c>
      <c r="C2">
        <v>1</v>
      </c>
      <c r="D2">
        <v>0</v>
      </c>
      <c r="E2">
        <v>0</v>
      </c>
      <c r="F2">
        <v>455</v>
      </c>
      <c r="L2">
        <v>372897.0428</v>
      </c>
    </row>
    <row r="3" spans="1:18" x14ac:dyDescent="0.25">
      <c r="A3">
        <v>1</v>
      </c>
      <c r="B3">
        <v>0</v>
      </c>
      <c r="C3">
        <v>1</v>
      </c>
      <c r="D3">
        <v>0</v>
      </c>
      <c r="E3">
        <v>0</v>
      </c>
      <c r="F3">
        <v>455</v>
      </c>
      <c r="I3" s="68" t="s">
        <v>656</v>
      </c>
      <c r="J3" s="68" t="s">
        <v>793</v>
      </c>
    </row>
    <row r="4" spans="1:18" x14ac:dyDescent="0.25">
      <c r="A4">
        <v>2</v>
      </c>
      <c r="B4">
        <v>0</v>
      </c>
      <c r="C4">
        <v>1</v>
      </c>
      <c r="D4">
        <v>0</v>
      </c>
      <c r="E4">
        <v>0</v>
      </c>
      <c r="F4">
        <v>455</v>
      </c>
      <c r="I4" s="68" t="s">
        <v>657</v>
      </c>
      <c r="J4">
        <v>0</v>
      </c>
      <c r="K4">
        <v>1</v>
      </c>
      <c r="L4">
        <v>2</v>
      </c>
      <c r="M4">
        <v>3</v>
      </c>
      <c r="N4">
        <v>4</v>
      </c>
      <c r="O4">
        <v>5</v>
      </c>
      <c r="P4">
        <v>6</v>
      </c>
      <c r="Q4">
        <v>7</v>
      </c>
      <c r="R4" t="s">
        <v>658</v>
      </c>
    </row>
    <row r="5" spans="1:18" x14ac:dyDescent="0.25">
      <c r="A5">
        <v>3</v>
      </c>
      <c r="B5">
        <v>0</v>
      </c>
      <c r="C5">
        <v>1</v>
      </c>
      <c r="D5">
        <v>0</v>
      </c>
      <c r="E5">
        <v>0</v>
      </c>
      <c r="F5">
        <v>455</v>
      </c>
      <c r="I5" s="69">
        <v>0</v>
      </c>
      <c r="J5">
        <v>455</v>
      </c>
      <c r="K5">
        <v>386.92</v>
      </c>
      <c r="L5">
        <v>130</v>
      </c>
      <c r="M5">
        <v>130</v>
      </c>
      <c r="N5">
        <v>0</v>
      </c>
      <c r="O5">
        <v>0</v>
      </c>
      <c r="P5">
        <v>0</v>
      </c>
      <c r="Q5">
        <v>0</v>
      </c>
      <c r="R5">
        <v>1101.92</v>
      </c>
    </row>
    <row r="6" spans="1:18" x14ac:dyDescent="0.25">
      <c r="A6">
        <v>4</v>
      </c>
      <c r="B6">
        <v>0</v>
      </c>
      <c r="C6">
        <v>1</v>
      </c>
      <c r="D6">
        <v>0</v>
      </c>
      <c r="E6">
        <v>0</v>
      </c>
      <c r="F6">
        <v>455</v>
      </c>
      <c r="I6" s="69">
        <v>1</v>
      </c>
      <c r="J6">
        <v>455</v>
      </c>
      <c r="K6">
        <v>423.8</v>
      </c>
      <c r="L6">
        <v>0</v>
      </c>
      <c r="M6">
        <v>130</v>
      </c>
      <c r="N6">
        <v>0</v>
      </c>
      <c r="O6">
        <v>0</v>
      </c>
      <c r="P6">
        <v>0</v>
      </c>
      <c r="Q6">
        <v>0</v>
      </c>
      <c r="R6">
        <v>1008.8</v>
      </c>
    </row>
    <row r="7" spans="1:18" x14ac:dyDescent="0.25">
      <c r="A7">
        <v>5</v>
      </c>
      <c r="B7">
        <v>0</v>
      </c>
      <c r="C7">
        <v>1</v>
      </c>
      <c r="D7">
        <v>0</v>
      </c>
      <c r="E7">
        <v>0</v>
      </c>
      <c r="F7">
        <v>455</v>
      </c>
      <c r="I7" s="69">
        <v>2</v>
      </c>
      <c r="J7">
        <v>455</v>
      </c>
      <c r="K7">
        <v>377.24</v>
      </c>
      <c r="L7">
        <v>0</v>
      </c>
      <c r="M7">
        <v>130</v>
      </c>
      <c r="N7">
        <v>0</v>
      </c>
      <c r="O7">
        <v>0</v>
      </c>
      <c r="P7">
        <v>0</v>
      </c>
      <c r="Q7">
        <v>0</v>
      </c>
      <c r="R7">
        <v>962.24</v>
      </c>
    </row>
    <row r="8" spans="1:18" x14ac:dyDescent="0.25">
      <c r="A8">
        <v>6</v>
      </c>
      <c r="B8">
        <v>0</v>
      </c>
      <c r="C8">
        <v>1</v>
      </c>
      <c r="D8">
        <v>0</v>
      </c>
      <c r="E8">
        <v>0</v>
      </c>
      <c r="F8">
        <v>455</v>
      </c>
      <c r="I8" s="69">
        <v>3</v>
      </c>
      <c r="J8">
        <v>455</v>
      </c>
      <c r="K8">
        <v>346.2</v>
      </c>
      <c r="L8">
        <v>0</v>
      </c>
      <c r="M8">
        <v>130</v>
      </c>
      <c r="N8">
        <v>0</v>
      </c>
      <c r="O8">
        <v>0</v>
      </c>
      <c r="P8">
        <v>0</v>
      </c>
      <c r="Q8">
        <v>0</v>
      </c>
      <c r="R8">
        <v>931.2</v>
      </c>
    </row>
    <row r="9" spans="1:18" x14ac:dyDescent="0.25">
      <c r="A9">
        <v>7</v>
      </c>
      <c r="B9">
        <v>0</v>
      </c>
      <c r="C9">
        <v>1</v>
      </c>
      <c r="D9">
        <v>0</v>
      </c>
      <c r="E9">
        <v>0</v>
      </c>
      <c r="F9">
        <v>455</v>
      </c>
      <c r="I9" s="69">
        <v>4</v>
      </c>
      <c r="J9">
        <v>455</v>
      </c>
      <c r="K9">
        <v>445.16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900.16000000000008</v>
      </c>
    </row>
    <row r="10" spans="1:18" x14ac:dyDescent="0.25">
      <c r="A10">
        <v>8</v>
      </c>
      <c r="B10">
        <v>0</v>
      </c>
      <c r="C10">
        <v>1</v>
      </c>
      <c r="D10">
        <v>0</v>
      </c>
      <c r="E10">
        <v>0</v>
      </c>
      <c r="F10">
        <v>455</v>
      </c>
      <c r="I10" s="69">
        <v>5</v>
      </c>
      <c r="J10">
        <v>455</v>
      </c>
      <c r="K10">
        <v>445.16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900.16000000000008</v>
      </c>
    </row>
    <row r="11" spans="1:18" x14ac:dyDescent="0.25">
      <c r="A11">
        <v>9</v>
      </c>
      <c r="B11">
        <v>0</v>
      </c>
      <c r="C11">
        <v>1</v>
      </c>
      <c r="D11">
        <v>0</v>
      </c>
      <c r="E11">
        <v>0</v>
      </c>
      <c r="F11">
        <v>455</v>
      </c>
      <c r="I11" s="69">
        <v>6</v>
      </c>
      <c r="J11">
        <v>455</v>
      </c>
      <c r="K11">
        <v>451.2</v>
      </c>
      <c r="L11">
        <v>0</v>
      </c>
      <c r="M11">
        <v>0</v>
      </c>
      <c r="N11">
        <v>25</v>
      </c>
      <c r="O11">
        <v>0</v>
      </c>
      <c r="P11">
        <v>0</v>
      </c>
      <c r="Q11">
        <v>0</v>
      </c>
      <c r="R11">
        <v>931.2</v>
      </c>
    </row>
    <row r="12" spans="1:18" x14ac:dyDescent="0.25">
      <c r="A12">
        <v>10</v>
      </c>
      <c r="B12">
        <v>0</v>
      </c>
      <c r="C12">
        <v>1</v>
      </c>
      <c r="D12">
        <v>0</v>
      </c>
      <c r="E12">
        <v>0</v>
      </c>
      <c r="F12">
        <v>455</v>
      </c>
      <c r="I12" s="69">
        <v>7</v>
      </c>
      <c r="J12">
        <v>455</v>
      </c>
      <c r="K12">
        <v>455</v>
      </c>
      <c r="L12">
        <v>0</v>
      </c>
      <c r="M12">
        <v>0</v>
      </c>
      <c r="N12">
        <v>83.28</v>
      </c>
      <c r="O12">
        <v>0</v>
      </c>
      <c r="P12">
        <v>0</v>
      </c>
      <c r="Q12">
        <v>0</v>
      </c>
      <c r="R12">
        <v>993.28</v>
      </c>
    </row>
    <row r="13" spans="1:18" x14ac:dyDescent="0.25">
      <c r="A13">
        <v>11</v>
      </c>
      <c r="B13">
        <v>0</v>
      </c>
      <c r="C13">
        <v>1</v>
      </c>
      <c r="D13">
        <v>0</v>
      </c>
      <c r="E13">
        <v>0</v>
      </c>
      <c r="F13">
        <v>455</v>
      </c>
      <c r="I13" s="69">
        <v>8</v>
      </c>
      <c r="J13">
        <v>455</v>
      </c>
      <c r="K13">
        <v>455</v>
      </c>
      <c r="L13">
        <v>130</v>
      </c>
      <c r="M13">
        <v>0</v>
      </c>
      <c r="N13">
        <v>92.959900000000005</v>
      </c>
      <c r="O13">
        <v>0</v>
      </c>
      <c r="P13">
        <v>0</v>
      </c>
      <c r="Q13">
        <v>0</v>
      </c>
      <c r="R13">
        <v>1132.9599000000001</v>
      </c>
    </row>
    <row r="14" spans="1:18" x14ac:dyDescent="0.25">
      <c r="A14">
        <v>12</v>
      </c>
      <c r="B14">
        <v>0</v>
      </c>
      <c r="C14">
        <v>1</v>
      </c>
      <c r="D14">
        <v>0</v>
      </c>
      <c r="E14">
        <v>0</v>
      </c>
      <c r="F14">
        <v>455</v>
      </c>
      <c r="I14" s="69">
        <v>9</v>
      </c>
      <c r="J14">
        <v>455</v>
      </c>
      <c r="K14">
        <v>455</v>
      </c>
      <c r="L14">
        <v>130</v>
      </c>
      <c r="M14">
        <v>130</v>
      </c>
      <c r="N14">
        <v>71.599900000000005</v>
      </c>
      <c r="O14">
        <v>0</v>
      </c>
      <c r="P14">
        <v>0</v>
      </c>
      <c r="Q14">
        <v>0</v>
      </c>
      <c r="R14">
        <v>1241.5998999999999</v>
      </c>
    </row>
    <row r="15" spans="1:18" x14ac:dyDescent="0.25">
      <c r="A15">
        <v>13</v>
      </c>
      <c r="B15">
        <v>0</v>
      </c>
      <c r="C15">
        <v>1</v>
      </c>
      <c r="D15">
        <v>0</v>
      </c>
      <c r="E15">
        <v>0</v>
      </c>
      <c r="F15">
        <v>455</v>
      </c>
      <c r="I15" s="69">
        <v>10</v>
      </c>
      <c r="J15">
        <v>455</v>
      </c>
      <c r="K15">
        <v>455</v>
      </c>
      <c r="L15">
        <v>130</v>
      </c>
      <c r="M15">
        <v>130</v>
      </c>
      <c r="N15">
        <v>102.64</v>
      </c>
      <c r="O15">
        <v>0</v>
      </c>
      <c r="P15">
        <v>0</v>
      </c>
      <c r="Q15">
        <v>0</v>
      </c>
      <c r="R15">
        <v>1272.6400000000001</v>
      </c>
    </row>
    <row r="16" spans="1:18" x14ac:dyDescent="0.25">
      <c r="A16">
        <v>14</v>
      </c>
      <c r="B16">
        <v>0</v>
      </c>
      <c r="C16">
        <v>1</v>
      </c>
      <c r="D16">
        <v>0</v>
      </c>
      <c r="E16">
        <v>0</v>
      </c>
      <c r="F16">
        <v>455</v>
      </c>
      <c r="I16" s="69">
        <v>11</v>
      </c>
      <c r="J16">
        <v>455</v>
      </c>
      <c r="K16">
        <v>455</v>
      </c>
      <c r="L16">
        <v>130</v>
      </c>
      <c r="M16">
        <v>130</v>
      </c>
      <c r="N16">
        <v>118.16</v>
      </c>
      <c r="O16">
        <v>0</v>
      </c>
      <c r="P16">
        <v>0</v>
      </c>
      <c r="Q16">
        <v>0</v>
      </c>
      <c r="R16">
        <v>1288.1600000000001</v>
      </c>
    </row>
    <row r="17" spans="1:23" x14ac:dyDescent="0.25">
      <c r="A17">
        <v>15</v>
      </c>
      <c r="B17">
        <v>0</v>
      </c>
      <c r="C17">
        <v>1</v>
      </c>
      <c r="D17">
        <v>0</v>
      </c>
      <c r="E17">
        <v>0</v>
      </c>
      <c r="F17">
        <v>455</v>
      </c>
      <c r="I17" s="69">
        <v>12</v>
      </c>
      <c r="J17">
        <v>455</v>
      </c>
      <c r="K17">
        <v>455</v>
      </c>
      <c r="L17">
        <v>130</v>
      </c>
      <c r="M17">
        <v>130</v>
      </c>
      <c r="N17">
        <v>102.64</v>
      </c>
      <c r="O17">
        <v>0</v>
      </c>
      <c r="P17">
        <v>0</v>
      </c>
      <c r="Q17">
        <v>0</v>
      </c>
      <c r="R17">
        <v>1272.6400000000001</v>
      </c>
    </row>
    <row r="18" spans="1:23" x14ac:dyDescent="0.25">
      <c r="A18">
        <v>16</v>
      </c>
      <c r="B18">
        <v>0</v>
      </c>
      <c r="C18">
        <v>1</v>
      </c>
      <c r="D18">
        <v>0</v>
      </c>
      <c r="E18">
        <v>0</v>
      </c>
      <c r="F18">
        <v>455</v>
      </c>
      <c r="I18" s="69">
        <v>13</v>
      </c>
      <c r="J18">
        <v>455</v>
      </c>
      <c r="K18">
        <v>455</v>
      </c>
      <c r="L18">
        <v>130</v>
      </c>
      <c r="M18">
        <v>130</v>
      </c>
      <c r="N18">
        <v>71.599900000000005</v>
      </c>
      <c r="O18">
        <v>0</v>
      </c>
      <c r="P18">
        <v>0</v>
      </c>
      <c r="Q18">
        <v>0</v>
      </c>
      <c r="R18">
        <v>1241.5998999999999</v>
      </c>
    </row>
    <row r="19" spans="1:23" x14ac:dyDescent="0.25">
      <c r="A19">
        <v>17</v>
      </c>
      <c r="B19">
        <v>0</v>
      </c>
      <c r="C19">
        <v>1</v>
      </c>
      <c r="D19">
        <v>0</v>
      </c>
      <c r="E19">
        <v>0</v>
      </c>
      <c r="F19">
        <v>455</v>
      </c>
      <c r="I19" s="69">
        <v>14</v>
      </c>
      <c r="J19">
        <v>455</v>
      </c>
      <c r="K19">
        <v>455</v>
      </c>
      <c r="L19">
        <v>130</v>
      </c>
      <c r="M19">
        <v>130</v>
      </c>
      <c r="N19">
        <v>56.079900000000002</v>
      </c>
      <c r="O19">
        <v>0</v>
      </c>
      <c r="P19">
        <v>0</v>
      </c>
      <c r="Q19">
        <v>0</v>
      </c>
      <c r="R19">
        <v>1226.0799</v>
      </c>
    </row>
    <row r="20" spans="1:23" x14ac:dyDescent="0.25">
      <c r="A20">
        <v>18</v>
      </c>
      <c r="B20">
        <v>0</v>
      </c>
      <c r="C20">
        <v>1</v>
      </c>
      <c r="D20">
        <v>0</v>
      </c>
      <c r="E20">
        <v>0</v>
      </c>
      <c r="F20">
        <v>455</v>
      </c>
      <c r="I20" s="69">
        <v>15</v>
      </c>
      <c r="J20">
        <v>455</v>
      </c>
      <c r="K20">
        <v>455</v>
      </c>
      <c r="L20">
        <v>130</v>
      </c>
      <c r="M20">
        <v>130</v>
      </c>
      <c r="N20">
        <v>56.08</v>
      </c>
      <c r="O20">
        <v>0</v>
      </c>
      <c r="P20">
        <v>0</v>
      </c>
      <c r="Q20">
        <v>0</v>
      </c>
      <c r="R20">
        <v>1226.08</v>
      </c>
    </row>
    <row r="21" spans="1:23" x14ac:dyDescent="0.25">
      <c r="A21">
        <v>19</v>
      </c>
      <c r="B21">
        <v>0</v>
      </c>
      <c r="C21">
        <v>1</v>
      </c>
      <c r="D21">
        <v>0</v>
      </c>
      <c r="E21">
        <v>0</v>
      </c>
      <c r="F21">
        <v>455</v>
      </c>
      <c r="I21" s="69">
        <v>16</v>
      </c>
      <c r="J21">
        <v>455</v>
      </c>
      <c r="K21">
        <v>455</v>
      </c>
      <c r="L21">
        <v>130</v>
      </c>
      <c r="M21">
        <v>130</v>
      </c>
      <c r="N21">
        <v>118.16</v>
      </c>
      <c r="O21">
        <v>0</v>
      </c>
      <c r="P21">
        <v>0</v>
      </c>
      <c r="Q21">
        <v>0</v>
      </c>
      <c r="R21">
        <v>1288.1600000000001</v>
      </c>
    </row>
    <row r="22" spans="1:23" x14ac:dyDescent="0.25">
      <c r="A22">
        <v>20</v>
      </c>
      <c r="B22">
        <v>0</v>
      </c>
      <c r="C22">
        <v>1</v>
      </c>
      <c r="D22">
        <v>0</v>
      </c>
      <c r="E22">
        <v>0</v>
      </c>
      <c r="F22">
        <v>455</v>
      </c>
      <c r="I22" s="69">
        <v>17</v>
      </c>
      <c r="J22">
        <v>455</v>
      </c>
      <c r="K22">
        <v>455</v>
      </c>
      <c r="L22">
        <v>130</v>
      </c>
      <c r="M22">
        <v>130</v>
      </c>
      <c r="N22">
        <v>162</v>
      </c>
      <c r="O22">
        <v>70.319999999999993</v>
      </c>
      <c r="P22">
        <v>0</v>
      </c>
      <c r="Q22">
        <v>10</v>
      </c>
      <c r="R22">
        <v>1412.32</v>
      </c>
    </row>
    <row r="23" spans="1:23" x14ac:dyDescent="0.25">
      <c r="A23">
        <v>21</v>
      </c>
      <c r="B23">
        <v>0</v>
      </c>
      <c r="C23">
        <v>1</v>
      </c>
      <c r="D23">
        <v>0</v>
      </c>
      <c r="E23">
        <v>0</v>
      </c>
      <c r="F23">
        <v>455</v>
      </c>
      <c r="I23" s="69">
        <v>18</v>
      </c>
      <c r="J23">
        <v>455</v>
      </c>
      <c r="K23">
        <v>455</v>
      </c>
      <c r="L23">
        <v>130</v>
      </c>
      <c r="M23">
        <v>130</v>
      </c>
      <c r="N23">
        <v>162</v>
      </c>
      <c r="O23">
        <v>64.8</v>
      </c>
      <c r="P23">
        <v>0</v>
      </c>
      <c r="Q23">
        <v>0</v>
      </c>
      <c r="R23">
        <v>1396.8</v>
      </c>
    </row>
    <row r="24" spans="1:23" x14ac:dyDescent="0.25">
      <c r="A24">
        <v>22</v>
      </c>
      <c r="B24">
        <v>0</v>
      </c>
      <c r="C24">
        <v>1</v>
      </c>
      <c r="D24">
        <v>0</v>
      </c>
      <c r="E24">
        <v>0</v>
      </c>
      <c r="F24">
        <v>455</v>
      </c>
      <c r="I24" s="69">
        <v>19</v>
      </c>
      <c r="J24">
        <v>455</v>
      </c>
      <c r="K24">
        <v>455</v>
      </c>
      <c r="L24">
        <v>130</v>
      </c>
      <c r="M24">
        <v>130</v>
      </c>
      <c r="N24">
        <v>162</v>
      </c>
      <c r="O24">
        <v>33.76</v>
      </c>
      <c r="P24">
        <v>0</v>
      </c>
      <c r="Q24">
        <v>0</v>
      </c>
      <c r="R24">
        <v>1365.76</v>
      </c>
    </row>
    <row r="25" spans="1:23" x14ac:dyDescent="0.25">
      <c r="A25">
        <v>23</v>
      </c>
      <c r="B25">
        <v>0</v>
      </c>
      <c r="C25">
        <v>1</v>
      </c>
      <c r="D25">
        <v>0</v>
      </c>
      <c r="E25">
        <v>0</v>
      </c>
      <c r="F25">
        <v>455</v>
      </c>
      <c r="I25" s="69">
        <v>20</v>
      </c>
      <c r="J25">
        <v>455</v>
      </c>
      <c r="K25">
        <v>455</v>
      </c>
      <c r="L25">
        <v>130</v>
      </c>
      <c r="M25">
        <v>130</v>
      </c>
      <c r="N25">
        <v>149.19999999999999</v>
      </c>
      <c r="O25">
        <v>0</v>
      </c>
      <c r="P25">
        <v>0</v>
      </c>
      <c r="Q25">
        <v>0</v>
      </c>
      <c r="R25">
        <v>1319.2</v>
      </c>
    </row>
    <row r="26" spans="1:23" x14ac:dyDescent="0.25">
      <c r="A26">
        <v>0</v>
      </c>
      <c r="B26">
        <v>1</v>
      </c>
      <c r="C26">
        <v>1</v>
      </c>
      <c r="D26">
        <v>0</v>
      </c>
      <c r="E26">
        <v>0</v>
      </c>
      <c r="F26">
        <v>386.92</v>
      </c>
      <c r="I26" s="69">
        <v>21</v>
      </c>
      <c r="J26">
        <v>455</v>
      </c>
      <c r="K26">
        <v>455</v>
      </c>
      <c r="L26">
        <v>130</v>
      </c>
      <c r="M26">
        <v>130</v>
      </c>
      <c r="N26">
        <v>133.68</v>
      </c>
      <c r="O26">
        <v>0</v>
      </c>
      <c r="P26">
        <v>0</v>
      </c>
      <c r="Q26">
        <v>0</v>
      </c>
      <c r="R26">
        <v>1303.68</v>
      </c>
    </row>
    <row r="27" spans="1:23" x14ac:dyDescent="0.25">
      <c r="A27">
        <v>1</v>
      </c>
      <c r="B27">
        <v>1</v>
      </c>
      <c r="C27">
        <v>1</v>
      </c>
      <c r="D27">
        <v>0</v>
      </c>
      <c r="E27">
        <v>0</v>
      </c>
      <c r="F27">
        <v>423.8</v>
      </c>
      <c r="I27" s="69">
        <v>22</v>
      </c>
      <c r="J27">
        <v>455</v>
      </c>
      <c r="K27">
        <v>455</v>
      </c>
      <c r="L27">
        <v>130</v>
      </c>
      <c r="M27">
        <v>130</v>
      </c>
      <c r="N27">
        <v>56.079900000000002</v>
      </c>
      <c r="O27">
        <v>0</v>
      </c>
      <c r="P27">
        <v>0</v>
      </c>
      <c r="Q27">
        <v>0</v>
      </c>
      <c r="R27">
        <v>1226.0799</v>
      </c>
    </row>
    <row r="28" spans="1:23" x14ac:dyDescent="0.25">
      <c r="A28">
        <v>2</v>
      </c>
      <c r="B28">
        <v>1</v>
      </c>
      <c r="C28">
        <v>1</v>
      </c>
      <c r="D28">
        <v>0</v>
      </c>
      <c r="E28">
        <v>0</v>
      </c>
      <c r="F28">
        <v>377.24</v>
      </c>
      <c r="I28" s="69">
        <v>23</v>
      </c>
      <c r="J28">
        <v>455</v>
      </c>
      <c r="K28">
        <v>433.48</v>
      </c>
      <c r="L28">
        <v>130</v>
      </c>
      <c r="M28">
        <v>130</v>
      </c>
      <c r="N28">
        <v>0</v>
      </c>
      <c r="O28">
        <v>0</v>
      </c>
      <c r="P28">
        <v>0</v>
      </c>
      <c r="Q28">
        <v>0</v>
      </c>
      <c r="R28">
        <v>1148.48</v>
      </c>
    </row>
    <row r="29" spans="1:23" x14ac:dyDescent="0.25">
      <c r="A29">
        <v>3</v>
      </c>
      <c r="B29">
        <v>1</v>
      </c>
      <c r="C29">
        <v>1</v>
      </c>
      <c r="D29">
        <v>0</v>
      </c>
      <c r="E29">
        <v>0</v>
      </c>
      <c r="F29">
        <v>346.2</v>
      </c>
      <c r="I29" s="69" t="s">
        <v>658</v>
      </c>
      <c r="J29">
        <v>10920</v>
      </c>
      <c r="K29">
        <v>10589.16</v>
      </c>
      <c r="L29">
        <v>2210</v>
      </c>
      <c r="M29">
        <v>2470</v>
      </c>
      <c r="N29">
        <v>1723.1595</v>
      </c>
      <c r="O29">
        <v>168.88</v>
      </c>
      <c r="P29">
        <v>0</v>
      </c>
      <c r="Q29">
        <v>10</v>
      </c>
      <c r="R29">
        <v>28091.199499999995</v>
      </c>
    </row>
    <row r="30" spans="1:23" x14ac:dyDescent="0.25">
      <c r="A30">
        <v>4</v>
      </c>
      <c r="B30">
        <v>1</v>
      </c>
      <c r="C30">
        <v>1</v>
      </c>
      <c r="D30">
        <v>0</v>
      </c>
      <c r="E30">
        <v>0</v>
      </c>
      <c r="F30">
        <v>445.16</v>
      </c>
      <c r="V30" t="s">
        <v>794</v>
      </c>
      <c r="W30">
        <v>573630</v>
      </c>
    </row>
    <row r="31" spans="1:23" x14ac:dyDescent="0.25">
      <c r="A31">
        <v>5</v>
      </c>
      <c r="B31">
        <v>1</v>
      </c>
      <c r="C31">
        <v>1</v>
      </c>
      <c r="D31">
        <v>0</v>
      </c>
      <c r="E31">
        <v>0</v>
      </c>
      <c r="F31">
        <v>445.16</v>
      </c>
      <c r="V31" t="s">
        <v>795</v>
      </c>
      <c r="W31">
        <v>558899.42240000004</v>
      </c>
    </row>
    <row r="32" spans="1:23" x14ac:dyDescent="0.25">
      <c r="A32">
        <v>6</v>
      </c>
      <c r="B32">
        <v>1</v>
      </c>
      <c r="C32">
        <v>1</v>
      </c>
      <c r="D32">
        <v>0</v>
      </c>
      <c r="E32">
        <v>0</v>
      </c>
      <c r="F32">
        <v>451.2</v>
      </c>
    </row>
    <row r="33" spans="1:6" x14ac:dyDescent="0.25">
      <c r="A33">
        <v>7</v>
      </c>
      <c r="B33">
        <v>1</v>
      </c>
      <c r="C33">
        <v>1</v>
      </c>
      <c r="D33">
        <v>0</v>
      </c>
      <c r="E33">
        <v>0</v>
      </c>
      <c r="F33">
        <v>455</v>
      </c>
    </row>
    <row r="34" spans="1:6" x14ac:dyDescent="0.25">
      <c r="A34">
        <v>8</v>
      </c>
      <c r="B34">
        <v>1</v>
      </c>
      <c r="C34">
        <v>1</v>
      </c>
      <c r="D34">
        <v>0</v>
      </c>
      <c r="E34">
        <v>0</v>
      </c>
      <c r="F34">
        <v>455</v>
      </c>
    </row>
    <row r="35" spans="1:6" x14ac:dyDescent="0.25">
      <c r="A35">
        <v>9</v>
      </c>
      <c r="B35">
        <v>1</v>
      </c>
      <c r="C35">
        <v>1</v>
      </c>
      <c r="D35">
        <v>0</v>
      </c>
      <c r="E35">
        <v>0</v>
      </c>
      <c r="F35">
        <v>455</v>
      </c>
    </row>
    <row r="36" spans="1:6" x14ac:dyDescent="0.25">
      <c r="A36">
        <v>10</v>
      </c>
      <c r="B36">
        <v>1</v>
      </c>
      <c r="C36">
        <v>1</v>
      </c>
      <c r="D36">
        <v>0</v>
      </c>
      <c r="E36">
        <v>0</v>
      </c>
      <c r="F36">
        <v>455</v>
      </c>
    </row>
    <row r="37" spans="1:6" x14ac:dyDescent="0.25">
      <c r="A37">
        <v>11</v>
      </c>
      <c r="B37">
        <v>1</v>
      </c>
      <c r="C37">
        <v>1</v>
      </c>
      <c r="D37">
        <v>0</v>
      </c>
      <c r="E37">
        <v>0</v>
      </c>
      <c r="F37">
        <v>455</v>
      </c>
    </row>
    <row r="38" spans="1:6" x14ac:dyDescent="0.25">
      <c r="A38">
        <v>12</v>
      </c>
      <c r="B38">
        <v>1</v>
      </c>
      <c r="C38">
        <v>1</v>
      </c>
      <c r="D38">
        <v>0</v>
      </c>
      <c r="E38">
        <v>0</v>
      </c>
      <c r="F38">
        <v>455</v>
      </c>
    </row>
    <row r="39" spans="1:6" x14ac:dyDescent="0.25">
      <c r="A39">
        <v>13</v>
      </c>
      <c r="B39">
        <v>1</v>
      </c>
      <c r="C39">
        <v>1</v>
      </c>
      <c r="D39">
        <v>0</v>
      </c>
      <c r="E39">
        <v>0</v>
      </c>
      <c r="F39">
        <v>455</v>
      </c>
    </row>
    <row r="40" spans="1:6" x14ac:dyDescent="0.25">
      <c r="A40">
        <v>14</v>
      </c>
      <c r="B40">
        <v>1</v>
      </c>
      <c r="C40">
        <v>1</v>
      </c>
      <c r="D40">
        <v>0</v>
      </c>
      <c r="E40">
        <v>0</v>
      </c>
      <c r="F40">
        <v>455</v>
      </c>
    </row>
    <row r="41" spans="1:6" x14ac:dyDescent="0.25">
      <c r="A41">
        <v>15</v>
      </c>
      <c r="B41">
        <v>1</v>
      </c>
      <c r="C41">
        <v>1</v>
      </c>
      <c r="D41">
        <v>0</v>
      </c>
      <c r="E41">
        <v>0</v>
      </c>
      <c r="F41">
        <v>455</v>
      </c>
    </row>
    <row r="42" spans="1:6" x14ac:dyDescent="0.25">
      <c r="A42">
        <v>16</v>
      </c>
      <c r="B42">
        <v>1</v>
      </c>
      <c r="C42">
        <v>1</v>
      </c>
      <c r="D42">
        <v>0</v>
      </c>
      <c r="E42">
        <v>0</v>
      </c>
      <c r="F42">
        <v>455</v>
      </c>
    </row>
    <row r="43" spans="1:6" x14ac:dyDescent="0.25">
      <c r="A43">
        <v>17</v>
      </c>
      <c r="B43">
        <v>1</v>
      </c>
      <c r="C43">
        <v>1</v>
      </c>
      <c r="D43">
        <v>0</v>
      </c>
      <c r="E43">
        <v>0</v>
      </c>
      <c r="F43">
        <v>455</v>
      </c>
    </row>
    <row r="44" spans="1:6" x14ac:dyDescent="0.25">
      <c r="A44">
        <v>18</v>
      </c>
      <c r="B44">
        <v>1</v>
      </c>
      <c r="C44">
        <v>1</v>
      </c>
      <c r="D44">
        <v>0</v>
      </c>
      <c r="E44">
        <v>0</v>
      </c>
      <c r="F44">
        <v>455</v>
      </c>
    </row>
    <row r="45" spans="1:6" x14ac:dyDescent="0.25">
      <c r="A45">
        <v>19</v>
      </c>
      <c r="B45">
        <v>1</v>
      </c>
      <c r="C45">
        <v>1</v>
      </c>
      <c r="D45">
        <v>0</v>
      </c>
      <c r="E45">
        <v>0</v>
      </c>
      <c r="F45">
        <v>455</v>
      </c>
    </row>
    <row r="46" spans="1:6" x14ac:dyDescent="0.25">
      <c r="A46">
        <v>20</v>
      </c>
      <c r="B46">
        <v>1</v>
      </c>
      <c r="C46">
        <v>1</v>
      </c>
      <c r="D46">
        <v>0</v>
      </c>
      <c r="E46">
        <v>0</v>
      </c>
      <c r="F46">
        <v>455</v>
      </c>
    </row>
    <row r="47" spans="1:6" x14ac:dyDescent="0.25">
      <c r="A47">
        <v>21</v>
      </c>
      <c r="B47">
        <v>1</v>
      </c>
      <c r="C47">
        <v>1</v>
      </c>
      <c r="D47">
        <v>0</v>
      </c>
      <c r="E47">
        <v>0</v>
      </c>
      <c r="F47">
        <v>455</v>
      </c>
    </row>
    <row r="48" spans="1:6" x14ac:dyDescent="0.25">
      <c r="A48">
        <v>22</v>
      </c>
      <c r="B48">
        <v>1</v>
      </c>
      <c r="C48">
        <v>1</v>
      </c>
      <c r="D48">
        <v>0</v>
      </c>
      <c r="E48">
        <v>0</v>
      </c>
      <c r="F48">
        <v>455</v>
      </c>
    </row>
    <row r="49" spans="1:6" x14ac:dyDescent="0.25">
      <c r="A49">
        <v>23</v>
      </c>
      <c r="B49">
        <v>1</v>
      </c>
      <c r="C49">
        <v>1</v>
      </c>
      <c r="D49">
        <v>0</v>
      </c>
      <c r="E49">
        <v>0</v>
      </c>
      <c r="F49">
        <v>433.48</v>
      </c>
    </row>
    <row r="50" spans="1:6" x14ac:dyDescent="0.25">
      <c r="A50">
        <v>0</v>
      </c>
      <c r="B50">
        <v>2</v>
      </c>
      <c r="C50">
        <v>1</v>
      </c>
      <c r="D50">
        <v>0</v>
      </c>
      <c r="E50">
        <v>0</v>
      </c>
      <c r="F50">
        <v>130</v>
      </c>
    </row>
    <row r="51" spans="1:6" x14ac:dyDescent="0.25">
      <c r="A51">
        <v>1</v>
      </c>
      <c r="B51">
        <v>2</v>
      </c>
      <c r="C51">
        <v>0</v>
      </c>
      <c r="D51">
        <v>0</v>
      </c>
      <c r="E51">
        <v>1</v>
      </c>
      <c r="F51">
        <v>0</v>
      </c>
    </row>
    <row r="52" spans="1:6" x14ac:dyDescent="0.25">
      <c r="A52">
        <v>2</v>
      </c>
      <c r="B52">
        <v>2</v>
      </c>
      <c r="C52">
        <v>0</v>
      </c>
      <c r="D52">
        <v>0</v>
      </c>
      <c r="E52">
        <v>0</v>
      </c>
      <c r="F52">
        <v>0</v>
      </c>
    </row>
    <row r="53" spans="1:6" x14ac:dyDescent="0.25">
      <c r="A53">
        <v>3</v>
      </c>
      <c r="B53">
        <v>2</v>
      </c>
      <c r="C53">
        <v>0</v>
      </c>
      <c r="D53">
        <v>0</v>
      </c>
      <c r="E53">
        <v>0</v>
      </c>
      <c r="F53">
        <v>0</v>
      </c>
    </row>
    <row r="54" spans="1:6" x14ac:dyDescent="0.25">
      <c r="A54">
        <v>4</v>
      </c>
      <c r="B54">
        <v>2</v>
      </c>
      <c r="C54">
        <v>0</v>
      </c>
      <c r="D54">
        <v>0</v>
      </c>
      <c r="E54">
        <v>0</v>
      </c>
      <c r="F54">
        <v>0</v>
      </c>
    </row>
    <row r="55" spans="1:6" x14ac:dyDescent="0.25">
      <c r="A55">
        <v>5</v>
      </c>
      <c r="B55">
        <v>2</v>
      </c>
      <c r="C55">
        <v>0</v>
      </c>
      <c r="D55">
        <v>0</v>
      </c>
      <c r="E55">
        <v>0</v>
      </c>
      <c r="F55">
        <v>0</v>
      </c>
    </row>
    <row r="56" spans="1:6" x14ac:dyDescent="0.25">
      <c r="A56">
        <v>6</v>
      </c>
      <c r="B56">
        <v>2</v>
      </c>
      <c r="C56">
        <v>0</v>
      </c>
      <c r="D56">
        <v>0</v>
      </c>
      <c r="E56">
        <v>0</v>
      </c>
      <c r="F56">
        <v>0</v>
      </c>
    </row>
    <row r="57" spans="1:6" x14ac:dyDescent="0.25">
      <c r="A57">
        <v>7</v>
      </c>
      <c r="B57">
        <v>2</v>
      </c>
      <c r="C57">
        <v>0</v>
      </c>
      <c r="D57">
        <v>0</v>
      </c>
      <c r="E57">
        <v>0</v>
      </c>
      <c r="F57">
        <v>0</v>
      </c>
    </row>
    <row r="58" spans="1:6" x14ac:dyDescent="0.25">
      <c r="A58">
        <v>8</v>
      </c>
      <c r="B58">
        <v>2</v>
      </c>
      <c r="C58">
        <v>1</v>
      </c>
      <c r="D58">
        <v>1</v>
      </c>
      <c r="E58">
        <v>0</v>
      </c>
      <c r="F58">
        <v>130</v>
      </c>
    </row>
    <row r="59" spans="1:6" x14ac:dyDescent="0.25">
      <c r="A59">
        <v>9</v>
      </c>
      <c r="B59">
        <v>2</v>
      </c>
      <c r="C59">
        <v>1</v>
      </c>
      <c r="D59">
        <v>0</v>
      </c>
      <c r="E59">
        <v>0</v>
      </c>
      <c r="F59">
        <v>130</v>
      </c>
    </row>
    <row r="60" spans="1:6" x14ac:dyDescent="0.25">
      <c r="A60">
        <v>10</v>
      </c>
      <c r="B60">
        <v>2</v>
      </c>
      <c r="C60">
        <v>1</v>
      </c>
      <c r="D60">
        <v>0</v>
      </c>
      <c r="E60">
        <v>0</v>
      </c>
      <c r="F60">
        <v>130</v>
      </c>
    </row>
    <row r="61" spans="1:6" x14ac:dyDescent="0.25">
      <c r="A61">
        <v>11</v>
      </c>
      <c r="B61">
        <v>2</v>
      </c>
      <c r="C61">
        <v>1</v>
      </c>
      <c r="D61">
        <v>0</v>
      </c>
      <c r="E61">
        <v>0</v>
      </c>
      <c r="F61">
        <v>130</v>
      </c>
    </row>
    <row r="62" spans="1:6" x14ac:dyDescent="0.25">
      <c r="A62">
        <v>12</v>
      </c>
      <c r="B62">
        <v>2</v>
      </c>
      <c r="C62">
        <v>1</v>
      </c>
      <c r="D62">
        <v>0</v>
      </c>
      <c r="E62">
        <v>0</v>
      </c>
      <c r="F62">
        <v>130</v>
      </c>
    </row>
    <row r="63" spans="1:6" x14ac:dyDescent="0.25">
      <c r="A63">
        <v>13</v>
      </c>
      <c r="B63">
        <v>2</v>
      </c>
      <c r="C63">
        <v>1</v>
      </c>
      <c r="D63">
        <v>0</v>
      </c>
      <c r="E63">
        <v>0</v>
      </c>
      <c r="F63">
        <v>130</v>
      </c>
    </row>
    <row r="64" spans="1:6" x14ac:dyDescent="0.25">
      <c r="A64">
        <v>14</v>
      </c>
      <c r="B64">
        <v>2</v>
      </c>
      <c r="C64">
        <v>1</v>
      </c>
      <c r="D64">
        <v>0</v>
      </c>
      <c r="E64">
        <v>0</v>
      </c>
      <c r="F64">
        <v>130</v>
      </c>
    </row>
    <row r="65" spans="1:6" x14ac:dyDescent="0.25">
      <c r="A65">
        <v>15</v>
      </c>
      <c r="B65">
        <v>2</v>
      </c>
      <c r="C65">
        <v>1</v>
      </c>
      <c r="D65">
        <v>0</v>
      </c>
      <c r="E65">
        <v>0</v>
      </c>
      <c r="F65">
        <v>130</v>
      </c>
    </row>
    <row r="66" spans="1:6" x14ac:dyDescent="0.25">
      <c r="A66">
        <v>16</v>
      </c>
      <c r="B66">
        <v>2</v>
      </c>
      <c r="C66">
        <v>1</v>
      </c>
      <c r="D66">
        <v>0</v>
      </c>
      <c r="E66">
        <v>0</v>
      </c>
      <c r="F66">
        <v>130</v>
      </c>
    </row>
    <row r="67" spans="1:6" x14ac:dyDescent="0.25">
      <c r="A67">
        <v>17</v>
      </c>
      <c r="B67">
        <v>2</v>
      </c>
      <c r="C67">
        <v>1</v>
      </c>
      <c r="D67">
        <v>0</v>
      </c>
      <c r="E67">
        <v>0</v>
      </c>
      <c r="F67">
        <v>130</v>
      </c>
    </row>
    <row r="68" spans="1:6" x14ac:dyDescent="0.25">
      <c r="A68">
        <v>18</v>
      </c>
      <c r="B68">
        <v>2</v>
      </c>
      <c r="C68">
        <v>1</v>
      </c>
      <c r="D68">
        <v>0</v>
      </c>
      <c r="E68">
        <v>0</v>
      </c>
      <c r="F68">
        <v>130</v>
      </c>
    </row>
    <row r="69" spans="1:6" x14ac:dyDescent="0.25">
      <c r="A69">
        <v>19</v>
      </c>
      <c r="B69">
        <v>2</v>
      </c>
      <c r="C69">
        <v>1</v>
      </c>
      <c r="D69">
        <v>0</v>
      </c>
      <c r="E69">
        <v>0</v>
      </c>
      <c r="F69">
        <v>130</v>
      </c>
    </row>
    <row r="70" spans="1:6" x14ac:dyDescent="0.25">
      <c r="A70">
        <v>20</v>
      </c>
      <c r="B70">
        <v>2</v>
      </c>
      <c r="C70">
        <v>1</v>
      </c>
      <c r="D70">
        <v>0</v>
      </c>
      <c r="E70">
        <v>0</v>
      </c>
      <c r="F70">
        <v>130</v>
      </c>
    </row>
    <row r="71" spans="1:6" x14ac:dyDescent="0.25">
      <c r="A71">
        <v>21</v>
      </c>
      <c r="B71">
        <v>2</v>
      </c>
      <c r="C71">
        <v>1</v>
      </c>
      <c r="D71">
        <v>0</v>
      </c>
      <c r="E71">
        <v>0</v>
      </c>
      <c r="F71">
        <v>130</v>
      </c>
    </row>
    <row r="72" spans="1:6" x14ac:dyDescent="0.25">
      <c r="A72">
        <v>22</v>
      </c>
      <c r="B72">
        <v>2</v>
      </c>
      <c r="C72">
        <v>1</v>
      </c>
      <c r="D72">
        <v>0</v>
      </c>
      <c r="E72">
        <v>0</v>
      </c>
      <c r="F72">
        <v>130</v>
      </c>
    </row>
    <row r="73" spans="1:6" x14ac:dyDescent="0.25">
      <c r="A73">
        <v>23</v>
      </c>
      <c r="B73">
        <v>2</v>
      </c>
      <c r="C73">
        <v>1</v>
      </c>
      <c r="D73">
        <v>0</v>
      </c>
      <c r="E73">
        <v>0</v>
      </c>
      <c r="F73">
        <v>130</v>
      </c>
    </row>
    <row r="74" spans="1:6" x14ac:dyDescent="0.25">
      <c r="A74">
        <v>0</v>
      </c>
      <c r="B74">
        <v>3</v>
      </c>
      <c r="C74">
        <v>1</v>
      </c>
      <c r="D74">
        <v>0</v>
      </c>
      <c r="E74">
        <v>0</v>
      </c>
      <c r="F74">
        <v>130</v>
      </c>
    </row>
    <row r="75" spans="1:6" x14ac:dyDescent="0.25">
      <c r="A75">
        <v>1</v>
      </c>
      <c r="B75">
        <v>3</v>
      </c>
      <c r="C75">
        <v>1</v>
      </c>
      <c r="D75">
        <v>0</v>
      </c>
      <c r="E75">
        <v>0</v>
      </c>
      <c r="F75">
        <v>130</v>
      </c>
    </row>
    <row r="76" spans="1:6" x14ac:dyDescent="0.25">
      <c r="A76">
        <v>2</v>
      </c>
      <c r="B76">
        <v>3</v>
      </c>
      <c r="C76">
        <v>1</v>
      </c>
      <c r="D76">
        <v>0</v>
      </c>
      <c r="E76">
        <v>0</v>
      </c>
      <c r="F76">
        <v>130</v>
      </c>
    </row>
    <row r="77" spans="1:6" x14ac:dyDescent="0.25">
      <c r="A77">
        <v>3</v>
      </c>
      <c r="B77">
        <v>3</v>
      </c>
      <c r="C77">
        <v>1</v>
      </c>
      <c r="D77">
        <v>0</v>
      </c>
      <c r="E77">
        <v>0</v>
      </c>
      <c r="F77">
        <v>130</v>
      </c>
    </row>
    <row r="78" spans="1:6" x14ac:dyDescent="0.25">
      <c r="A78">
        <v>4</v>
      </c>
      <c r="B78">
        <v>3</v>
      </c>
      <c r="C78">
        <v>0</v>
      </c>
      <c r="D78">
        <v>0</v>
      </c>
      <c r="E78">
        <v>1</v>
      </c>
      <c r="F78">
        <v>0</v>
      </c>
    </row>
    <row r="79" spans="1:6" x14ac:dyDescent="0.25">
      <c r="A79">
        <v>5</v>
      </c>
      <c r="B79">
        <v>3</v>
      </c>
      <c r="C79">
        <v>0</v>
      </c>
      <c r="D79">
        <v>0</v>
      </c>
      <c r="E79">
        <v>0</v>
      </c>
      <c r="F79">
        <v>0</v>
      </c>
    </row>
    <row r="80" spans="1:6" x14ac:dyDescent="0.25">
      <c r="A80">
        <v>6</v>
      </c>
      <c r="B80">
        <v>3</v>
      </c>
      <c r="C80">
        <v>0</v>
      </c>
      <c r="D80">
        <v>0</v>
      </c>
      <c r="E80">
        <v>0</v>
      </c>
      <c r="F80">
        <v>0</v>
      </c>
    </row>
    <row r="81" spans="1:6" x14ac:dyDescent="0.25">
      <c r="A81">
        <v>7</v>
      </c>
      <c r="B81">
        <v>3</v>
      </c>
      <c r="C81">
        <v>0</v>
      </c>
      <c r="D81">
        <v>0</v>
      </c>
      <c r="E81">
        <v>0</v>
      </c>
      <c r="F81">
        <v>0</v>
      </c>
    </row>
    <row r="82" spans="1:6" x14ac:dyDescent="0.25">
      <c r="A82">
        <v>8</v>
      </c>
      <c r="B82">
        <v>3</v>
      </c>
      <c r="C82">
        <v>0</v>
      </c>
      <c r="D82">
        <v>0</v>
      </c>
      <c r="E82">
        <v>0</v>
      </c>
      <c r="F82">
        <v>0</v>
      </c>
    </row>
    <row r="83" spans="1:6" x14ac:dyDescent="0.25">
      <c r="A83">
        <v>9</v>
      </c>
      <c r="B83">
        <v>3</v>
      </c>
      <c r="C83">
        <v>1</v>
      </c>
      <c r="D83">
        <v>1</v>
      </c>
      <c r="E83">
        <v>0</v>
      </c>
      <c r="F83">
        <v>130</v>
      </c>
    </row>
    <row r="84" spans="1:6" x14ac:dyDescent="0.25">
      <c r="A84">
        <v>10</v>
      </c>
      <c r="B84">
        <v>3</v>
      </c>
      <c r="C84">
        <v>1</v>
      </c>
      <c r="D84">
        <v>0</v>
      </c>
      <c r="E84">
        <v>0</v>
      </c>
      <c r="F84">
        <v>130</v>
      </c>
    </row>
    <row r="85" spans="1:6" x14ac:dyDescent="0.25">
      <c r="A85">
        <v>11</v>
      </c>
      <c r="B85">
        <v>3</v>
      </c>
      <c r="C85">
        <v>1</v>
      </c>
      <c r="D85">
        <v>0</v>
      </c>
      <c r="E85">
        <v>0</v>
      </c>
      <c r="F85">
        <v>130</v>
      </c>
    </row>
    <row r="86" spans="1:6" x14ac:dyDescent="0.25">
      <c r="A86">
        <v>12</v>
      </c>
      <c r="B86">
        <v>3</v>
      </c>
      <c r="C86">
        <v>1</v>
      </c>
      <c r="D86">
        <v>0</v>
      </c>
      <c r="E86">
        <v>0</v>
      </c>
      <c r="F86">
        <v>130</v>
      </c>
    </row>
    <row r="87" spans="1:6" x14ac:dyDescent="0.25">
      <c r="A87">
        <v>13</v>
      </c>
      <c r="B87">
        <v>3</v>
      </c>
      <c r="C87">
        <v>1</v>
      </c>
      <c r="D87">
        <v>0</v>
      </c>
      <c r="E87">
        <v>0</v>
      </c>
      <c r="F87">
        <v>130</v>
      </c>
    </row>
    <row r="88" spans="1:6" x14ac:dyDescent="0.25">
      <c r="A88">
        <v>14</v>
      </c>
      <c r="B88">
        <v>3</v>
      </c>
      <c r="C88">
        <v>1</v>
      </c>
      <c r="D88">
        <v>0</v>
      </c>
      <c r="E88">
        <v>0</v>
      </c>
      <c r="F88">
        <v>130</v>
      </c>
    </row>
    <row r="89" spans="1:6" x14ac:dyDescent="0.25">
      <c r="A89">
        <v>15</v>
      </c>
      <c r="B89">
        <v>3</v>
      </c>
      <c r="C89">
        <v>1</v>
      </c>
      <c r="D89">
        <v>0</v>
      </c>
      <c r="E89">
        <v>0</v>
      </c>
      <c r="F89">
        <v>130</v>
      </c>
    </row>
    <row r="90" spans="1:6" x14ac:dyDescent="0.25">
      <c r="A90">
        <v>16</v>
      </c>
      <c r="B90">
        <v>3</v>
      </c>
      <c r="C90">
        <v>1</v>
      </c>
      <c r="D90">
        <v>0</v>
      </c>
      <c r="E90">
        <v>0</v>
      </c>
      <c r="F90">
        <v>130</v>
      </c>
    </row>
    <row r="91" spans="1:6" x14ac:dyDescent="0.25">
      <c r="A91">
        <v>17</v>
      </c>
      <c r="B91">
        <v>3</v>
      </c>
      <c r="C91">
        <v>1</v>
      </c>
      <c r="D91">
        <v>0</v>
      </c>
      <c r="E91">
        <v>0</v>
      </c>
      <c r="F91">
        <v>130</v>
      </c>
    </row>
    <row r="92" spans="1:6" x14ac:dyDescent="0.25">
      <c r="A92">
        <v>18</v>
      </c>
      <c r="B92">
        <v>3</v>
      </c>
      <c r="C92">
        <v>1</v>
      </c>
      <c r="D92">
        <v>0</v>
      </c>
      <c r="E92">
        <v>0</v>
      </c>
      <c r="F92">
        <v>130</v>
      </c>
    </row>
    <row r="93" spans="1:6" x14ac:dyDescent="0.25">
      <c r="A93">
        <v>19</v>
      </c>
      <c r="B93">
        <v>3</v>
      </c>
      <c r="C93">
        <v>1</v>
      </c>
      <c r="D93">
        <v>0</v>
      </c>
      <c r="E93">
        <v>0</v>
      </c>
      <c r="F93">
        <v>130</v>
      </c>
    </row>
    <row r="94" spans="1:6" x14ac:dyDescent="0.25">
      <c r="A94">
        <v>20</v>
      </c>
      <c r="B94">
        <v>3</v>
      </c>
      <c r="C94">
        <v>1</v>
      </c>
      <c r="D94">
        <v>0</v>
      </c>
      <c r="E94">
        <v>0</v>
      </c>
      <c r="F94">
        <v>130</v>
      </c>
    </row>
    <row r="95" spans="1:6" x14ac:dyDescent="0.25">
      <c r="A95">
        <v>21</v>
      </c>
      <c r="B95">
        <v>3</v>
      </c>
      <c r="C95">
        <v>1</v>
      </c>
      <c r="D95">
        <v>0</v>
      </c>
      <c r="E95">
        <v>0</v>
      </c>
      <c r="F95">
        <v>130</v>
      </c>
    </row>
    <row r="96" spans="1:6" x14ac:dyDescent="0.25">
      <c r="A96">
        <v>22</v>
      </c>
      <c r="B96">
        <v>3</v>
      </c>
      <c r="C96">
        <v>1</v>
      </c>
      <c r="D96">
        <v>0</v>
      </c>
      <c r="E96">
        <v>0</v>
      </c>
      <c r="F96">
        <v>130</v>
      </c>
    </row>
    <row r="97" spans="1:6" x14ac:dyDescent="0.25">
      <c r="A97">
        <v>23</v>
      </c>
      <c r="B97">
        <v>3</v>
      </c>
      <c r="C97">
        <v>1</v>
      </c>
      <c r="D97">
        <v>0</v>
      </c>
      <c r="E97">
        <v>0</v>
      </c>
      <c r="F97">
        <v>130</v>
      </c>
    </row>
    <row r="98" spans="1:6" x14ac:dyDescent="0.25">
      <c r="A98">
        <v>0</v>
      </c>
      <c r="B98">
        <v>4</v>
      </c>
      <c r="C98">
        <v>0</v>
      </c>
      <c r="D98">
        <v>0</v>
      </c>
      <c r="E98">
        <v>1</v>
      </c>
      <c r="F98">
        <v>0</v>
      </c>
    </row>
    <row r="99" spans="1:6" x14ac:dyDescent="0.25">
      <c r="A99">
        <v>1</v>
      </c>
      <c r="B99">
        <v>4</v>
      </c>
      <c r="C99">
        <v>0</v>
      </c>
      <c r="D99">
        <v>0</v>
      </c>
      <c r="E99">
        <v>0</v>
      </c>
      <c r="F99">
        <v>0</v>
      </c>
    </row>
    <row r="100" spans="1:6" x14ac:dyDescent="0.25">
      <c r="A100">
        <v>2</v>
      </c>
      <c r="B100">
        <v>4</v>
      </c>
      <c r="C100">
        <v>0</v>
      </c>
      <c r="D100">
        <v>0</v>
      </c>
      <c r="E100">
        <v>0</v>
      </c>
      <c r="F100">
        <v>0</v>
      </c>
    </row>
    <row r="101" spans="1:6" x14ac:dyDescent="0.25">
      <c r="A101">
        <v>3</v>
      </c>
      <c r="B101">
        <v>4</v>
      </c>
      <c r="C101">
        <v>0</v>
      </c>
      <c r="D101">
        <v>0</v>
      </c>
      <c r="E101">
        <v>0</v>
      </c>
      <c r="F101">
        <v>0</v>
      </c>
    </row>
    <row r="102" spans="1:6" x14ac:dyDescent="0.25">
      <c r="A102">
        <v>4</v>
      </c>
      <c r="B102">
        <v>4</v>
      </c>
      <c r="C102">
        <v>0</v>
      </c>
      <c r="D102">
        <v>0</v>
      </c>
      <c r="E102">
        <v>0</v>
      </c>
      <c r="F102">
        <v>0</v>
      </c>
    </row>
    <row r="103" spans="1:6" x14ac:dyDescent="0.25">
      <c r="A103">
        <v>5</v>
      </c>
      <c r="B103">
        <v>4</v>
      </c>
      <c r="C103">
        <v>0</v>
      </c>
      <c r="D103">
        <v>0</v>
      </c>
      <c r="E103">
        <v>0</v>
      </c>
      <c r="F103">
        <v>0</v>
      </c>
    </row>
    <row r="104" spans="1:6" x14ac:dyDescent="0.25">
      <c r="A104">
        <v>6</v>
      </c>
      <c r="B104">
        <v>4</v>
      </c>
      <c r="C104">
        <v>1</v>
      </c>
      <c r="D104">
        <v>1</v>
      </c>
      <c r="E104">
        <v>0</v>
      </c>
      <c r="F104">
        <v>25</v>
      </c>
    </row>
    <row r="105" spans="1:6" x14ac:dyDescent="0.25">
      <c r="A105">
        <v>7</v>
      </c>
      <c r="B105">
        <v>4</v>
      </c>
      <c r="C105">
        <v>1</v>
      </c>
      <c r="D105">
        <v>0</v>
      </c>
      <c r="E105">
        <v>0</v>
      </c>
      <c r="F105">
        <v>83.28</v>
      </c>
    </row>
    <row r="106" spans="1:6" x14ac:dyDescent="0.25">
      <c r="A106">
        <v>8</v>
      </c>
      <c r="B106">
        <v>4</v>
      </c>
      <c r="C106">
        <v>1</v>
      </c>
      <c r="D106">
        <v>0</v>
      </c>
      <c r="E106">
        <v>0</v>
      </c>
      <c r="F106">
        <v>92.959900000000005</v>
      </c>
    </row>
    <row r="107" spans="1:6" x14ac:dyDescent="0.25">
      <c r="A107">
        <v>9</v>
      </c>
      <c r="B107">
        <v>4</v>
      </c>
      <c r="C107">
        <v>1</v>
      </c>
      <c r="D107">
        <v>0</v>
      </c>
      <c r="E107">
        <v>0</v>
      </c>
      <c r="F107">
        <v>71.599900000000005</v>
      </c>
    </row>
    <row r="108" spans="1:6" x14ac:dyDescent="0.25">
      <c r="A108">
        <v>10</v>
      </c>
      <c r="B108">
        <v>4</v>
      </c>
      <c r="C108">
        <v>1</v>
      </c>
      <c r="D108">
        <v>0</v>
      </c>
      <c r="E108">
        <v>0</v>
      </c>
      <c r="F108">
        <v>102.64</v>
      </c>
    </row>
    <row r="109" spans="1:6" x14ac:dyDescent="0.25">
      <c r="A109">
        <v>11</v>
      </c>
      <c r="B109">
        <v>4</v>
      </c>
      <c r="C109">
        <v>1</v>
      </c>
      <c r="D109">
        <v>0</v>
      </c>
      <c r="E109">
        <v>0</v>
      </c>
      <c r="F109">
        <v>118.16</v>
      </c>
    </row>
    <row r="110" spans="1:6" x14ac:dyDescent="0.25">
      <c r="A110">
        <v>12</v>
      </c>
      <c r="B110">
        <v>4</v>
      </c>
      <c r="C110">
        <v>1</v>
      </c>
      <c r="D110">
        <v>0</v>
      </c>
      <c r="E110">
        <v>0</v>
      </c>
      <c r="F110">
        <v>102.64</v>
      </c>
    </row>
    <row r="111" spans="1:6" x14ac:dyDescent="0.25">
      <c r="A111">
        <v>13</v>
      </c>
      <c r="B111">
        <v>4</v>
      </c>
      <c r="C111">
        <v>1</v>
      </c>
      <c r="D111">
        <v>0</v>
      </c>
      <c r="E111">
        <v>0</v>
      </c>
      <c r="F111">
        <v>71.599900000000005</v>
      </c>
    </row>
    <row r="112" spans="1:6" x14ac:dyDescent="0.25">
      <c r="A112">
        <v>14</v>
      </c>
      <c r="B112">
        <v>4</v>
      </c>
      <c r="C112">
        <v>1</v>
      </c>
      <c r="D112">
        <v>0</v>
      </c>
      <c r="E112">
        <v>0</v>
      </c>
      <c r="F112">
        <v>56.079900000000002</v>
      </c>
    </row>
    <row r="113" spans="1:6" x14ac:dyDescent="0.25">
      <c r="A113">
        <v>15</v>
      </c>
      <c r="B113">
        <v>4</v>
      </c>
      <c r="C113">
        <v>1</v>
      </c>
      <c r="D113">
        <v>0</v>
      </c>
      <c r="E113">
        <v>0</v>
      </c>
      <c r="F113">
        <v>56.08</v>
      </c>
    </row>
    <row r="114" spans="1:6" x14ac:dyDescent="0.25">
      <c r="A114">
        <v>16</v>
      </c>
      <c r="B114">
        <v>4</v>
      </c>
      <c r="C114">
        <v>1</v>
      </c>
      <c r="D114">
        <v>0</v>
      </c>
      <c r="E114">
        <v>0</v>
      </c>
      <c r="F114">
        <v>118.16</v>
      </c>
    </row>
    <row r="115" spans="1:6" x14ac:dyDescent="0.25">
      <c r="A115">
        <v>17</v>
      </c>
      <c r="B115">
        <v>4</v>
      </c>
      <c r="C115">
        <v>1</v>
      </c>
      <c r="D115">
        <v>0</v>
      </c>
      <c r="E115">
        <v>0</v>
      </c>
      <c r="F115">
        <v>162</v>
      </c>
    </row>
    <row r="116" spans="1:6" x14ac:dyDescent="0.25">
      <c r="A116">
        <v>18</v>
      </c>
      <c r="B116">
        <v>4</v>
      </c>
      <c r="C116">
        <v>1</v>
      </c>
      <c r="D116">
        <v>0</v>
      </c>
      <c r="E116">
        <v>0</v>
      </c>
      <c r="F116">
        <v>162</v>
      </c>
    </row>
    <row r="117" spans="1:6" x14ac:dyDescent="0.25">
      <c r="A117">
        <v>19</v>
      </c>
      <c r="B117">
        <v>4</v>
      </c>
      <c r="C117">
        <v>1</v>
      </c>
      <c r="D117">
        <v>0</v>
      </c>
      <c r="E117">
        <v>0</v>
      </c>
      <c r="F117">
        <v>162</v>
      </c>
    </row>
    <row r="118" spans="1:6" x14ac:dyDescent="0.25">
      <c r="A118">
        <v>20</v>
      </c>
      <c r="B118">
        <v>4</v>
      </c>
      <c r="C118">
        <v>1</v>
      </c>
      <c r="D118">
        <v>0</v>
      </c>
      <c r="E118">
        <v>0</v>
      </c>
      <c r="F118">
        <v>149.19999999999999</v>
      </c>
    </row>
    <row r="119" spans="1:6" x14ac:dyDescent="0.25">
      <c r="A119">
        <v>21</v>
      </c>
      <c r="B119">
        <v>4</v>
      </c>
      <c r="C119">
        <v>1</v>
      </c>
      <c r="D119">
        <v>0</v>
      </c>
      <c r="E119">
        <v>0</v>
      </c>
      <c r="F119">
        <v>133.68</v>
      </c>
    </row>
    <row r="120" spans="1:6" x14ac:dyDescent="0.25">
      <c r="A120">
        <v>22</v>
      </c>
      <c r="B120">
        <v>4</v>
      </c>
      <c r="C120">
        <v>1</v>
      </c>
      <c r="D120">
        <v>0</v>
      </c>
      <c r="E120">
        <v>0</v>
      </c>
      <c r="F120">
        <v>56.079900000000002</v>
      </c>
    </row>
    <row r="121" spans="1:6" x14ac:dyDescent="0.25">
      <c r="A121">
        <v>23</v>
      </c>
      <c r="B121">
        <v>4</v>
      </c>
      <c r="C121">
        <v>0</v>
      </c>
      <c r="D121">
        <v>0</v>
      </c>
      <c r="E121">
        <v>1</v>
      </c>
      <c r="F121">
        <v>0</v>
      </c>
    </row>
    <row r="122" spans="1:6" x14ac:dyDescent="0.25">
      <c r="A122">
        <v>0</v>
      </c>
      <c r="B122">
        <v>5</v>
      </c>
      <c r="C122">
        <v>0</v>
      </c>
      <c r="D122">
        <v>0</v>
      </c>
      <c r="E122">
        <v>1</v>
      </c>
      <c r="F122">
        <v>0</v>
      </c>
    </row>
    <row r="123" spans="1:6" x14ac:dyDescent="0.25">
      <c r="A123">
        <v>1</v>
      </c>
      <c r="B123">
        <v>5</v>
      </c>
      <c r="C123">
        <v>0</v>
      </c>
      <c r="D123">
        <v>0</v>
      </c>
      <c r="E123">
        <v>0</v>
      </c>
      <c r="F123">
        <v>0</v>
      </c>
    </row>
    <row r="124" spans="1:6" x14ac:dyDescent="0.25">
      <c r="A124">
        <v>2</v>
      </c>
      <c r="B124">
        <v>5</v>
      </c>
      <c r="C124">
        <v>0</v>
      </c>
      <c r="D124">
        <v>0</v>
      </c>
      <c r="E124">
        <v>0</v>
      </c>
      <c r="F124">
        <v>0</v>
      </c>
    </row>
    <row r="125" spans="1:6" x14ac:dyDescent="0.25">
      <c r="A125">
        <v>3</v>
      </c>
      <c r="B125">
        <v>5</v>
      </c>
      <c r="C125">
        <v>0</v>
      </c>
      <c r="D125">
        <v>0</v>
      </c>
      <c r="E125">
        <v>0</v>
      </c>
      <c r="F125">
        <v>0</v>
      </c>
    </row>
    <row r="126" spans="1:6" x14ac:dyDescent="0.25">
      <c r="A126">
        <v>4</v>
      </c>
      <c r="B126">
        <v>5</v>
      </c>
      <c r="C126">
        <v>0</v>
      </c>
      <c r="D126">
        <v>0</v>
      </c>
      <c r="E126">
        <v>0</v>
      </c>
      <c r="F126">
        <v>0</v>
      </c>
    </row>
    <row r="127" spans="1:6" x14ac:dyDescent="0.25">
      <c r="A127">
        <v>5</v>
      </c>
      <c r="B127">
        <v>5</v>
      </c>
      <c r="C127">
        <v>0</v>
      </c>
      <c r="D127">
        <v>0</v>
      </c>
      <c r="E127">
        <v>0</v>
      </c>
      <c r="F127">
        <v>0</v>
      </c>
    </row>
    <row r="128" spans="1:6" x14ac:dyDescent="0.25">
      <c r="A128">
        <v>6</v>
      </c>
      <c r="B128">
        <v>5</v>
      </c>
      <c r="C128">
        <v>0</v>
      </c>
      <c r="D128">
        <v>0</v>
      </c>
      <c r="E128">
        <v>0</v>
      </c>
      <c r="F128">
        <v>0</v>
      </c>
    </row>
    <row r="129" spans="1:6" x14ac:dyDescent="0.25">
      <c r="A129">
        <v>7</v>
      </c>
      <c r="B129">
        <v>5</v>
      </c>
      <c r="C129">
        <v>0</v>
      </c>
      <c r="D129">
        <v>0</v>
      </c>
      <c r="E129">
        <v>0</v>
      </c>
      <c r="F129">
        <v>0</v>
      </c>
    </row>
    <row r="130" spans="1:6" x14ac:dyDescent="0.25">
      <c r="A130">
        <v>8</v>
      </c>
      <c r="B130">
        <v>5</v>
      </c>
      <c r="C130">
        <v>0</v>
      </c>
      <c r="D130">
        <v>0</v>
      </c>
      <c r="E130">
        <v>0</v>
      </c>
      <c r="F130">
        <v>0</v>
      </c>
    </row>
    <row r="131" spans="1:6" x14ac:dyDescent="0.25">
      <c r="A131">
        <v>9</v>
      </c>
      <c r="B131">
        <v>5</v>
      </c>
      <c r="C131">
        <v>0</v>
      </c>
      <c r="D131">
        <v>0</v>
      </c>
      <c r="E131">
        <v>0</v>
      </c>
      <c r="F131">
        <v>0</v>
      </c>
    </row>
    <row r="132" spans="1:6" x14ac:dyDescent="0.25">
      <c r="A132">
        <v>10</v>
      </c>
      <c r="B132">
        <v>5</v>
      </c>
      <c r="C132">
        <v>0</v>
      </c>
      <c r="D132">
        <v>0</v>
      </c>
      <c r="E132">
        <v>0</v>
      </c>
      <c r="F132">
        <v>0</v>
      </c>
    </row>
    <row r="133" spans="1:6" x14ac:dyDescent="0.25">
      <c r="A133">
        <v>11</v>
      </c>
      <c r="B133">
        <v>5</v>
      </c>
      <c r="C133">
        <v>0</v>
      </c>
      <c r="D133">
        <v>0</v>
      </c>
      <c r="E133">
        <v>0</v>
      </c>
      <c r="F133">
        <v>0</v>
      </c>
    </row>
    <row r="134" spans="1:6" x14ac:dyDescent="0.25">
      <c r="A134">
        <v>12</v>
      </c>
      <c r="B134">
        <v>5</v>
      </c>
      <c r="C134">
        <v>0</v>
      </c>
      <c r="D134">
        <v>0</v>
      </c>
      <c r="E134">
        <v>0</v>
      </c>
      <c r="F134">
        <v>0</v>
      </c>
    </row>
    <row r="135" spans="1:6" x14ac:dyDescent="0.25">
      <c r="A135">
        <v>13</v>
      </c>
      <c r="B135">
        <v>5</v>
      </c>
      <c r="C135">
        <v>0</v>
      </c>
      <c r="D135">
        <v>0</v>
      </c>
      <c r="E135">
        <v>0</v>
      </c>
      <c r="F135">
        <v>0</v>
      </c>
    </row>
    <row r="136" spans="1:6" x14ac:dyDescent="0.25">
      <c r="A136">
        <v>14</v>
      </c>
      <c r="B136">
        <v>5</v>
      </c>
      <c r="C136">
        <v>0</v>
      </c>
      <c r="D136">
        <v>0</v>
      </c>
      <c r="E136">
        <v>0</v>
      </c>
      <c r="F136">
        <v>0</v>
      </c>
    </row>
    <row r="137" spans="1:6" x14ac:dyDescent="0.25">
      <c r="A137">
        <v>15</v>
      </c>
      <c r="B137">
        <v>5</v>
      </c>
      <c r="C137">
        <v>0</v>
      </c>
      <c r="D137">
        <v>0</v>
      </c>
      <c r="E137">
        <v>0</v>
      </c>
      <c r="F137">
        <v>0</v>
      </c>
    </row>
    <row r="138" spans="1:6" x14ac:dyDescent="0.25">
      <c r="A138">
        <v>16</v>
      </c>
      <c r="B138">
        <v>5</v>
      </c>
      <c r="C138">
        <v>0</v>
      </c>
      <c r="D138">
        <v>0</v>
      </c>
      <c r="E138">
        <v>0</v>
      </c>
      <c r="F138">
        <v>0</v>
      </c>
    </row>
    <row r="139" spans="1:6" x14ac:dyDescent="0.25">
      <c r="A139">
        <v>17</v>
      </c>
      <c r="B139">
        <v>5</v>
      </c>
      <c r="C139">
        <v>1</v>
      </c>
      <c r="D139">
        <v>1</v>
      </c>
      <c r="E139">
        <v>0</v>
      </c>
      <c r="F139">
        <v>70.319999999999993</v>
      </c>
    </row>
    <row r="140" spans="1:6" x14ac:dyDescent="0.25">
      <c r="A140">
        <v>18</v>
      </c>
      <c r="B140">
        <v>5</v>
      </c>
      <c r="C140">
        <v>1</v>
      </c>
      <c r="D140">
        <v>0</v>
      </c>
      <c r="E140">
        <v>0</v>
      </c>
      <c r="F140">
        <v>64.8</v>
      </c>
    </row>
    <row r="141" spans="1:6" x14ac:dyDescent="0.25">
      <c r="A141">
        <v>19</v>
      </c>
      <c r="B141">
        <v>5</v>
      </c>
      <c r="C141">
        <v>1</v>
      </c>
      <c r="D141">
        <v>0</v>
      </c>
      <c r="E141">
        <v>0</v>
      </c>
      <c r="F141">
        <v>33.76</v>
      </c>
    </row>
    <row r="142" spans="1:6" x14ac:dyDescent="0.25">
      <c r="A142">
        <v>20</v>
      </c>
      <c r="B142">
        <v>5</v>
      </c>
      <c r="C142">
        <v>0</v>
      </c>
      <c r="D142">
        <v>0</v>
      </c>
      <c r="E142">
        <v>1</v>
      </c>
      <c r="F142">
        <v>0</v>
      </c>
    </row>
    <row r="143" spans="1:6" x14ac:dyDescent="0.25">
      <c r="A143">
        <v>21</v>
      </c>
      <c r="B143">
        <v>5</v>
      </c>
      <c r="C143">
        <v>0</v>
      </c>
      <c r="D143">
        <v>0</v>
      </c>
      <c r="E143">
        <v>0</v>
      </c>
      <c r="F143">
        <v>0</v>
      </c>
    </row>
    <row r="144" spans="1:6" x14ac:dyDescent="0.25">
      <c r="A144">
        <v>22</v>
      </c>
      <c r="B144">
        <v>5</v>
      </c>
      <c r="C144">
        <v>0</v>
      </c>
      <c r="D144">
        <v>0</v>
      </c>
      <c r="E144">
        <v>0</v>
      </c>
      <c r="F144">
        <v>0</v>
      </c>
    </row>
    <row r="145" spans="1:6" x14ac:dyDescent="0.25">
      <c r="A145">
        <v>23</v>
      </c>
      <c r="B145">
        <v>5</v>
      </c>
      <c r="C145">
        <v>0</v>
      </c>
      <c r="D145">
        <v>0</v>
      </c>
      <c r="E145">
        <v>0</v>
      </c>
      <c r="F145">
        <v>0</v>
      </c>
    </row>
    <row r="146" spans="1:6" x14ac:dyDescent="0.25">
      <c r="A146">
        <v>0</v>
      </c>
      <c r="B146">
        <v>6</v>
      </c>
      <c r="C146">
        <v>0</v>
      </c>
      <c r="D146">
        <v>0</v>
      </c>
      <c r="E146">
        <v>1</v>
      </c>
      <c r="F146">
        <v>0</v>
      </c>
    </row>
    <row r="147" spans="1:6" x14ac:dyDescent="0.25">
      <c r="A147">
        <v>1</v>
      </c>
      <c r="B147">
        <v>6</v>
      </c>
      <c r="C147">
        <v>0</v>
      </c>
      <c r="D147">
        <v>0</v>
      </c>
      <c r="E147">
        <v>0</v>
      </c>
      <c r="F147">
        <v>0</v>
      </c>
    </row>
    <row r="148" spans="1:6" x14ac:dyDescent="0.25">
      <c r="A148">
        <v>2</v>
      </c>
      <c r="B148">
        <v>6</v>
      </c>
      <c r="C148">
        <v>0</v>
      </c>
      <c r="D148">
        <v>0</v>
      </c>
      <c r="E148">
        <v>0</v>
      </c>
      <c r="F148">
        <v>0</v>
      </c>
    </row>
    <row r="149" spans="1:6" x14ac:dyDescent="0.25">
      <c r="A149">
        <v>3</v>
      </c>
      <c r="B149">
        <v>6</v>
      </c>
      <c r="C149">
        <v>0</v>
      </c>
      <c r="D149">
        <v>0</v>
      </c>
      <c r="E149">
        <v>0</v>
      </c>
      <c r="F149">
        <v>0</v>
      </c>
    </row>
    <row r="150" spans="1:6" x14ac:dyDescent="0.25">
      <c r="A150">
        <v>4</v>
      </c>
      <c r="B150">
        <v>6</v>
      </c>
      <c r="C150">
        <v>0</v>
      </c>
      <c r="D150">
        <v>0</v>
      </c>
      <c r="E150">
        <v>0</v>
      </c>
      <c r="F150">
        <v>0</v>
      </c>
    </row>
    <row r="151" spans="1:6" x14ac:dyDescent="0.25">
      <c r="A151">
        <v>5</v>
      </c>
      <c r="B151">
        <v>6</v>
      </c>
      <c r="C151">
        <v>0</v>
      </c>
      <c r="D151">
        <v>0</v>
      </c>
      <c r="E151">
        <v>0</v>
      </c>
      <c r="F151">
        <v>0</v>
      </c>
    </row>
    <row r="152" spans="1:6" x14ac:dyDescent="0.25">
      <c r="A152">
        <v>6</v>
      </c>
      <c r="B152">
        <v>6</v>
      </c>
      <c r="C152">
        <v>0</v>
      </c>
      <c r="D152">
        <v>0</v>
      </c>
      <c r="E152">
        <v>0</v>
      </c>
      <c r="F152">
        <v>0</v>
      </c>
    </row>
    <row r="153" spans="1:6" x14ac:dyDescent="0.25">
      <c r="A153">
        <v>7</v>
      </c>
      <c r="B153">
        <v>6</v>
      </c>
      <c r="C153">
        <v>0</v>
      </c>
      <c r="D153">
        <v>0</v>
      </c>
      <c r="E153">
        <v>0</v>
      </c>
      <c r="F153">
        <v>0</v>
      </c>
    </row>
    <row r="154" spans="1:6" x14ac:dyDescent="0.25">
      <c r="A154">
        <v>8</v>
      </c>
      <c r="B154">
        <v>6</v>
      </c>
      <c r="C154">
        <v>0</v>
      </c>
      <c r="D154">
        <v>0</v>
      </c>
      <c r="E154">
        <v>0</v>
      </c>
      <c r="F154">
        <v>0</v>
      </c>
    </row>
    <row r="155" spans="1:6" x14ac:dyDescent="0.25">
      <c r="A155">
        <v>9</v>
      </c>
      <c r="B155">
        <v>6</v>
      </c>
      <c r="C155">
        <v>0</v>
      </c>
      <c r="D155">
        <v>0</v>
      </c>
      <c r="E155">
        <v>0</v>
      </c>
      <c r="F155">
        <v>0</v>
      </c>
    </row>
    <row r="156" spans="1:6" x14ac:dyDescent="0.25">
      <c r="A156">
        <v>10</v>
      </c>
      <c r="B156">
        <v>6</v>
      </c>
      <c r="C156">
        <v>0</v>
      </c>
      <c r="D156">
        <v>0</v>
      </c>
      <c r="E156">
        <v>0</v>
      </c>
      <c r="F156">
        <v>0</v>
      </c>
    </row>
    <row r="157" spans="1:6" x14ac:dyDescent="0.25">
      <c r="A157">
        <v>11</v>
      </c>
      <c r="B157">
        <v>6</v>
      </c>
      <c r="C157">
        <v>0</v>
      </c>
      <c r="D157">
        <v>0</v>
      </c>
      <c r="E157">
        <v>0</v>
      </c>
      <c r="F157">
        <v>0</v>
      </c>
    </row>
    <row r="158" spans="1:6" x14ac:dyDescent="0.25">
      <c r="A158">
        <v>12</v>
      </c>
      <c r="B158">
        <v>6</v>
      </c>
      <c r="C158">
        <v>0</v>
      </c>
      <c r="D158">
        <v>0</v>
      </c>
      <c r="E158">
        <v>0</v>
      </c>
      <c r="F158">
        <v>0</v>
      </c>
    </row>
    <row r="159" spans="1:6" x14ac:dyDescent="0.25">
      <c r="A159">
        <v>13</v>
      </c>
      <c r="B159">
        <v>6</v>
      </c>
      <c r="C159">
        <v>0</v>
      </c>
      <c r="D159">
        <v>0</v>
      </c>
      <c r="E159">
        <v>0</v>
      </c>
      <c r="F159">
        <v>0</v>
      </c>
    </row>
    <row r="160" spans="1:6" x14ac:dyDescent="0.25">
      <c r="A160">
        <v>14</v>
      </c>
      <c r="B160">
        <v>6</v>
      </c>
      <c r="C160">
        <v>0</v>
      </c>
      <c r="D160">
        <v>0</v>
      </c>
      <c r="E160">
        <v>0</v>
      </c>
      <c r="F160">
        <v>0</v>
      </c>
    </row>
    <row r="161" spans="1:6" x14ac:dyDescent="0.25">
      <c r="A161">
        <v>15</v>
      </c>
      <c r="B161">
        <v>6</v>
      </c>
      <c r="C161">
        <v>0</v>
      </c>
      <c r="D161">
        <v>0</v>
      </c>
      <c r="E161">
        <v>0</v>
      </c>
      <c r="F161">
        <v>0</v>
      </c>
    </row>
    <row r="162" spans="1:6" x14ac:dyDescent="0.25">
      <c r="A162">
        <v>16</v>
      </c>
      <c r="B162">
        <v>6</v>
      </c>
      <c r="C162">
        <v>0</v>
      </c>
      <c r="D162">
        <v>0</v>
      </c>
      <c r="E162">
        <v>0</v>
      </c>
      <c r="F162">
        <v>0</v>
      </c>
    </row>
    <row r="163" spans="1:6" x14ac:dyDescent="0.25">
      <c r="A163">
        <v>17</v>
      </c>
      <c r="B163">
        <v>6</v>
      </c>
      <c r="C163">
        <v>0</v>
      </c>
      <c r="D163">
        <v>0</v>
      </c>
      <c r="E163">
        <v>0</v>
      </c>
      <c r="F163">
        <v>0</v>
      </c>
    </row>
    <row r="164" spans="1:6" x14ac:dyDescent="0.25">
      <c r="A164">
        <v>18</v>
      </c>
      <c r="B164">
        <v>6</v>
      </c>
      <c r="C164">
        <v>0</v>
      </c>
      <c r="D164">
        <v>0</v>
      </c>
      <c r="E164">
        <v>0</v>
      </c>
      <c r="F164">
        <v>0</v>
      </c>
    </row>
    <row r="165" spans="1:6" x14ac:dyDescent="0.25">
      <c r="A165">
        <v>19</v>
      </c>
      <c r="B165">
        <v>6</v>
      </c>
      <c r="C165">
        <v>0</v>
      </c>
      <c r="D165">
        <v>0</v>
      </c>
      <c r="E165">
        <v>0</v>
      </c>
      <c r="F165">
        <v>0</v>
      </c>
    </row>
    <row r="166" spans="1:6" x14ac:dyDescent="0.25">
      <c r="A166">
        <v>20</v>
      </c>
      <c r="B166">
        <v>6</v>
      </c>
      <c r="C166">
        <v>0</v>
      </c>
      <c r="D166">
        <v>0</v>
      </c>
      <c r="E166">
        <v>0</v>
      </c>
      <c r="F166">
        <v>0</v>
      </c>
    </row>
    <row r="167" spans="1:6" x14ac:dyDescent="0.25">
      <c r="A167">
        <v>21</v>
      </c>
      <c r="B167">
        <v>6</v>
      </c>
      <c r="C167">
        <v>0</v>
      </c>
      <c r="D167">
        <v>0</v>
      </c>
      <c r="E167">
        <v>0</v>
      </c>
      <c r="F167">
        <v>0</v>
      </c>
    </row>
    <row r="168" spans="1:6" x14ac:dyDescent="0.25">
      <c r="A168">
        <v>22</v>
      </c>
      <c r="B168">
        <v>6</v>
      </c>
      <c r="C168">
        <v>0</v>
      </c>
      <c r="D168">
        <v>0</v>
      </c>
      <c r="E168">
        <v>0</v>
      </c>
      <c r="F168">
        <v>0</v>
      </c>
    </row>
    <row r="169" spans="1:6" x14ac:dyDescent="0.25">
      <c r="A169">
        <v>23</v>
      </c>
      <c r="B169">
        <v>6</v>
      </c>
      <c r="C169">
        <v>0</v>
      </c>
      <c r="D169">
        <v>0</v>
      </c>
      <c r="E169">
        <v>0</v>
      </c>
      <c r="F169">
        <v>0</v>
      </c>
    </row>
    <row r="170" spans="1:6" x14ac:dyDescent="0.25">
      <c r="A170">
        <v>0</v>
      </c>
      <c r="B170">
        <v>7</v>
      </c>
      <c r="C170">
        <v>0</v>
      </c>
      <c r="D170">
        <v>0</v>
      </c>
      <c r="E170">
        <v>1</v>
      </c>
      <c r="F170">
        <v>0</v>
      </c>
    </row>
    <row r="171" spans="1:6" x14ac:dyDescent="0.25">
      <c r="A171">
        <v>1</v>
      </c>
      <c r="B171">
        <v>7</v>
      </c>
      <c r="C171">
        <v>0</v>
      </c>
      <c r="D171">
        <v>0</v>
      </c>
      <c r="E171">
        <v>0</v>
      </c>
      <c r="F171">
        <v>0</v>
      </c>
    </row>
    <row r="172" spans="1:6" x14ac:dyDescent="0.25">
      <c r="A172">
        <v>2</v>
      </c>
      <c r="B172">
        <v>7</v>
      </c>
      <c r="C172">
        <v>0</v>
      </c>
      <c r="D172">
        <v>0</v>
      </c>
      <c r="E172">
        <v>0</v>
      </c>
      <c r="F172">
        <v>0</v>
      </c>
    </row>
    <row r="173" spans="1:6" x14ac:dyDescent="0.25">
      <c r="A173">
        <v>3</v>
      </c>
      <c r="B173">
        <v>7</v>
      </c>
      <c r="C173">
        <v>0</v>
      </c>
      <c r="D173">
        <v>0</v>
      </c>
      <c r="E173">
        <v>0</v>
      </c>
      <c r="F173">
        <v>0</v>
      </c>
    </row>
    <row r="174" spans="1:6" x14ac:dyDescent="0.25">
      <c r="A174">
        <v>4</v>
      </c>
      <c r="B174">
        <v>7</v>
      </c>
      <c r="C174">
        <v>0</v>
      </c>
      <c r="D174">
        <v>0</v>
      </c>
      <c r="E174">
        <v>0</v>
      </c>
      <c r="F174">
        <v>0</v>
      </c>
    </row>
    <row r="175" spans="1:6" x14ac:dyDescent="0.25">
      <c r="A175">
        <v>5</v>
      </c>
      <c r="B175">
        <v>7</v>
      </c>
      <c r="C175">
        <v>0</v>
      </c>
      <c r="D175">
        <v>0</v>
      </c>
      <c r="E175">
        <v>0</v>
      </c>
      <c r="F175">
        <v>0</v>
      </c>
    </row>
    <row r="176" spans="1:6" x14ac:dyDescent="0.25">
      <c r="A176">
        <v>6</v>
      </c>
      <c r="B176">
        <v>7</v>
      </c>
      <c r="C176">
        <v>0</v>
      </c>
      <c r="D176">
        <v>0</v>
      </c>
      <c r="E176">
        <v>0</v>
      </c>
      <c r="F176">
        <v>0</v>
      </c>
    </row>
    <row r="177" spans="1:6" x14ac:dyDescent="0.25">
      <c r="A177">
        <v>7</v>
      </c>
      <c r="B177">
        <v>7</v>
      </c>
      <c r="C177">
        <v>0</v>
      </c>
      <c r="D177">
        <v>0</v>
      </c>
      <c r="E177">
        <v>0</v>
      </c>
      <c r="F177">
        <v>0</v>
      </c>
    </row>
    <row r="178" spans="1:6" x14ac:dyDescent="0.25">
      <c r="A178">
        <v>8</v>
      </c>
      <c r="B178">
        <v>7</v>
      </c>
      <c r="C178">
        <v>0</v>
      </c>
      <c r="D178">
        <v>0</v>
      </c>
      <c r="E178">
        <v>0</v>
      </c>
      <c r="F178">
        <v>0</v>
      </c>
    </row>
    <row r="179" spans="1:6" x14ac:dyDescent="0.25">
      <c r="A179">
        <v>9</v>
      </c>
      <c r="B179">
        <v>7</v>
      </c>
      <c r="C179">
        <v>0</v>
      </c>
      <c r="D179">
        <v>0</v>
      </c>
      <c r="E179">
        <v>0</v>
      </c>
      <c r="F179">
        <v>0</v>
      </c>
    </row>
    <row r="180" spans="1:6" x14ac:dyDescent="0.25">
      <c r="A180">
        <v>10</v>
      </c>
      <c r="B180">
        <v>7</v>
      </c>
      <c r="C180">
        <v>0</v>
      </c>
      <c r="D180">
        <v>0</v>
      </c>
      <c r="E180">
        <v>0</v>
      </c>
      <c r="F180">
        <v>0</v>
      </c>
    </row>
    <row r="181" spans="1:6" x14ac:dyDescent="0.25">
      <c r="A181">
        <v>11</v>
      </c>
      <c r="B181">
        <v>7</v>
      </c>
      <c r="C181">
        <v>0</v>
      </c>
      <c r="D181">
        <v>0</v>
      </c>
      <c r="E181">
        <v>0</v>
      </c>
      <c r="F181">
        <v>0</v>
      </c>
    </row>
    <row r="182" spans="1:6" x14ac:dyDescent="0.25">
      <c r="A182">
        <v>12</v>
      </c>
      <c r="B182">
        <v>7</v>
      </c>
      <c r="C182">
        <v>0</v>
      </c>
      <c r="D182">
        <v>0</v>
      </c>
      <c r="E182">
        <v>0</v>
      </c>
      <c r="F182">
        <v>0</v>
      </c>
    </row>
    <row r="183" spans="1:6" x14ac:dyDescent="0.25">
      <c r="A183">
        <v>13</v>
      </c>
      <c r="B183">
        <v>7</v>
      </c>
      <c r="C183">
        <v>0</v>
      </c>
      <c r="D183">
        <v>0</v>
      </c>
      <c r="E183">
        <v>0</v>
      </c>
      <c r="F183">
        <v>0</v>
      </c>
    </row>
    <row r="184" spans="1:6" x14ac:dyDescent="0.25">
      <c r="A184">
        <v>14</v>
      </c>
      <c r="B184">
        <v>7</v>
      </c>
      <c r="C184">
        <v>0</v>
      </c>
      <c r="D184">
        <v>0</v>
      </c>
      <c r="E184">
        <v>0</v>
      </c>
      <c r="F184">
        <v>0</v>
      </c>
    </row>
    <row r="185" spans="1:6" x14ac:dyDescent="0.25">
      <c r="A185">
        <v>15</v>
      </c>
      <c r="B185">
        <v>7</v>
      </c>
      <c r="C185">
        <v>0</v>
      </c>
      <c r="D185">
        <v>0</v>
      </c>
      <c r="E185">
        <v>0</v>
      </c>
      <c r="F185">
        <v>0</v>
      </c>
    </row>
    <row r="186" spans="1:6" x14ac:dyDescent="0.25">
      <c r="A186">
        <v>16</v>
      </c>
      <c r="B186">
        <v>7</v>
      </c>
      <c r="C186">
        <v>0</v>
      </c>
      <c r="D186">
        <v>0</v>
      </c>
      <c r="E186">
        <v>0</v>
      </c>
      <c r="F186">
        <v>0</v>
      </c>
    </row>
    <row r="187" spans="1:6" x14ac:dyDescent="0.25">
      <c r="A187">
        <v>17</v>
      </c>
      <c r="B187">
        <v>7</v>
      </c>
      <c r="C187">
        <v>1</v>
      </c>
      <c r="D187">
        <v>1</v>
      </c>
      <c r="E187">
        <v>0</v>
      </c>
      <c r="F187">
        <v>10</v>
      </c>
    </row>
    <row r="188" spans="1:6" x14ac:dyDescent="0.25">
      <c r="A188">
        <v>18</v>
      </c>
      <c r="B188">
        <v>7</v>
      </c>
      <c r="C188">
        <v>0</v>
      </c>
      <c r="D188">
        <v>0</v>
      </c>
      <c r="E188">
        <v>1</v>
      </c>
      <c r="F188">
        <v>0</v>
      </c>
    </row>
    <row r="189" spans="1:6" x14ac:dyDescent="0.25">
      <c r="A189">
        <v>19</v>
      </c>
      <c r="B189">
        <v>7</v>
      </c>
      <c r="C189">
        <v>0</v>
      </c>
      <c r="D189">
        <v>0</v>
      </c>
      <c r="E189">
        <v>0</v>
      </c>
      <c r="F189">
        <v>0</v>
      </c>
    </row>
    <row r="190" spans="1:6" x14ac:dyDescent="0.25">
      <c r="A190">
        <v>20</v>
      </c>
      <c r="B190">
        <v>7</v>
      </c>
      <c r="C190">
        <v>0</v>
      </c>
      <c r="D190">
        <v>0</v>
      </c>
      <c r="E190">
        <v>0</v>
      </c>
      <c r="F190">
        <v>0</v>
      </c>
    </row>
    <row r="191" spans="1:6" x14ac:dyDescent="0.25">
      <c r="A191">
        <v>21</v>
      </c>
      <c r="B191">
        <v>7</v>
      </c>
      <c r="C191">
        <v>0</v>
      </c>
      <c r="D191">
        <v>0</v>
      </c>
      <c r="E191">
        <v>0</v>
      </c>
      <c r="F191">
        <v>0</v>
      </c>
    </row>
    <row r="192" spans="1:6" x14ac:dyDescent="0.25">
      <c r="A192">
        <v>22</v>
      </c>
      <c r="B192">
        <v>7</v>
      </c>
      <c r="C192">
        <v>0</v>
      </c>
      <c r="D192">
        <v>0</v>
      </c>
      <c r="E192">
        <v>0</v>
      </c>
      <c r="F192">
        <v>0</v>
      </c>
    </row>
    <row r="193" spans="1:6" x14ac:dyDescent="0.25">
      <c r="A193">
        <v>23</v>
      </c>
      <c r="B193">
        <v>7</v>
      </c>
      <c r="C193">
        <v>0</v>
      </c>
      <c r="D193">
        <v>0</v>
      </c>
      <c r="E193">
        <v>0</v>
      </c>
      <c r="F193">
        <v>0</v>
      </c>
    </row>
  </sheetData>
  <pageMargins left="0.7" right="0.7" top="0.75" bottom="0.75" header="0.3" footer="0.3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55C1D-9A18-45E2-914D-59E2A30AF4DB}">
  <dimension ref="A5:Q76"/>
  <sheetViews>
    <sheetView workbookViewId="0">
      <selection activeCell="C2" sqref="C2"/>
    </sheetView>
  </sheetViews>
  <sheetFormatPr baseColWidth="10" defaultRowHeight="15" x14ac:dyDescent="0.25"/>
  <cols>
    <col min="1" max="1" width="7.7109375" customWidth="1"/>
    <col min="2" max="2" width="10.140625" bestFit="1" customWidth="1"/>
    <col min="3" max="3" width="9.5703125" bestFit="1" customWidth="1"/>
    <col min="8" max="8" width="12.5703125" bestFit="1" customWidth="1"/>
  </cols>
  <sheetData>
    <row r="5" spans="1:15" x14ac:dyDescent="0.25">
      <c r="B5" t="s">
        <v>497</v>
      </c>
      <c r="C5" t="s">
        <v>516</v>
      </c>
      <c r="D5" t="s">
        <v>519</v>
      </c>
      <c r="E5" t="s">
        <v>557</v>
      </c>
      <c r="F5" t="s">
        <v>565</v>
      </c>
      <c r="G5" t="s">
        <v>519</v>
      </c>
      <c r="H5" t="s">
        <v>557</v>
      </c>
    </row>
    <row r="6" spans="1:15" x14ac:dyDescent="0.25">
      <c r="A6" s="6"/>
      <c r="B6" s="6">
        <v>20.071991205215401</v>
      </c>
      <c r="C6" s="6">
        <v>2847708.4195199902</v>
      </c>
      <c r="D6" s="6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</row>
    <row r="7" spans="1:15" x14ac:dyDescent="0.25">
      <c r="B7" s="55">
        <v>21.706641912460299</v>
      </c>
      <c r="D7" s="6">
        <v>2847708.4195199902</v>
      </c>
      <c r="E7" s="37"/>
      <c r="G7" s="37"/>
      <c r="H7" s="37"/>
      <c r="I7" s="37"/>
      <c r="J7" s="37"/>
      <c r="K7" s="37"/>
      <c r="L7" s="37"/>
      <c r="M7" s="37"/>
      <c r="N7" s="37"/>
      <c r="O7" s="37"/>
    </row>
    <row r="8" spans="1:15" x14ac:dyDescent="0.25">
      <c r="B8" s="55">
        <v>33.5</v>
      </c>
      <c r="D8" s="6">
        <v>2847708.41952</v>
      </c>
      <c r="E8" s="37"/>
      <c r="G8" s="37"/>
      <c r="H8" s="37"/>
      <c r="I8" s="37"/>
      <c r="J8" s="37"/>
      <c r="K8" s="37"/>
      <c r="L8" s="37"/>
      <c r="M8" s="37"/>
      <c r="N8" s="37"/>
      <c r="O8" s="37"/>
    </row>
    <row r="9" spans="1:15" x14ac:dyDescent="0.25">
      <c r="B9" s="55">
        <v>48.4</v>
      </c>
      <c r="D9" s="6">
        <v>2848002.8227199898</v>
      </c>
      <c r="E9" s="37"/>
      <c r="G9" s="37"/>
      <c r="H9" s="37"/>
      <c r="I9" s="37"/>
      <c r="J9" s="37"/>
      <c r="K9" s="37"/>
      <c r="L9" s="37"/>
      <c r="M9" s="37"/>
      <c r="N9" s="37"/>
      <c r="O9" s="37"/>
    </row>
    <row r="10" spans="1:15" x14ac:dyDescent="0.25">
      <c r="B10" s="55">
        <v>63.1</v>
      </c>
      <c r="D10" s="6">
        <v>2848002.8227199898</v>
      </c>
      <c r="E10" s="37"/>
      <c r="G10" s="37"/>
      <c r="H10" s="37"/>
      <c r="I10" s="37"/>
      <c r="J10" s="37"/>
      <c r="K10" s="37"/>
      <c r="L10" s="37"/>
      <c r="M10" s="37"/>
      <c r="N10" s="37"/>
      <c r="O10" s="37"/>
    </row>
    <row r="11" spans="1:15" x14ac:dyDescent="0.25">
      <c r="B11" s="55">
        <v>81.2</v>
      </c>
      <c r="D11" s="6">
        <v>2848002.8227199898</v>
      </c>
      <c r="E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15" x14ac:dyDescent="0.25">
      <c r="B12" s="55">
        <v>102.9</v>
      </c>
      <c r="D12" s="6">
        <v>2848340.51647999</v>
      </c>
      <c r="E12" s="37"/>
      <c r="G12" s="37"/>
      <c r="H12" s="37"/>
      <c r="I12" s="37"/>
      <c r="J12" s="37"/>
      <c r="K12" s="37"/>
      <c r="L12" s="37"/>
      <c r="M12" s="37"/>
      <c r="N12" s="37"/>
      <c r="O12" s="37"/>
    </row>
    <row r="13" spans="1:15" x14ac:dyDescent="0.25">
      <c r="B13" s="55">
        <v>124.2</v>
      </c>
      <c r="D13" s="6">
        <v>2848406.6291199899</v>
      </c>
      <c r="E13" s="37"/>
      <c r="G13" s="37"/>
      <c r="H13" s="37"/>
      <c r="I13" s="37"/>
      <c r="J13" s="37"/>
      <c r="K13" s="37"/>
      <c r="L13" s="37"/>
      <c r="M13" s="37"/>
      <c r="N13" s="37"/>
      <c r="O13" s="37"/>
    </row>
    <row r="14" spans="1:15" x14ac:dyDescent="0.25">
      <c r="B14" s="55">
        <v>152.30000000000001</v>
      </c>
      <c r="D14" s="6">
        <v>2848455.2259199899</v>
      </c>
      <c r="E14" s="37"/>
      <c r="G14" s="37"/>
      <c r="H14" s="37"/>
      <c r="I14" s="37"/>
      <c r="J14" s="37"/>
      <c r="K14" s="37"/>
      <c r="L14" s="37"/>
      <c r="M14" s="37"/>
      <c r="N14" s="37"/>
      <c r="O14" s="37"/>
    </row>
    <row r="15" spans="1:15" x14ac:dyDescent="0.25">
      <c r="B15" s="55">
        <v>178.4</v>
      </c>
      <c r="D15" s="6">
        <v>2848550.2889599898</v>
      </c>
      <c r="E15" s="37"/>
      <c r="G15" s="37"/>
      <c r="H15" s="37"/>
      <c r="I15" s="37"/>
      <c r="J15" s="37"/>
      <c r="K15" s="37"/>
      <c r="L15" s="37"/>
      <c r="M15" s="37"/>
      <c r="N15" s="37"/>
      <c r="O15" s="37"/>
    </row>
    <row r="16" spans="1:15" x14ac:dyDescent="0.25">
      <c r="B16" s="55">
        <v>211.2</v>
      </c>
      <c r="D16" s="6">
        <v>2848605.8758399901</v>
      </c>
      <c r="E16" s="37"/>
      <c r="G16" s="37"/>
      <c r="H16" s="37"/>
      <c r="I16" s="37"/>
      <c r="J16" s="37"/>
      <c r="K16" s="37"/>
      <c r="L16" s="37"/>
      <c r="M16" s="37"/>
      <c r="N16" s="37"/>
      <c r="O16" s="37"/>
    </row>
    <row r="17" spans="2:15" x14ac:dyDescent="0.25">
      <c r="B17" s="55">
        <v>263.60000000000002</v>
      </c>
      <c r="D17" s="6">
        <v>2848668.1971026598</v>
      </c>
      <c r="E17" s="37"/>
      <c r="G17" s="37"/>
      <c r="H17" s="37"/>
      <c r="I17" s="37"/>
      <c r="J17" s="37"/>
      <c r="K17" s="37"/>
      <c r="L17" s="37"/>
      <c r="M17" s="37"/>
      <c r="N17" s="37"/>
      <c r="O17" s="37"/>
    </row>
    <row r="18" spans="2:15" x14ac:dyDescent="0.25">
      <c r="B18" s="55">
        <v>308.8</v>
      </c>
      <c r="D18">
        <v>2848830.60031999</v>
      </c>
      <c r="E18" s="6"/>
      <c r="G18" s="37"/>
      <c r="H18" s="37"/>
      <c r="I18" s="37"/>
      <c r="J18" s="37"/>
      <c r="K18" s="37"/>
      <c r="L18" s="37"/>
      <c r="M18" s="37"/>
      <c r="N18" s="37"/>
      <c r="O18" s="37"/>
    </row>
    <row r="19" spans="2:15" x14ac:dyDescent="0.25">
      <c r="B19" s="55">
        <v>21.706641912460299</v>
      </c>
      <c r="D19" s="6"/>
      <c r="E19" s="6">
        <v>2847708.4195199902</v>
      </c>
      <c r="G19" s="37"/>
      <c r="H19" s="37"/>
      <c r="I19" s="37"/>
      <c r="J19" s="37"/>
      <c r="K19" s="37"/>
      <c r="L19" s="37"/>
      <c r="M19" s="37"/>
      <c r="N19" s="37"/>
      <c r="O19" s="37"/>
    </row>
    <row r="20" spans="2:15" x14ac:dyDescent="0.25">
      <c r="B20" s="55">
        <v>37.799999999999997</v>
      </c>
      <c r="D20" s="6"/>
      <c r="E20" s="6">
        <v>2847708.41952</v>
      </c>
      <c r="G20" s="37"/>
      <c r="H20" s="37"/>
      <c r="I20" s="37"/>
      <c r="J20" s="37"/>
      <c r="K20" s="37"/>
      <c r="L20" s="37"/>
      <c r="M20" s="37"/>
      <c r="N20" s="37"/>
      <c r="O20" s="37"/>
    </row>
    <row r="21" spans="2:15" x14ac:dyDescent="0.25">
      <c r="B21" s="55">
        <v>55.7</v>
      </c>
      <c r="D21" s="6"/>
      <c r="E21" s="6">
        <v>2848002.8227193402</v>
      </c>
      <c r="G21" s="37"/>
      <c r="H21" s="37"/>
      <c r="I21" s="37"/>
      <c r="J21" s="37"/>
      <c r="K21" s="37"/>
      <c r="L21" s="37"/>
      <c r="M21" s="37"/>
      <c r="N21" s="37"/>
      <c r="O21" s="37"/>
    </row>
    <row r="22" spans="2:15" x14ac:dyDescent="0.25">
      <c r="B22">
        <v>73.8</v>
      </c>
      <c r="E22">
        <v>2848002.8227199898</v>
      </c>
      <c r="G22" s="37"/>
      <c r="H22" s="37"/>
      <c r="I22" s="37"/>
      <c r="J22" s="37"/>
      <c r="K22" s="37"/>
      <c r="L22" s="37"/>
      <c r="M22" s="37"/>
      <c r="N22" s="37"/>
      <c r="O22" s="37"/>
    </row>
    <row r="23" spans="2:15" x14ac:dyDescent="0.25">
      <c r="B23">
        <v>93.2</v>
      </c>
      <c r="E23">
        <v>2848002.8227199898</v>
      </c>
      <c r="G23" s="37"/>
      <c r="H23" s="37"/>
      <c r="I23" s="37"/>
      <c r="J23" s="37"/>
      <c r="K23" s="37"/>
      <c r="L23" s="37"/>
      <c r="M23" s="37"/>
      <c r="N23" s="37"/>
      <c r="O23" s="37"/>
    </row>
    <row r="24" spans="2:15" x14ac:dyDescent="0.25">
      <c r="B24">
        <v>114.5</v>
      </c>
      <c r="E24">
        <v>2848340.51647999</v>
      </c>
      <c r="G24" s="37"/>
      <c r="H24" s="37"/>
      <c r="I24" s="37"/>
      <c r="J24" s="37"/>
      <c r="K24" s="37"/>
      <c r="L24" s="37"/>
      <c r="M24" s="37"/>
      <c r="N24" s="37"/>
      <c r="O24" s="37"/>
    </row>
    <row r="25" spans="2:15" x14ac:dyDescent="0.25">
      <c r="B25">
        <v>141.19999999999999</v>
      </c>
      <c r="E25">
        <v>2848406.6291199899</v>
      </c>
      <c r="G25" s="37"/>
      <c r="H25" s="37"/>
      <c r="I25" s="37"/>
      <c r="J25" s="37"/>
      <c r="K25" s="37"/>
      <c r="L25" s="37"/>
      <c r="M25" s="37"/>
      <c r="N25" s="37"/>
      <c r="O25" s="37"/>
    </row>
    <row r="26" spans="2:15" x14ac:dyDescent="0.25">
      <c r="B26">
        <v>179.3</v>
      </c>
      <c r="E26">
        <v>2848451.6460799901</v>
      </c>
      <c r="G26" s="37"/>
      <c r="H26" s="37"/>
      <c r="I26" s="37"/>
      <c r="J26" s="37"/>
      <c r="K26" s="37"/>
      <c r="L26" s="37"/>
      <c r="M26" s="37"/>
      <c r="N26" s="37"/>
      <c r="O26" s="37"/>
    </row>
    <row r="27" spans="2:15" x14ac:dyDescent="0.25">
      <c r="B27">
        <v>243.2</v>
      </c>
      <c r="E27">
        <v>2848550.2889599702</v>
      </c>
      <c r="G27" s="37"/>
      <c r="H27" s="37"/>
      <c r="I27" s="37"/>
      <c r="J27" s="37"/>
      <c r="K27" s="37"/>
      <c r="L27" s="37"/>
      <c r="M27" s="37"/>
      <c r="N27" s="37"/>
      <c r="O27" s="37"/>
    </row>
    <row r="28" spans="2:15" x14ac:dyDescent="0.25">
      <c r="B28">
        <v>315.8</v>
      </c>
      <c r="E28">
        <v>2848562.2259199899</v>
      </c>
      <c r="G28" s="37"/>
      <c r="H28" s="37"/>
      <c r="I28" s="37"/>
      <c r="J28" s="37"/>
      <c r="K28" s="37"/>
      <c r="L28" s="37"/>
      <c r="M28" s="37"/>
      <c r="N28" s="37"/>
      <c r="O28" s="37"/>
    </row>
    <row r="29" spans="2:15" x14ac:dyDescent="0.25">
      <c r="B29">
        <v>26.608527660369798</v>
      </c>
      <c r="F29" s="37">
        <v>2847708.4195199902</v>
      </c>
      <c r="G29" s="37"/>
      <c r="H29" s="37"/>
      <c r="I29" s="37"/>
      <c r="J29" s="37"/>
      <c r="K29" s="37"/>
      <c r="L29" s="37"/>
      <c r="M29" s="37"/>
      <c r="N29" s="37"/>
      <c r="O29" s="37"/>
    </row>
    <row r="30" spans="2:15" x14ac:dyDescent="0.25">
      <c r="B30">
        <v>34.299999999999997</v>
      </c>
      <c r="F30">
        <v>2848335.1174399899</v>
      </c>
      <c r="H30" s="37"/>
      <c r="I30" s="37"/>
      <c r="J30" s="37"/>
      <c r="K30" s="37"/>
      <c r="L30" s="37"/>
      <c r="M30" s="37"/>
      <c r="N30" s="37"/>
      <c r="O30" s="37"/>
    </row>
    <row r="31" spans="2:15" x14ac:dyDescent="0.25">
      <c r="B31">
        <v>42.2</v>
      </c>
      <c r="F31">
        <v>2847774.4195199902</v>
      </c>
      <c r="H31" s="37"/>
      <c r="I31" s="37"/>
      <c r="J31" s="37"/>
      <c r="K31" s="37"/>
      <c r="L31" s="37"/>
      <c r="M31" s="37"/>
      <c r="N31" s="37"/>
      <c r="O31" s="37"/>
    </row>
    <row r="32" spans="2:15" x14ac:dyDescent="0.25">
      <c r="B32">
        <v>50.5</v>
      </c>
      <c r="F32">
        <v>2847840.4195199902</v>
      </c>
      <c r="H32" s="37"/>
      <c r="I32" s="37"/>
      <c r="J32" s="37"/>
      <c r="K32" s="37"/>
      <c r="L32" s="37"/>
      <c r="M32" s="37"/>
      <c r="N32" s="37"/>
      <c r="O32" s="37"/>
    </row>
    <row r="33" spans="2:17" x14ac:dyDescent="0.25">
      <c r="B33">
        <v>58.9</v>
      </c>
      <c r="F33" s="37">
        <v>2847906.4195199902</v>
      </c>
      <c r="H33" s="37"/>
      <c r="I33" s="37"/>
      <c r="J33" s="37"/>
      <c r="K33" s="37"/>
      <c r="L33" s="6"/>
      <c r="M33" s="6"/>
      <c r="N33" s="37"/>
      <c r="O33" s="37"/>
      <c r="P33" s="37"/>
      <c r="Q33" s="37"/>
    </row>
    <row r="34" spans="2:17" x14ac:dyDescent="0.25">
      <c r="B34">
        <v>67</v>
      </c>
      <c r="D34" s="24"/>
      <c r="F34" s="37">
        <v>2848206.8940799902</v>
      </c>
      <c r="H34" s="37"/>
      <c r="I34" s="37"/>
      <c r="J34" s="37"/>
      <c r="K34" s="37"/>
      <c r="L34" s="6"/>
      <c r="M34" s="6"/>
      <c r="N34" s="37"/>
      <c r="O34" s="37"/>
      <c r="P34" s="37"/>
      <c r="Q34" s="37"/>
    </row>
    <row r="35" spans="2:17" x14ac:dyDescent="0.25">
      <c r="B35">
        <v>76</v>
      </c>
      <c r="F35" s="37">
        <v>2847972.4195199902</v>
      </c>
      <c r="H35" s="37"/>
      <c r="I35" s="37"/>
      <c r="J35" s="37"/>
      <c r="K35" s="37"/>
      <c r="L35" s="6"/>
      <c r="M35" s="6"/>
      <c r="N35" s="37"/>
      <c r="O35" s="37"/>
      <c r="P35" s="37"/>
      <c r="Q35" s="37"/>
    </row>
    <row r="36" spans="2:17" x14ac:dyDescent="0.25">
      <c r="B36">
        <v>84.3</v>
      </c>
      <c r="F36" s="37">
        <v>2848197.4627199899</v>
      </c>
      <c r="H36" s="37"/>
      <c r="I36" s="37"/>
      <c r="J36" s="37"/>
      <c r="K36" s="37"/>
      <c r="L36" s="6"/>
      <c r="M36" s="6"/>
      <c r="N36" s="37"/>
      <c r="O36" s="37"/>
      <c r="P36" s="37"/>
      <c r="Q36" s="37"/>
    </row>
    <row r="37" spans="2:17" x14ac:dyDescent="0.25">
      <c r="B37">
        <v>107.9</v>
      </c>
      <c r="D37" s="24"/>
      <c r="F37" s="37">
        <v>2848615.9606399899</v>
      </c>
      <c r="H37" s="37"/>
      <c r="I37" s="37"/>
      <c r="J37" s="37"/>
      <c r="K37" s="37"/>
      <c r="L37" s="6"/>
      <c r="M37" s="6"/>
      <c r="N37" s="37"/>
      <c r="O37" s="37"/>
      <c r="P37" s="37"/>
      <c r="Q37" s="37"/>
    </row>
    <row r="38" spans="2:17" x14ac:dyDescent="0.25">
      <c r="B38">
        <v>116.5</v>
      </c>
      <c r="F38" s="37">
        <v>2848754.6195199899</v>
      </c>
      <c r="H38" s="37"/>
      <c r="I38" s="37"/>
      <c r="J38" s="37"/>
      <c r="K38" s="37"/>
      <c r="L38" s="6"/>
      <c r="M38" s="6"/>
      <c r="N38" s="37"/>
      <c r="O38" s="37"/>
      <c r="P38" s="37"/>
      <c r="Q38" s="37"/>
    </row>
    <row r="39" spans="2:17" x14ac:dyDescent="0.25">
      <c r="B39">
        <v>125.1</v>
      </c>
      <c r="F39" s="37">
        <v>2848653.4195199902</v>
      </c>
      <c r="H39" s="37"/>
      <c r="I39" s="37"/>
      <c r="J39" s="37"/>
      <c r="K39" s="37"/>
      <c r="L39" s="6"/>
      <c r="M39" s="6"/>
      <c r="N39" s="37"/>
      <c r="O39" s="37"/>
      <c r="P39" s="37"/>
      <c r="Q39" s="37"/>
    </row>
    <row r="40" spans="2:17" x14ac:dyDescent="0.25">
      <c r="B40">
        <v>133.9</v>
      </c>
      <c r="F40" s="37">
        <v>2848653.4195199902</v>
      </c>
      <c r="H40" s="37"/>
      <c r="I40" s="37"/>
      <c r="J40" s="37"/>
      <c r="K40" s="37"/>
      <c r="L40" s="6"/>
      <c r="M40" s="6"/>
      <c r="N40" s="37"/>
      <c r="O40" s="37"/>
      <c r="P40" s="37"/>
      <c r="Q40" s="37"/>
    </row>
    <row r="41" spans="2:17" x14ac:dyDescent="0.25">
      <c r="B41">
        <v>142.9</v>
      </c>
      <c r="D41" s="24"/>
      <c r="F41" s="37">
        <v>2848729.0195199898</v>
      </c>
      <c r="H41" s="37"/>
      <c r="I41" s="37"/>
      <c r="J41" s="37"/>
      <c r="K41" s="37"/>
      <c r="L41" s="6"/>
      <c r="M41" s="6"/>
      <c r="N41" s="37"/>
      <c r="O41" s="37"/>
      <c r="P41" s="37"/>
      <c r="Q41" s="37"/>
    </row>
    <row r="42" spans="2:17" x14ac:dyDescent="0.25">
      <c r="B42">
        <v>151.30000000000001</v>
      </c>
      <c r="F42" s="37">
        <v>2848754.6195199899</v>
      </c>
      <c r="H42" s="37"/>
      <c r="I42" s="37"/>
      <c r="J42" s="37"/>
      <c r="K42" s="37"/>
      <c r="L42" s="6"/>
      <c r="M42" s="6"/>
      <c r="N42" s="37"/>
      <c r="O42" s="37"/>
      <c r="P42" s="37"/>
      <c r="Q42" s="37"/>
    </row>
    <row r="43" spans="2:17" x14ac:dyDescent="0.25">
      <c r="B43">
        <v>159.69999999999999</v>
      </c>
      <c r="D43" s="24"/>
      <c r="F43" s="37">
        <v>2848754.6195199899</v>
      </c>
      <c r="H43" s="37"/>
      <c r="I43" s="37"/>
      <c r="J43" s="37"/>
      <c r="K43" s="37"/>
      <c r="L43" s="6"/>
      <c r="M43" s="6"/>
      <c r="N43" s="37"/>
      <c r="O43" s="37"/>
      <c r="P43" s="37"/>
      <c r="Q43" s="37"/>
    </row>
    <row r="44" spans="2:17" x14ac:dyDescent="0.25">
      <c r="B44">
        <v>168.1</v>
      </c>
      <c r="C44" s="37"/>
      <c r="D44" s="37"/>
      <c r="E44" s="37"/>
      <c r="F44" s="37">
        <v>2848749.0195199898</v>
      </c>
      <c r="H44" s="37"/>
      <c r="I44" s="37"/>
      <c r="J44" s="37"/>
      <c r="K44" s="37"/>
      <c r="L44" s="6"/>
      <c r="M44" s="6"/>
      <c r="N44" s="37"/>
      <c r="O44" s="37"/>
      <c r="P44" s="37"/>
      <c r="Q44" s="37"/>
    </row>
    <row r="45" spans="2:17" x14ac:dyDescent="0.25">
      <c r="B45">
        <v>176.7</v>
      </c>
      <c r="C45" s="37"/>
      <c r="D45" s="37"/>
      <c r="E45" s="37"/>
      <c r="F45" s="37">
        <v>2848779.0195199898</v>
      </c>
      <c r="H45" s="37"/>
      <c r="I45" s="37"/>
      <c r="J45" s="37"/>
      <c r="K45" s="37"/>
      <c r="L45" s="6"/>
      <c r="M45" s="6"/>
      <c r="N45" s="37"/>
      <c r="O45" s="37"/>
      <c r="P45" s="37"/>
      <c r="Q45" s="37"/>
    </row>
    <row r="46" spans="2:17" x14ac:dyDescent="0.25">
      <c r="D46" s="37"/>
      <c r="E46" s="37"/>
      <c r="F46" s="37"/>
      <c r="G46" s="37"/>
      <c r="H46" s="37"/>
      <c r="I46" s="37"/>
      <c r="J46" s="37"/>
      <c r="K46" s="37"/>
      <c r="L46" s="6"/>
      <c r="M46" s="6"/>
      <c r="N46" s="37"/>
      <c r="O46" s="37"/>
      <c r="P46" s="37"/>
      <c r="Q46" s="37"/>
    </row>
    <row r="47" spans="2:17" x14ac:dyDescent="0.25">
      <c r="B47" s="37"/>
      <c r="D47" s="37"/>
      <c r="E47" s="37"/>
      <c r="F47" s="37"/>
      <c r="G47" s="37"/>
      <c r="H47" s="37"/>
      <c r="I47" s="37"/>
      <c r="J47" s="37"/>
      <c r="K47" s="37"/>
      <c r="L47" s="6"/>
      <c r="M47" s="6"/>
      <c r="N47" s="37"/>
      <c r="O47" s="37"/>
      <c r="P47" s="37"/>
      <c r="Q47" s="37"/>
    </row>
    <row r="48" spans="2:17" x14ac:dyDescent="0.25">
      <c r="B48" s="37"/>
      <c r="D48" s="37"/>
      <c r="E48" s="37"/>
      <c r="F48" s="37"/>
      <c r="G48" s="37"/>
      <c r="H48" s="37"/>
      <c r="I48" s="37"/>
      <c r="J48" s="37"/>
      <c r="K48" s="37"/>
      <c r="L48" s="6"/>
      <c r="M48" s="6"/>
      <c r="N48" s="37"/>
      <c r="O48" s="37"/>
      <c r="P48" s="37"/>
      <c r="Q48" s="37"/>
    </row>
    <row r="49" spans="2:17" x14ac:dyDescent="0.25">
      <c r="B49" s="37"/>
      <c r="D49" s="37"/>
      <c r="E49" s="37"/>
      <c r="F49" s="37"/>
      <c r="G49" s="37"/>
      <c r="H49" s="37"/>
      <c r="I49" s="37"/>
      <c r="J49" s="37"/>
      <c r="K49" s="37"/>
      <c r="L49" s="6"/>
      <c r="M49" s="6"/>
      <c r="N49" s="37"/>
      <c r="O49" s="37"/>
      <c r="P49" s="37"/>
      <c r="Q49" s="37"/>
    </row>
    <row r="50" spans="2:17" x14ac:dyDescent="0.25">
      <c r="B50" s="37"/>
      <c r="D50" s="37"/>
      <c r="E50" s="37"/>
      <c r="F50" s="37"/>
      <c r="G50" s="37"/>
      <c r="H50" s="37"/>
      <c r="I50" s="37"/>
      <c r="J50" s="37"/>
      <c r="K50" s="37"/>
      <c r="L50" s="6"/>
      <c r="M50" s="6"/>
      <c r="N50" s="37"/>
      <c r="O50" s="37"/>
      <c r="P50" s="37"/>
      <c r="Q50" s="37"/>
    </row>
    <row r="51" spans="2:17" x14ac:dyDescent="0.25">
      <c r="B51" s="37"/>
      <c r="D51" s="37"/>
      <c r="E51" s="37"/>
      <c r="F51" s="37"/>
      <c r="G51" s="37"/>
      <c r="H51" s="37"/>
      <c r="I51" s="37"/>
      <c r="J51" s="37"/>
      <c r="K51" s="37"/>
      <c r="M51" s="6"/>
      <c r="N51" s="37"/>
      <c r="O51" s="37"/>
      <c r="P51" s="37"/>
      <c r="Q51" s="37"/>
    </row>
    <row r="52" spans="2:17" x14ac:dyDescent="0.25">
      <c r="B52" s="37"/>
      <c r="D52" s="37"/>
      <c r="E52" s="37"/>
      <c r="F52" s="37"/>
      <c r="G52" s="37"/>
      <c r="H52" s="37"/>
      <c r="I52" s="37"/>
      <c r="J52" s="37"/>
      <c r="K52" s="37"/>
      <c r="M52" s="6"/>
      <c r="N52" s="37"/>
      <c r="O52" s="37"/>
      <c r="P52" s="37"/>
      <c r="Q52" s="37"/>
    </row>
    <row r="53" spans="2:17" x14ac:dyDescent="0.25">
      <c r="B53" s="37"/>
      <c r="D53" s="37"/>
      <c r="E53" s="37"/>
      <c r="F53" s="37"/>
      <c r="G53" s="37"/>
      <c r="H53" s="37"/>
      <c r="I53" s="37"/>
      <c r="J53" s="37"/>
      <c r="K53" s="37"/>
      <c r="M53" s="6"/>
      <c r="N53" s="37"/>
      <c r="O53" s="37"/>
      <c r="P53" s="37"/>
      <c r="Q53" s="37"/>
    </row>
    <row r="54" spans="2:17" x14ac:dyDescent="0.25">
      <c r="B54" s="37"/>
      <c r="D54" s="37"/>
      <c r="E54" s="37"/>
      <c r="F54" s="37"/>
      <c r="G54" s="37"/>
      <c r="H54" s="37"/>
      <c r="I54" s="37"/>
      <c r="J54" s="37"/>
      <c r="K54" s="37"/>
      <c r="M54" s="6"/>
      <c r="N54" s="37"/>
      <c r="O54" s="37"/>
      <c r="P54" s="37"/>
      <c r="Q54" s="37"/>
    </row>
    <row r="55" spans="2:17" x14ac:dyDescent="0.25">
      <c r="B55" s="37">
        <v>18.6313412189483</v>
      </c>
      <c r="D55" s="37"/>
      <c r="E55" s="37"/>
      <c r="F55" s="37"/>
      <c r="G55" s="37"/>
      <c r="H55" s="37">
        <v>2847708.4195199902</v>
      </c>
      <c r="I55" s="37"/>
      <c r="J55" s="37"/>
      <c r="K55" s="37"/>
      <c r="L55" s="37"/>
      <c r="M55" s="37"/>
      <c r="N55" s="37"/>
      <c r="O55" s="37"/>
    </row>
    <row r="56" spans="2:17" x14ac:dyDescent="0.25">
      <c r="B56" s="37">
        <v>28.3</v>
      </c>
      <c r="D56" s="37"/>
      <c r="E56" s="37"/>
      <c r="F56" s="37"/>
      <c r="G56" s="37"/>
      <c r="H56" s="37">
        <v>2847708.41952</v>
      </c>
      <c r="I56" s="37"/>
      <c r="J56" s="37"/>
      <c r="K56" s="37"/>
      <c r="L56" s="37"/>
      <c r="M56" s="37"/>
      <c r="N56" s="37"/>
      <c r="O56" s="37"/>
    </row>
    <row r="57" spans="2:17" x14ac:dyDescent="0.25">
      <c r="B57" s="37">
        <v>42.8</v>
      </c>
      <c r="D57" s="37"/>
      <c r="E57" s="37"/>
      <c r="F57" s="37"/>
      <c r="G57" s="37"/>
      <c r="H57" s="37">
        <v>2848002.8227199898</v>
      </c>
      <c r="I57" s="37"/>
      <c r="J57" s="37"/>
      <c r="K57" s="37"/>
      <c r="L57" s="37"/>
      <c r="M57" s="37"/>
      <c r="N57" s="37"/>
      <c r="O57" s="37"/>
    </row>
    <row r="58" spans="2:17" x14ac:dyDescent="0.25">
      <c r="B58" s="37">
        <v>57.4</v>
      </c>
      <c r="D58" s="37"/>
      <c r="E58" s="37"/>
      <c r="F58" s="37"/>
      <c r="G58" s="37"/>
      <c r="H58" s="37">
        <v>2848002.8227199898</v>
      </c>
      <c r="I58" s="37"/>
      <c r="J58" s="37"/>
      <c r="K58" s="37"/>
      <c r="L58" s="37"/>
      <c r="M58" s="37"/>
      <c r="N58" s="37"/>
      <c r="O58" s="37"/>
    </row>
    <row r="59" spans="2:17" x14ac:dyDescent="0.25">
      <c r="B59" s="37">
        <v>76.099999999999994</v>
      </c>
      <c r="D59" s="37"/>
      <c r="E59" s="37"/>
      <c r="F59" s="37"/>
      <c r="G59" s="37"/>
      <c r="H59" s="37">
        <v>2848002.8227199898</v>
      </c>
      <c r="I59" s="37"/>
      <c r="J59" s="37"/>
      <c r="K59" s="37"/>
      <c r="L59" s="37"/>
      <c r="M59" s="37"/>
      <c r="N59" s="37"/>
      <c r="O59" s="37"/>
    </row>
    <row r="60" spans="2:17" x14ac:dyDescent="0.25">
      <c r="B60" s="37">
        <v>98.5</v>
      </c>
      <c r="D60" s="37"/>
      <c r="E60" s="37"/>
      <c r="F60" s="37"/>
      <c r="G60" s="37"/>
      <c r="H60" s="37">
        <v>2848340.51647999</v>
      </c>
      <c r="I60" s="37"/>
      <c r="J60" s="37"/>
      <c r="K60" s="37"/>
      <c r="L60" s="37"/>
      <c r="M60" s="37"/>
      <c r="N60" s="37"/>
      <c r="O60" s="37"/>
    </row>
    <row r="61" spans="2:17" x14ac:dyDescent="0.25">
      <c r="B61" s="37">
        <v>119.8</v>
      </c>
      <c r="D61" s="37"/>
      <c r="E61" s="37"/>
      <c r="F61" s="37"/>
      <c r="G61" s="37"/>
      <c r="H61" s="37">
        <v>2848406.6291199899</v>
      </c>
      <c r="I61" s="37"/>
      <c r="J61" s="37"/>
      <c r="K61" s="37"/>
      <c r="L61" s="37"/>
      <c r="M61" s="37"/>
      <c r="N61" s="37"/>
      <c r="O61" s="37"/>
    </row>
    <row r="62" spans="2:17" x14ac:dyDescent="0.25">
      <c r="B62" s="37">
        <v>147.1</v>
      </c>
      <c r="D62" s="37"/>
      <c r="E62" s="37"/>
      <c r="F62" s="37"/>
      <c r="G62" s="37"/>
      <c r="H62" s="37">
        <v>2848455.2259199899</v>
      </c>
      <c r="I62" s="37"/>
      <c r="J62" s="37"/>
      <c r="K62" s="37"/>
      <c r="L62" s="37"/>
      <c r="M62" s="37"/>
      <c r="N62" s="37"/>
      <c r="O62" s="37"/>
    </row>
    <row r="63" spans="2:17" x14ac:dyDescent="0.25">
      <c r="B63" s="37">
        <v>173.7</v>
      </c>
      <c r="D63" s="37"/>
      <c r="E63" s="37"/>
      <c r="F63" s="37"/>
      <c r="G63" s="37"/>
      <c r="H63" s="37">
        <v>2848550.2889599898</v>
      </c>
      <c r="I63" s="37"/>
      <c r="J63" s="37"/>
      <c r="K63" s="37"/>
      <c r="L63" s="37"/>
      <c r="M63" s="37"/>
      <c r="N63" s="37"/>
      <c r="O63" s="37"/>
    </row>
    <row r="64" spans="2:17" x14ac:dyDescent="0.25">
      <c r="B64" s="37">
        <v>208.5</v>
      </c>
      <c r="D64" s="37"/>
      <c r="E64" s="37"/>
      <c r="F64" s="37"/>
      <c r="G64" s="37"/>
      <c r="H64" s="37">
        <v>2848605.8758399901</v>
      </c>
      <c r="I64" s="37"/>
      <c r="J64" s="37"/>
      <c r="K64" s="37"/>
      <c r="L64" s="37"/>
      <c r="M64" s="37"/>
      <c r="N64" s="37"/>
      <c r="O64" s="37"/>
    </row>
    <row r="65" spans="2:15" x14ac:dyDescent="0.25">
      <c r="B65" s="37">
        <v>260.60000000000002</v>
      </c>
      <c r="D65" s="37"/>
      <c r="E65" s="37"/>
      <c r="F65" s="37"/>
      <c r="G65" s="37"/>
      <c r="H65" s="37">
        <v>2848668.1971026598</v>
      </c>
      <c r="I65" s="37"/>
      <c r="J65" s="37"/>
      <c r="K65" s="37"/>
      <c r="L65" s="37"/>
      <c r="M65" s="37"/>
      <c r="N65" s="37"/>
      <c r="O65" s="37"/>
    </row>
    <row r="66" spans="2:15" x14ac:dyDescent="0.25">
      <c r="B66" s="37">
        <v>308.60000000000002</v>
      </c>
      <c r="D66" s="37"/>
      <c r="E66" s="37"/>
      <c r="F66" s="37"/>
      <c r="G66" s="37"/>
      <c r="H66" s="37">
        <v>2848830.60031999</v>
      </c>
      <c r="I66" s="37"/>
      <c r="J66" s="37"/>
      <c r="K66" s="37"/>
      <c r="L66" s="37"/>
      <c r="M66" s="37"/>
      <c r="N66" s="37"/>
      <c r="O66" s="37"/>
    </row>
    <row r="67" spans="2:15" x14ac:dyDescent="0.25">
      <c r="D67" s="37"/>
      <c r="E67" s="37"/>
      <c r="F67" s="37"/>
      <c r="G67" s="37"/>
      <c r="I67" s="37"/>
      <c r="J67" s="37"/>
      <c r="K67" s="37"/>
      <c r="L67" s="37"/>
      <c r="M67" s="37"/>
      <c r="N67" s="37"/>
      <c r="O67" s="37"/>
    </row>
    <row r="68" spans="2:15" x14ac:dyDescent="0.25">
      <c r="D68" s="37"/>
      <c r="E68" s="37"/>
      <c r="F68" s="37"/>
      <c r="G68" s="37"/>
      <c r="I68" s="37"/>
      <c r="J68" s="37"/>
      <c r="K68" s="37"/>
      <c r="L68" s="37"/>
      <c r="M68" s="37"/>
      <c r="N68" s="37"/>
      <c r="O68" s="37"/>
    </row>
    <row r="69" spans="2:15" x14ac:dyDescent="0.25">
      <c r="D69" s="37"/>
      <c r="E69" s="37"/>
      <c r="F69" s="37"/>
      <c r="G69" s="37"/>
      <c r="I69" s="37"/>
      <c r="J69" s="37"/>
      <c r="K69" s="37"/>
      <c r="L69" s="37"/>
      <c r="M69" s="37"/>
      <c r="N69" s="37"/>
      <c r="O69" s="37"/>
    </row>
    <row r="71" spans="2:15" x14ac:dyDescent="0.25">
      <c r="H71" s="24"/>
    </row>
    <row r="74" spans="2:15" x14ac:dyDescent="0.25">
      <c r="H74" s="24"/>
    </row>
    <row r="75" spans="2:15" x14ac:dyDescent="0.25">
      <c r="C75" s="24"/>
      <c r="H75" s="24"/>
    </row>
    <row r="76" spans="2:15" x14ac:dyDescent="0.25">
      <c r="C76" s="24"/>
      <c r="H76" s="24"/>
    </row>
  </sheetData>
  <phoneticPr fontId="12" type="noConversion"/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E2A06-F642-4029-9A18-43B4DCB2974E}">
  <dimension ref="A1:T240"/>
  <sheetViews>
    <sheetView workbookViewId="0">
      <selection activeCell="E121" sqref="D1:E121"/>
    </sheetView>
  </sheetViews>
  <sheetFormatPr baseColWidth="10" defaultRowHeight="15" x14ac:dyDescent="0.25"/>
  <cols>
    <col min="1" max="1" width="20.5703125" style="6" bestFit="1" customWidth="1"/>
    <col min="2" max="2" width="9.42578125" bestFit="1" customWidth="1"/>
    <col min="3" max="10" width="6.7109375" customWidth="1"/>
    <col min="11" max="11" width="11.140625" customWidth="1"/>
    <col min="13" max="13" width="4" customWidth="1"/>
    <col min="14" max="14" width="11.42578125" style="6"/>
    <col min="17" max="17" width="11.42578125" style="6"/>
    <col min="18" max="18" width="8.140625" customWidth="1"/>
    <col min="19" max="19" width="11.42578125" style="6"/>
  </cols>
  <sheetData>
    <row r="1" spans="1:20" x14ac:dyDescent="0.25">
      <c r="A1" s="5" t="s">
        <v>560</v>
      </c>
      <c r="B1" t="s">
        <v>560</v>
      </c>
      <c r="C1">
        <v>1101.92</v>
      </c>
      <c r="D1" s="47">
        <f>C1*0.9</f>
        <v>991.72800000000007</v>
      </c>
      <c r="E1" t="s">
        <v>561</v>
      </c>
      <c r="F1" s="5"/>
      <c r="I1" s="47"/>
      <c r="L1" s="50">
        <v>10173.59</v>
      </c>
      <c r="N1" s="6">
        <f>L1*0.9</f>
        <v>9156.2309999999998</v>
      </c>
      <c r="O1" t="s">
        <v>561</v>
      </c>
      <c r="P1">
        <v>1</v>
      </c>
      <c r="Q1" s="27">
        <f>N1</f>
        <v>9156.2309999999998</v>
      </c>
      <c r="R1" t="s">
        <v>561</v>
      </c>
      <c r="S1" s="54">
        <f>Q1*0.1</f>
        <v>915.62310000000002</v>
      </c>
      <c r="T1" t="s">
        <v>561</v>
      </c>
    </row>
    <row r="2" spans="1:20" x14ac:dyDescent="0.25">
      <c r="A2" s="5" t="s">
        <v>560</v>
      </c>
      <c r="B2" t="s">
        <v>560</v>
      </c>
      <c r="C2">
        <v>1008.8</v>
      </c>
      <c r="D2" s="47">
        <f t="shared" ref="D2:D65" si="0">C2*0.9</f>
        <v>907.92</v>
      </c>
      <c r="E2" t="s">
        <v>561</v>
      </c>
      <c r="F2" s="5"/>
      <c r="I2" s="49"/>
      <c r="L2" s="23">
        <v>9313.85</v>
      </c>
      <c r="N2" s="6">
        <f t="shared" ref="N2:N48" si="1">L2*0.9</f>
        <v>8382.4650000000001</v>
      </c>
      <c r="O2" t="s">
        <v>561</v>
      </c>
      <c r="P2">
        <v>2</v>
      </c>
      <c r="Q2" s="27">
        <f t="shared" ref="Q2:Q48" si="2">N2</f>
        <v>8382.4650000000001</v>
      </c>
      <c r="R2" t="s">
        <v>561</v>
      </c>
      <c r="S2" s="54">
        <f t="shared" ref="S2:S65" si="3">Q2*0.1</f>
        <v>838.24650000000008</v>
      </c>
      <c r="T2" t="s">
        <v>561</v>
      </c>
    </row>
    <row r="3" spans="1:20" x14ac:dyDescent="0.25">
      <c r="A3" s="5" t="s">
        <v>560</v>
      </c>
      <c r="B3" t="s">
        <v>560</v>
      </c>
      <c r="C3">
        <v>962.24</v>
      </c>
      <c r="D3" s="47">
        <f t="shared" si="0"/>
        <v>866.01600000000008</v>
      </c>
      <c r="E3" t="s">
        <v>561</v>
      </c>
      <c r="F3" s="5"/>
      <c r="I3" s="49"/>
      <c r="L3" s="23">
        <v>8883.98</v>
      </c>
      <c r="N3" s="6">
        <f t="shared" si="1"/>
        <v>7995.5819999999994</v>
      </c>
      <c r="O3" t="s">
        <v>561</v>
      </c>
      <c r="P3">
        <v>3</v>
      </c>
      <c r="Q3" s="27">
        <f t="shared" si="2"/>
        <v>7995.5819999999994</v>
      </c>
      <c r="R3" t="s">
        <v>561</v>
      </c>
      <c r="S3" s="54">
        <f t="shared" si="3"/>
        <v>799.55819999999994</v>
      </c>
      <c r="T3" t="s">
        <v>561</v>
      </c>
    </row>
    <row r="4" spans="1:20" x14ac:dyDescent="0.25">
      <c r="A4" s="5" t="s">
        <v>560</v>
      </c>
      <c r="B4" t="s">
        <v>560</v>
      </c>
      <c r="C4">
        <v>931.2</v>
      </c>
      <c r="D4" s="47">
        <f t="shared" si="0"/>
        <v>838.08</v>
      </c>
      <c r="E4" t="s">
        <v>561</v>
      </c>
      <c r="F4" s="5"/>
      <c r="I4" s="49"/>
      <c r="L4" s="23">
        <v>8597.4</v>
      </c>
      <c r="N4" s="6">
        <f t="shared" si="1"/>
        <v>7737.66</v>
      </c>
      <c r="O4" t="s">
        <v>561</v>
      </c>
      <c r="P4">
        <v>4</v>
      </c>
      <c r="Q4" s="27">
        <f t="shared" si="2"/>
        <v>7737.66</v>
      </c>
      <c r="R4" t="s">
        <v>561</v>
      </c>
      <c r="S4" s="54">
        <f t="shared" si="3"/>
        <v>773.76600000000008</v>
      </c>
      <c r="T4" t="s">
        <v>561</v>
      </c>
    </row>
    <row r="5" spans="1:20" x14ac:dyDescent="0.25">
      <c r="A5" s="5" t="s">
        <v>560</v>
      </c>
      <c r="B5" t="s">
        <v>560</v>
      </c>
      <c r="C5">
        <v>900.16</v>
      </c>
      <c r="D5" s="47">
        <f t="shared" si="0"/>
        <v>810.14400000000001</v>
      </c>
      <c r="E5" t="s">
        <v>561</v>
      </c>
      <c r="F5" s="5"/>
      <c r="I5" s="49"/>
      <c r="L5" s="23">
        <v>8310.82</v>
      </c>
      <c r="N5" s="6">
        <f t="shared" si="1"/>
        <v>7479.7380000000003</v>
      </c>
      <c r="O5" t="s">
        <v>561</v>
      </c>
      <c r="P5">
        <v>5</v>
      </c>
      <c r="Q5" s="27">
        <f t="shared" si="2"/>
        <v>7479.7380000000003</v>
      </c>
      <c r="R5" t="s">
        <v>561</v>
      </c>
      <c r="S5" s="54">
        <f t="shared" si="3"/>
        <v>747.9738000000001</v>
      </c>
      <c r="T5" t="s">
        <v>561</v>
      </c>
    </row>
    <row r="6" spans="1:20" x14ac:dyDescent="0.25">
      <c r="A6" s="5" t="s">
        <v>560</v>
      </c>
      <c r="B6" t="s">
        <v>560</v>
      </c>
      <c r="C6">
        <v>900.16</v>
      </c>
      <c r="D6" s="47">
        <f t="shared" si="0"/>
        <v>810.14400000000001</v>
      </c>
      <c r="E6" t="s">
        <v>561</v>
      </c>
      <c r="F6" s="5"/>
      <c r="I6" s="49"/>
      <c r="L6" s="23">
        <v>8310.82</v>
      </c>
      <c r="N6" s="6">
        <f t="shared" si="1"/>
        <v>7479.7380000000003</v>
      </c>
      <c r="O6" t="s">
        <v>561</v>
      </c>
      <c r="P6">
        <v>6</v>
      </c>
      <c r="Q6" s="27">
        <f t="shared" si="2"/>
        <v>7479.7380000000003</v>
      </c>
      <c r="R6" t="s">
        <v>561</v>
      </c>
      <c r="S6" s="54">
        <f t="shared" si="3"/>
        <v>747.9738000000001</v>
      </c>
      <c r="T6" t="s">
        <v>561</v>
      </c>
    </row>
    <row r="7" spans="1:20" x14ac:dyDescent="0.25">
      <c r="A7" s="5" t="s">
        <v>560</v>
      </c>
      <c r="B7" t="s">
        <v>560</v>
      </c>
      <c r="C7">
        <v>931.2</v>
      </c>
      <c r="D7" s="47">
        <f t="shared" si="0"/>
        <v>838.08</v>
      </c>
      <c r="E7" t="s">
        <v>561</v>
      </c>
      <c r="F7" s="5"/>
      <c r="I7" s="49"/>
      <c r="L7" s="23">
        <v>8597.4</v>
      </c>
      <c r="N7" s="6">
        <f t="shared" si="1"/>
        <v>7737.66</v>
      </c>
      <c r="O7" t="s">
        <v>561</v>
      </c>
      <c r="P7">
        <v>7</v>
      </c>
      <c r="Q7" s="27">
        <f t="shared" si="2"/>
        <v>7737.66</v>
      </c>
      <c r="R7" t="s">
        <v>561</v>
      </c>
      <c r="S7" s="54">
        <f t="shared" si="3"/>
        <v>773.76600000000008</v>
      </c>
      <c r="T7" t="s">
        <v>561</v>
      </c>
    </row>
    <row r="8" spans="1:20" x14ac:dyDescent="0.25">
      <c r="A8" s="5" t="s">
        <v>560</v>
      </c>
      <c r="B8" t="s">
        <v>560</v>
      </c>
      <c r="C8">
        <v>993.28</v>
      </c>
      <c r="D8" s="47">
        <f t="shared" si="0"/>
        <v>893.952</v>
      </c>
      <c r="E8" t="s">
        <v>561</v>
      </c>
      <c r="F8" s="5"/>
      <c r="I8" s="49"/>
      <c r="L8" s="23">
        <v>9170.56</v>
      </c>
      <c r="N8" s="6">
        <f t="shared" si="1"/>
        <v>8253.503999999999</v>
      </c>
      <c r="O8" t="s">
        <v>561</v>
      </c>
      <c r="P8">
        <v>8</v>
      </c>
      <c r="Q8" s="27">
        <f t="shared" si="2"/>
        <v>8253.503999999999</v>
      </c>
      <c r="R8" t="s">
        <v>561</v>
      </c>
      <c r="S8" s="54">
        <f t="shared" si="3"/>
        <v>825.35039999999992</v>
      </c>
      <c r="T8" t="s">
        <v>561</v>
      </c>
    </row>
    <row r="9" spans="1:20" x14ac:dyDescent="0.25">
      <c r="A9" s="5" t="s">
        <v>560</v>
      </c>
      <c r="B9" t="s">
        <v>560</v>
      </c>
      <c r="C9">
        <v>1132.96</v>
      </c>
      <c r="D9" s="47">
        <f t="shared" si="0"/>
        <v>1019.6640000000001</v>
      </c>
      <c r="E9" t="s">
        <v>561</v>
      </c>
      <c r="F9" s="5"/>
      <c r="I9" s="49"/>
      <c r="L9" s="23">
        <v>10460.17</v>
      </c>
      <c r="N9" s="6">
        <f t="shared" si="1"/>
        <v>9414.1530000000002</v>
      </c>
      <c r="O9" t="s">
        <v>561</v>
      </c>
      <c r="P9">
        <v>9</v>
      </c>
      <c r="Q9" s="27">
        <f t="shared" si="2"/>
        <v>9414.1530000000002</v>
      </c>
      <c r="R9" t="s">
        <v>561</v>
      </c>
      <c r="S9" s="54">
        <f t="shared" si="3"/>
        <v>941.41530000000012</v>
      </c>
      <c r="T9" t="s">
        <v>561</v>
      </c>
    </row>
    <row r="10" spans="1:20" x14ac:dyDescent="0.25">
      <c r="A10" s="5" t="s">
        <v>560</v>
      </c>
      <c r="B10" t="s">
        <v>560</v>
      </c>
      <c r="C10">
        <v>1241.5999999999999</v>
      </c>
      <c r="D10" s="47">
        <f t="shared" si="0"/>
        <v>1117.44</v>
      </c>
      <c r="E10" t="s">
        <v>561</v>
      </c>
      <c r="F10" s="5"/>
      <c r="G10" t="s">
        <v>560</v>
      </c>
      <c r="I10" s="49"/>
      <c r="L10" s="23">
        <v>11463.2</v>
      </c>
      <c r="N10" s="6">
        <f t="shared" si="1"/>
        <v>10316.880000000001</v>
      </c>
      <c r="O10" t="s">
        <v>561</v>
      </c>
      <c r="P10">
        <v>10</v>
      </c>
      <c r="Q10" s="27">
        <f t="shared" si="2"/>
        <v>10316.880000000001</v>
      </c>
      <c r="R10" t="s">
        <v>561</v>
      </c>
      <c r="S10" s="54">
        <f t="shared" si="3"/>
        <v>1031.6880000000001</v>
      </c>
      <c r="T10" t="s">
        <v>561</v>
      </c>
    </row>
    <row r="11" spans="1:20" x14ac:dyDescent="0.25">
      <c r="A11" s="5" t="s">
        <v>560</v>
      </c>
      <c r="B11" t="s">
        <v>560</v>
      </c>
      <c r="C11">
        <v>1272.6400000000001</v>
      </c>
      <c r="D11" s="47">
        <f t="shared" si="0"/>
        <v>1145.3760000000002</v>
      </c>
      <c r="E11" t="s">
        <v>561</v>
      </c>
      <c r="F11" s="5"/>
      <c r="I11" s="49"/>
      <c r="L11" s="23">
        <v>11749.78</v>
      </c>
      <c r="N11" s="6">
        <f t="shared" si="1"/>
        <v>10574.802000000001</v>
      </c>
      <c r="O11" t="s">
        <v>561</v>
      </c>
      <c r="P11">
        <v>11</v>
      </c>
      <c r="Q11" s="27">
        <f t="shared" si="2"/>
        <v>10574.802000000001</v>
      </c>
      <c r="R11" t="s">
        <v>561</v>
      </c>
      <c r="S11" s="54">
        <f t="shared" si="3"/>
        <v>1057.4802000000002</v>
      </c>
      <c r="T11" t="s">
        <v>561</v>
      </c>
    </row>
    <row r="12" spans="1:20" x14ac:dyDescent="0.25">
      <c r="A12" s="5" t="s">
        <v>560</v>
      </c>
      <c r="B12" t="s">
        <v>560</v>
      </c>
      <c r="C12">
        <v>1288.1600000000001</v>
      </c>
      <c r="D12" s="47">
        <f t="shared" si="0"/>
        <v>1159.3440000000001</v>
      </c>
      <c r="E12" t="s">
        <v>561</v>
      </c>
      <c r="F12" s="5"/>
      <c r="I12" s="49"/>
      <c r="L12" s="23">
        <v>11893.07</v>
      </c>
      <c r="N12" s="6">
        <f t="shared" si="1"/>
        <v>10703.763000000001</v>
      </c>
      <c r="O12" t="s">
        <v>561</v>
      </c>
      <c r="P12">
        <v>12</v>
      </c>
      <c r="Q12" s="27">
        <f t="shared" si="2"/>
        <v>10703.763000000001</v>
      </c>
      <c r="R12" t="s">
        <v>561</v>
      </c>
      <c r="S12" s="54">
        <f t="shared" si="3"/>
        <v>1070.3763000000001</v>
      </c>
      <c r="T12" t="s">
        <v>561</v>
      </c>
    </row>
    <row r="13" spans="1:20" x14ac:dyDescent="0.25">
      <c r="A13" s="5" t="s">
        <v>560</v>
      </c>
      <c r="B13" t="s">
        <v>560</v>
      </c>
      <c r="C13">
        <v>1272.6400000000001</v>
      </c>
      <c r="D13" s="47">
        <f t="shared" si="0"/>
        <v>1145.3760000000002</v>
      </c>
      <c r="E13" t="s">
        <v>561</v>
      </c>
      <c r="F13" s="5"/>
      <c r="I13" s="49"/>
      <c r="L13" s="23">
        <v>11749.78</v>
      </c>
      <c r="N13" s="6">
        <f t="shared" si="1"/>
        <v>10574.802000000001</v>
      </c>
      <c r="O13" t="s">
        <v>561</v>
      </c>
      <c r="P13">
        <v>13</v>
      </c>
      <c r="Q13" s="27">
        <f t="shared" si="2"/>
        <v>10574.802000000001</v>
      </c>
      <c r="R13" t="s">
        <v>561</v>
      </c>
      <c r="S13" s="54">
        <f t="shared" si="3"/>
        <v>1057.4802000000002</v>
      </c>
      <c r="T13" t="s">
        <v>561</v>
      </c>
    </row>
    <row r="14" spans="1:20" x14ac:dyDescent="0.25">
      <c r="A14" s="5" t="s">
        <v>560</v>
      </c>
      <c r="B14" t="s">
        <v>560</v>
      </c>
      <c r="C14">
        <v>1241.5999999999999</v>
      </c>
      <c r="D14" s="47">
        <f t="shared" si="0"/>
        <v>1117.44</v>
      </c>
      <c r="E14" t="s">
        <v>561</v>
      </c>
      <c r="F14" s="5"/>
      <c r="I14" s="49"/>
      <c r="L14" s="23">
        <v>11463.2</v>
      </c>
      <c r="N14" s="6">
        <f t="shared" si="1"/>
        <v>10316.880000000001</v>
      </c>
      <c r="O14" t="s">
        <v>561</v>
      </c>
      <c r="P14">
        <v>14</v>
      </c>
      <c r="Q14" s="27">
        <f t="shared" si="2"/>
        <v>10316.880000000001</v>
      </c>
      <c r="R14" t="s">
        <v>561</v>
      </c>
      <c r="S14" s="54">
        <f t="shared" si="3"/>
        <v>1031.6880000000001</v>
      </c>
      <c r="T14" t="s">
        <v>561</v>
      </c>
    </row>
    <row r="15" spans="1:20" x14ac:dyDescent="0.25">
      <c r="A15" s="5" t="s">
        <v>560</v>
      </c>
      <c r="B15" t="s">
        <v>560</v>
      </c>
      <c r="C15">
        <v>1226.08</v>
      </c>
      <c r="D15" s="47">
        <f t="shared" si="0"/>
        <v>1103.472</v>
      </c>
      <c r="E15" t="s">
        <v>561</v>
      </c>
      <c r="F15" s="5"/>
      <c r="I15" s="49"/>
      <c r="L15" s="23">
        <v>11319.91</v>
      </c>
      <c r="N15" s="6">
        <f t="shared" si="1"/>
        <v>10187.919</v>
      </c>
      <c r="O15" t="s">
        <v>561</v>
      </c>
      <c r="P15">
        <v>15</v>
      </c>
      <c r="Q15" s="27">
        <f t="shared" si="2"/>
        <v>10187.919</v>
      </c>
      <c r="R15" t="s">
        <v>561</v>
      </c>
      <c r="S15" s="54">
        <f t="shared" si="3"/>
        <v>1018.7919000000001</v>
      </c>
      <c r="T15" t="s">
        <v>561</v>
      </c>
    </row>
    <row r="16" spans="1:20" x14ac:dyDescent="0.25">
      <c r="A16" s="5" t="s">
        <v>560</v>
      </c>
      <c r="B16" t="s">
        <v>560</v>
      </c>
      <c r="C16">
        <v>1226.08</v>
      </c>
      <c r="D16" s="47">
        <f t="shared" si="0"/>
        <v>1103.472</v>
      </c>
      <c r="E16" t="s">
        <v>561</v>
      </c>
      <c r="F16" s="5"/>
      <c r="I16" s="49"/>
      <c r="L16" s="23">
        <v>11319.91</v>
      </c>
      <c r="N16" s="6">
        <f t="shared" si="1"/>
        <v>10187.919</v>
      </c>
      <c r="O16" t="s">
        <v>561</v>
      </c>
      <c r="P16">
        <v>16</v>
      </c>
      <c r="Q16" s="27">
        <f t="shared" si="2"/>
        <v>10187.919</v>
      </c>
      <c r="R16" t="s">
        <v>561</v>
      </c>
      <c r="S16" s="54">
        <f t="shared" si="3"/>
        <v>1018.7919000000001</v>
      </c>
      <c r="T16" t="s">
        <v>561</v>
      </c>
    </row>
    <row r="17" spans="1:20" x14ac:dyDescent="0.25">
      <c r="A17" s="5" t="s">
        <v>560</v>
      </c>
      <c r="B17" t="s">
        <v>560</v>
      </c>
      <c r="C17">
        <v>1288.1600000000001</v>
      </c>
      <c r="D17" s="47">
        <f t="shared" si="0"/>
        <v>1159.3440000000001</v>
      </c>
      <c r="E17" t="s">
        <v>561</v>
      </c>
      <c r="F17" s="5"/>
      <c r="I17" s="49"/>
      <c r="L17" s="23">
        <v>11893.07</v>
      </c>
      <c r="N17" s="6">
        <f t="shared" si="1"/>
        <v>10703.763000000001</v>
      </c>
      <c r="O17" t="s">
        <v>561</v>
      </c>
      <c r="P17">
        <v>17</v>
      </c>
      <c r="Q17" s="27">
        <f t="shared" si="2"/>
        <v>10703.763000000001</v>
      </c>
      <c r="R17" t="s">
        <v>561</v>
      </c>
      <c r="S17" s="54">
        <f t="shared" si="3"/>
        <v>1070.3763000000001</v>
      </c>
      <c r="T17" t="s">
        <v>561</v>
      </c>
    </row>
    <row r="18" spans="1:20" x14ac:dyDescent="0.25">
      <c r="A18" s="5" t="s">
        <v>560</v>
      </c>
      <c r="B18" t="s">
        <v>560</v>
      </c>
      <c r="C18">
        <v>1412.32</v>
      </c>
      <c r="D18" s="47">
        <f t="shared" si="0"/>
        <v>1271.088</v>
      </c>
      <c r="E18" t="s">
        <v>561</v>
      </c>
      <c r="F18" s="5"/>
      <c r="I18" s="49"/>
      <c r="L18" s="23">
        <v>13039.39</v>
      </c>
      <c r="N18" s="6">
        <f t="shared" si="1"/>
        <v>11735.450999999999</v>
      </c>
      <c r="O18" t="s">
        <v>561</v>
      </c>
      <c r="P18">
        <v>18</v>
      </c>
      <c r="Q18" s="27">
        <f t="shared" si="2"/>
        <v>11735.450999999999</v>
      </c>
      <c r="R18" t="s">
        <v>561</v>
      </c>
      <c r="S18" s="54">
        <f t="shared" si="3"/>
        <v>1173.5451</v>
      </c>
      <c r="T18" t="s">
        <v>561</v>
      </c>
    </row>
    <row r="19" spans="1:20" x14ac:dyDescent="0.25">
      <c r="A19" s="5" t="s">
        <v>560</v>
      </c>
      <c r="B19" t="s">
        <v>560</v>
      </c>
      <c r="C19">
        <v>1396.8</v>
      </c>
      <c r="D19" s="47">
        <f t="shared" si="0"/>
        <v>1257.1199999999999</v>
      </c>
      <c r="E19" t="s">
        <v>561</v>
      </c>
      <c r="F19" s="5"/>
      <c r="I19" s="49"/>
      <c r="L19" s="23">
        <v>12896.1</v>
      </c>
      <c r="N19" s="6">
        <f t="shared" si="1"/>
        <v>11606.49</v>
      </c>
      <c r="O19" t="s">
        <v>561</v>
      </c>
      <c r="P19">
        <v>19</v>
      </c>
      <c r="Q19" s="27">
        <f t="shared" si="2"/>
        <v>11606.49</v>
      </c>
      <c r="R19" t="s">
        <v>561</v>
      </c>
      <c r="S19" s="54">
        <f t="shared" si="3"/>
        <v>1160.6490000000001</v>
      </c>
      <c r="T19" t="s">
        <v>561</v>
      </c>
    </row>
    <row r="20" spans="1:20" x14ac:dyDescent="0.25">
      <c r="A20" s="5" t="s">
        <v>560</v>
      </c>
      <c r="B20" t="s">
        <v>560</v>
      </c>
      <c r="C20">
        <v>1365.76</v>
      </c>
      <c r="D20" s="47">
        <f t="shared" si="0"/>
        <v>1229.184</v>
      </c>
      <c r="E20" t="s">
        <v>561</v>
      </c>
      <c r="F20" s="5"/>
      <c r="I20" s="49"/>
      <c r="L20" s="23">
        <v>12609.52</v>
      </c>
      <c r="N20" s="6">
        <f t="shared" si="1"/>
        <v>11348.568000000001</v>
      </c>
      <c r="O20" t="s">
        <v>561</v>
      </c>
      <c r="P20">
        <v>20</v>
      </c>
      <c r="Q20" s="27">
        <f t="shared" si="2"/>
        <v>11348.568000000001</v>
      </c>
      <c r="R20" t="s">
        <v>561</v>
      </c>
      <c r="S20" s="54">
        <f t="shared" si="3"/>
        <v>1134.8568000000002</v>
      </c>
      <c r="T20" t="s">
        <v>561</v>
      </c>
    </row>
    <row r="21" spans="1:20" x14ac:dyDescent="0.25">
      <c r="A21" s="5" t="s">
        <v>560</v>
      </c>
      <c r="B21" t="s">
        <v>560</v>
      </c>
      <c r="C21">
        <v>1319.2</v>
      </c>
      <c r="D21" s="47">
        <f t="shared" si="0"/>
        <v>1187.28</v>
      </c>
      <c r="E21" t="s">
        <v>561</v>
      </c>
      <c r="F21" s="5"/>
      <c r="I21" s="49"/>
      <c r="L21" s="23">
        <v>12179.65</v>
      </c>
      <c r="N21" s="6">
        <f t="shared" si="1"/>
        <v>10961.684999999999</v>
      </c>
      <c r="O21" t="s">
        <v>561</v>
      </c>
      <c r="P21">
        <v>21</v>
      </c>
      <c r="Q21" s="27">
        <f t="shared" si="2"/>
        <v>10961.684999999999</v>
      </c>
      <c r="R21" t="s">
        <v>561</v>
      </c>
      <c r="S21" s="54">
        <f t="shared" si="3"/>
        <v>1096.1685</v>
      </c>
      <c r="T21" t="s">
        <v>561</v>
      </c>
    </row>
    <row r="22" spans="1:20" x14ac:dyDescent="0.25">
      <c r="A22" s="5" t="s">
        <v>560</v>
      </c>
      <c r="B22" t="s">
        <v>560</v>
      </c>
      <c r="C22">
        <v>1303.68</v>
      </c>
      <c r="D22" s="47">
        <f t="shared" si="0"/>
        <v>1173.3120000000001</v>
      </c>
      <c r="E22" t="s">
        <v>561</v>
      </c>
      <c r="F22" s="5"/>
      <c r="I22" s="49"/>
      <c r="L22" s="23">
        <v>12036.36</v>
      </c>
      <c r="N22" s="6">
        <f t="shared" si="1"/>
        <v>10832.724</v>
      </c>
      <c r="O22" t="s">
        <v>561</v>
      </c>
      <c r="P22">
        <v>22</v>
      </c>
      <c r="Q22" s="27">
        <f t="shared" si="2"/>
        <v>10832.724</v>
      </c>
      <c r="R22" t="s">
        <v>561</v>
      </c>
      <c r="S22" s="54">
        <f t="shared" si="3"/>
        <v>1083.2724000000001</v>
      </c>
      <c r="T22" t="s">
        <v>561</v>
      </c>
    </row>
    <row r="23" spans="1:20" x14ac:dyDescent="0.25">
      <c r="A23" s="5" t="s">
        <v>560</v>
      </c>
      <c r="B23" t="s">
        <v>560</v>
      </c>
      <c r="C23">
        <v>1226.08</v>
      </c>
      <c r="D23" s="47">
        <f t="shared" si="0"/>
        <v>1103.472</v>
      </c>
      <c r="E23" t="s">
        <v>561</v>
      </c>
      <c r="F23" s="5"/>
      <c r="I23" s="49"/>
      <c r="L23" s="23">
        <v>11319.91</v>
      </c>
      <c r="N23" s="6">
        <f t="shared" si="1"/>
        <v>10187.919</v>
      </c>
      <c r="O23" t="s">
        <v>561</v>
      </c>
      <c r="P23">
        <v>23</v>
      </c>
      <c r="Q23" s="27">
        <f t="shared" si="2"/>
        <v>10187.919</v>
      </c>
      <c r="R23" t="s">
        <v>561</v>
      </c>
      <c r="S23" s="54">
        <f t="shared" si="3"/>
        <v>1018.7919000000001</v>
      </c>
      <c r="T23" t="s">
        <v>561</v>
      </c>
    </row>
    <row r="24" spans="1:20" x14ac:dyDescent="0.25">
      <c r="A24" s="5" t="s">
        <v>560</v>
      </c>
      <c r="B24" t="s">
        <v>560</v>
      </c>
      <c r="C24">
        <v>1148.48</v>
      </c>
      <c r="D24" s="47">
        <f t="shared" si="0"/>
        <v>1033.6320000000001</v>
      </c>
      <c r="E24" t="s">
        <v>561</v>
      </c>
      <c r="F24" s="5" t="s">
        <v>560</v>
      </c>
      <c r="I24" s="49"/>
      <c r="L24" s="23">
        <v>10603.46</v>
      </c>
      <c r="N24" s="6">
        <f t="shared" si="1"/>
        <v>9543.1139999999996</v>
      </c>
      <c r="O24" t="s">
        <v>561</v>
      </c>
      <c r="P24">
        <v>24</v>
      </c>
      <c r="Q24" s="27">
        <f t="shared" si="2"/>
        <v>9543.1139999999996</v>
      </c>
      <c r="R24" t="s">
        <v>561</v>
      </c>
      <c r="S24" s="54">
        <f t="shared" si="3"/>
        <v>954.31140000000005</v>
      </c>
      <c r="T24" t="s">
        <v>561</v>
      </c>
    </row>
    <row r="25" spans="1:20" x14ac:dyDescent="0.25">
      <c r="A25" s="5" t="s">
        <v>560</v>
      </c>
      <c r="B25" t="s">
        <v>560</v>
      </c>
      <c r="C25">
        <v>1101.92</v>
      </c>
      <c r="D25" s="47">
        <f t="shared" si="0"/>
        <v>991.72800000000007</v>
      </c>
      <c r="E25" t="s">
        <v>561</v>
      </c>
      <c r="F25" s="5"/>
      <c r="I25" s="49"/>
      <c r="L25" s="23">
        <v>10173.59</v>
      </c>
      <c r="N25" s="6">
        <f t="shared" si="1"/>
        <v>9156.2309999999998</v>
      </c>
      <c r="O25" t="s">
        <v>561</v>
      </c>
      <c r="P25">
        <v>1</v>
      </c>
      <c r="Q25" s="51">
        <f t="shared" si="2"/>
        <v>9156.2309999999998</v>
      </c>
      <c r="R25" t="s">
        <v>561</v>
      </c>
      <c r="S25" s="54">
        <f t="shared" si="3"/>
        <v>915.62310000000002</v>
      </c>
      <c r="T25" t="s">
        <v>561</v>
      </c>
    </row>
    <row r="26" spans="1:20" x14ac:dyDescent="0.25">
      <c r="A26" s="5" t="s">
        <v>560</v>
      </c>
      <c r="B26" t="s">
        <v>560</v>
      </c>
      <c r="C26">
        <v>1008.8</v>
      </c>
      <c r="D26" s="47">
        <f t="shared" si="0"/>
        <v>907.92</v>
      </c>
      <c r="E26" t="s">
        <v>561</v>
      </c>
      <c r="F26" s="5"/>
      <c r="I26" s="49"/>
      <c r="L26" s="23">
        <v>9313.85</v>
      </c>
      <c r="N26" s="6">
        <f t="shared" si="1"/>
        <v>8382.4650000000001</v>
      </c>
      <c r="O26" t="s">
        <v>561</v>
      </c>
      <c r="P26">
        <v>2</v>
      </c>
      <c r="Q26" s="51">
        <f t="shared" si="2"/>
        <v>8382.4650000000001</v>
      </c>
      <c r="R26" t="s">
        <v>561</v>
      </c>
      <c r="S26" s="54">
        <f t="shared" si="3"/>
        <v>838.24650000000008</v>
      </c>
      <c r="T26" t="s">
        <v>561</v>
      </c>
    </row>
    <row r="27" spans="1:20" x14ac:dyDescent="0.25">
      <c r="A27" s="5" t="s">
        <v>560</v>
      </c>
      <c r="B27" t="s">
        <v>560</v>
      </c>
      <c r="C27">
        <v>962.24</v>
      </c>
      <c r="D27" s="47">
        <f t="shared" si="0"/>
        <v>866.01600000000008</v>
      </c>
      <c r="E27" t="s">
        <v>561</v>
      </c>
      <c r="F27" s="5"/>
      <c r="I27" s="49"/>
      <c r="L27" s="23">
        <v>8883.98</v>
      </c>
      <c r="N27" s="6">
        <f t="shared" si="1"/>
        <v>7995.5819999999994</v>
      </c>
      <c r="O27" t="s">
        <v>561</v>
      </c>
      <c r="P27">
        <v>3</v>
      </c>
      <c r="Q27" s="51">
        <f t="shared" si="2"/>
        <v>7995.5819999999994</v>
      </c>
      <c r="R27" t="s">
        <v>561</v>
      </c>
      <c r="S27" s="54">
        <f t="shared" si="3"/>
        <v>799.55819999999994</v>
      </c>
      <c r="T27" t="s">
        <v>561</v>
      </c>
    </row>
    <row r="28" spans="1:20" x14ac:dyDescent="0.25">
      <c r="A28" s="5" t="s">
        <v>560</v>
      </c>
      <c r="B28" t="s">
        <v>560</v>
      </c>
      <c r="C28">
        <v>931.2</v>
      </c>
      <c r="D28" s="47">
        <f t="shared" si="0"/>
        <v>838.08</v>
      </c>
      <c r="E28" t="s">
        <v>561</v>
      </c>
      <c r="F28" s="5"/>
      <c r="I28" s="49"/>
      <c r="L28" s="23">
        <v>8597.4</v>
      </c>
      <c r="N28" s="6">
        <f t="shared" si="1"/>
        <v>7737.66</v>
      </c>
      <c r="O28" t="s">
        <v>561</v>
      </c>
      <c r="P28">
        <v>4</v>
      </c>
      <c r="Q28" s="51">
        <f t="shared" si="2"/>
        <v>7737.66</v>
      </c>
      <c r="R28" t="s">
        <v>561</v>
      </c>
      <c r="S28" s="54">
        <f t="shared" si="3"/>
        <v>773.76600000000008</v>
      </c>
      <c r="T28" t="s">
        <v>561</v>
      </c>
    </row>
    <row r="29" spans="1:20" x14ac:dyDescent="0.25">
      <c r="A29" s="5" t="s">
        <v>560</v>
      </c>
      <c r="B29" t="s">
        <v>560</v>
      </c>
      <c r="C29">
        <v>900.16</v>
      </c>
      <c r="D29" s="47">
        <f t="shared" si="0"/>
        <v>810.14400000000001</v>
      </c>
      <c r="E29" t="s">
        <v>561</v>
      </c>
      <c r="F29" s="5"/>
      <c r="I29" s="49"/>
      <c r="L29" s="23">
        <v>8310.82</v>
      </c>
      <c r="N29" s="6">
        <f t="shared" si="1"/>
        <v>7479.7380000000003</v>
      </c>
      <c r="O29" t="s">
        <v>561</v>
      </c>
      <c r="P29">
        <v>5</v>
      </c>
      <c r="Q29" s="51">
        <f t="shared" si="2"/>
        <v>7479.7380000000003</v>
      </c>
      <c r="R29" t="s">
        <v>561</v>
      </c>
      <c r="S29" s="54">
        <f t="shared" si="3"/>
        <v>747.9738000000001</v>
      </c>
      <c r="T29" t="s">
        <v>561</v>
      </c>
    </row>
    <row r="30" spans="1:20" x14ac:dyDescent="0.25">
      <c r="A30" s="5" t="s">
        <v>560</v>
      </c>
      <c r="B30" t="s">
        <v>560</v>
      </c>
      <c r="C30">
        <v>900.16</v>
      </c>
      <c r="D30" s="47">
        <f t="shared" si="0"/>
        <v>810.14400000000001</v>
      </c>
      <c r="E30" t="s">
        <v>561</v>
      </c>
      <c r="F30" s="5"/>
      <c r="I30" s="49"/>
      <c r="L30" s="23">
        <v>8310.82</v>
      </c>
      <c r="N30" s="6">
        <f t="shared" si="1"/>
        <v>7479.7380000000003</v>
      </c>
      <c r="O30" t="s">
        <v>561</v>
      </c>
      <c r="P30">
        <v>6</v>
      </c>
      <c r="Q30" s="51">
        <f t="shared" si="2"/>
        <v>7479.7380000000003</v>
      </c>
      <c r="R30" t="s">
        <v>561</v>
      </c>
      <c r="S30" s="54">
        <f t="shared" si="3"/>
        <v>747.9738000000001</v>
      </c>
      <c r="T30" t="s">
        <v>561</v>
      </c>
    </row>
    <row r="31" spans="1:20" x14ac:dyDescent="0.25">
      <c r="A31" s="5" t="s">
        <v>560</v>
      </c>
      <c r="B31" t="s">
        <v>560</v>
      </c>
      <c r="C31">
        <v>931.2</v>
      </c>
      <c r="D31" s="47">
        <f t="shared" si="0"/>
        <v>838.08</v>
      </c>
      <c r="E31" t="s">
        <v>561</v>
      </c>
      <c r="F31" s="5"/>
      <c r="I31" s="49"/>
      <c r="L31" s="23">
        <v>8597.4</v>
      </c>
      <c r="N31" s="6">
        <f t="shared" si="1"/>
        <v>7737.66</v>
      </c>
      <c r="O31" t="s">
        <v>561</v>
      </c>
      <c r="P31">
        <v>7</v>
      </c>
      <c r="Q31" s="51">
        <f t="shared" si="2"/>
        <v>7737.66</v>
      </c>
      <c r="R31" t="s">
        <v>561</v>
      </c>
      <c r="S31" s="54">
        <f t="shared" si="3"/>
        <v>773.76600000000008</v>
      </c>
      <c r="T31" t="s">
        <v>561</v>
      </c>
    </row>
    <row r="32" spans="1:20" x14ac:dyDescent="0.25">
      <c r="A32" s="5" t="s">
        <v>560</v>
      </c>
      <c r="B32" t="s">
        <v>560</v>
      </c>
      <c r="C32">
        <v>993.28</v>
      </c>
      <c r="D32" s="47">
        <f t="shared" si="0"/>
        <v>893.952</v>
      </c>
      <c r="E32" t="s">
        <v>561</v>
      </c>
      <c r="F32" s="5"/>
      <c r="I32" s="49"/>
      <c r="L32" s="23">
        <v>9170.56</v>
      </c>
      <c r="N32" s="6">
        <f t="shared" si="1"/>
        <v>8253.503999999999</v>
      </c>
      <c r="O32" t="s">
        <v>561</v>
      </c>
      <c r="P32">
        <v>8</v>
      </c>
      <c r="Q32" s="51">
        <f t="shared" si="2"/>
        <v>8253.503999999999</v>
      </c>
      <c r="R32" t="s">
        <v>561</v>
      </c>
      <c r="S32" s="54">
        <f t="shared" si="3"/>
        <v>825.35039999999992</v>
      </c>
      <c r="T32" t="s">
        <v>561</v>
      </c>
    </row>
    <row r="33" spans="1:20" x14ac:dyDescent="0.25">
      <c r="A33" s="5" t="s">
        <v>560</v>
      </c>
      <c r="B33" t="s">
        <v>560</v>
      </c>
      <c r="C33">
        <v>1132.96</v>
      </c>
      <c r="D33" s="47">
        <f t="shared" si="0"/>
        <v>1019.6640000000001</v>
      </c>
      <c r="E33" t="s">
        <v>561</v>
      </c>
      <c r="F33" s="5"/>
      <c r="I33" s="49"/>
      <c r="L33" s="23">
        <v>10460.17</v>
      </c>
      <c r="N33" s="6">
        <f t="shared" si="1"/>
        <v>9414.1530000000002</v>
      </c>
      <c r="O33" t="s">
        <v>561</v>
      </c>
      <c r="P33">
        <v>9</v>
      </c>
      <c r="Q33" s="51">
        <f t="shared" si="2"/>
        <v>9414.1530000000002</v>
      </c>
      <c r="R33" t="s">
        <v>561</v>
      </c>
      <c r="S33" s="54">
        <f t="shared" si="3"/>
        <v>941.41530000000012</v>
      </c>
      <c r="T33" t="s">
        <v>561</v>
      </c>
    </row>
    <row r="34" spans="1:20" x14ac:dyDescent="0.25">
      <c r="A34" s="5" t="s">
        <v>560</v>
      </c>
      <c r="B34" t="s">
        <v>560</v>
      </c>
      <c r="C34">
        <v>1241.5999999999999</v>
      </c>
      <c r="D34" s="47">
        <f t="shared" si="0"/>
        <v>1117.44</v>
      </c>
      <c r="E34" t="s">
        <v>561</v>
      </c>
      <c r="F34" s="5"/>
      <c r="G34" t="s">
        <v>560</v>
      </c>
      <c r="I34" s="49"/>
      <c r="L34" s="23">
        <v>11463.2</v>
      </c>
      <c r="N34" s="6">
        <f t="shared" si="1"/>
        <v>10316.880000000001</v>
      </c>
      <c r="O34" t="s">
        <v>561</v>
      </c>
      <c r="P34">
        <v>10</v>
      </c>
      <c r="Q34" s="51">
        <f t="shared" si="2"/>
        <v>10316.880000000001</v>
      </c>
      <c r="R34" t="s">
        <v>561</v>
      </c>
      <c r="S34" s="54">
        <f t="shared" si="3"/>
        <v>1031.6880000000001</v>
      </c>
      <c r="T34" t="s">
        <v>561</v>
      </c>
    </row>
    <row r="35" spans="1:20" x14ac:dyDescent="0.25">
      <c r="A35" s="5" t="s">
        <v>560</v>
      </c>
      <c r="B35" t="s">
        <v>560</v>
      </c>
      <c r="C35">
        <v>1272.6400000000001</v>
      </c>
      <c r="D35" s="47">
        <f t="shared" si="0"/>
        <v>1145.3760000000002</v>
      </c>
      <c r="E35" t="s">
        <v>561</v>
      </c>
      <c r="F35" s="5"/>
      <c r="I35" s="49"/>
      <c r="L35" s="23">
        <v>11749.78</v>
      </c>
      <c r="N35" s="6">
        <f t="shared" si="1"/>
        <v>10574.802000000001</v>
      </c>
      <c r="O35" t="s">
        <v>561</v>
      </c>
      <c r="P35">
        <v>11</v>
      </c>
      <c r="Q35" s="51">
        <f t="shared" si="2"/>
        <v>10574.802000000001</v>
      </c>
      <c r="R35" t="s">
        <v>561</v>
      </c>
      <c r="S35" s="54">
        <f t="shared" si="3"/>
        <v>1057.4802000000002</v>
      </c>
      <c r="T35" t="s">
        <v>561</v>
      </c>
    </row>
    <row r="36" spans="1:20" x14ac:dyDescent="0.25">
      <c r="A36" s="5" t="s">
        <v>560</v>
      </c>
      <c r="B36" t="s">
        <v>560</v>
      </c>
      <c r="C36">
        <v>1288.1600000000001</v>
      </c>
      <c r="D36" s="47">
        <f t="shared" si="0"/>
        <v>1159.3440000000001</v>
      </c>
      <c r="E36" t="s">
        <v>561</v>
      </c>
      <c r="F36" s="5"/>
      <c r="I36" s="49"/>
      <c r="L36" s="23">
        <v>11893.07</v>
      </c>
      <c r="N36" s="6">
        <f t="shared" si="1"/>
        <v>10703.763000000001</v>
      </c>
      <c r="O36" t="s">
        <v>561</v>
      </c>
      <c r="P36">
        <v>12</v>
      </c>
      <c r="Q36" s="51">
        <f t="shared" si="2"/>
        <v>10703.763000000001</v>
      </c>
      <c r="R36" t="s">
        <v>561</v>
      </c>
      <c r="S36" s="54">
        <f t="shared" si="3"/>
        <v>1070.3763000000001</v>
      </c>
      <c r="T36" t="s">
        <v>561</v>
      </c>
    </row>
    <row r="37" spans="1:20" x14ac:dyDescent="0.25">
      <c r="A37" s="5" t="s">
        <v>560</v>
      </c>
      <c r="B37" t="s">
        <v>560</v>
      </c>
      <c r="C37">
        <v>1272.6400000000001</v>
      </c>
      <c r="D37" s="47">
        <f t="shared" si="0"/>
        <v>1145.3760000000002</v>
      </c>
      <c r="E37" t="s">
        <v>561</v>
      </c>
      <c r="F37" s="5"/>
      <c r="I37" s="49"/>
      <c r="L37" s="23">
        <v>11749.78</v>
      </c>
      <c r="N37" s="6">
        <f t="shared" si="1"/>
        <v>10574.802000000001</v>
      </c>
      <c r="O37" t="s">
        <v>561</v>
      </c>
      <c r="P37">
        <v>13</v>
      </c>
      <c r="Q37" s="51">
        <f t="shared" si="2"/>
        <v>10574.802000000001</v>
      </c>
      <c r="R37" t="s">
        <v>561</v>
      </c>
      <c r="S37" s="54">
        <f t="shared" si="3"/>
        <v>1057.4802000000002</v>
      </c>
      <c r="T37" t="s">
        <v>561</v>
      </c>
    </row>
    <row r="38" spans="1:20" x14ac:dyDescent="0.25">
      <c r="A38" s="5" t="s">
        <v>560</v>
      </c>
      <c r="B38" t="s">
        <v>560</v>
      </c>
      <c r="C38">
        <v>1241.5999999999999</v>
      </c>
      <c r="D38" s="47">
        <f t="shared" si="0"/>
        <v>1117.44</v>
      </c>
      <c r="E38" t="s">
        <v>561</v>
      </c>
      <c r="F38" s="5"/>
      <c r="I38" s="49"/>
      <c r="L38" s="23">
        <v>11463.2</v>
      </c>
      <c r="N38" s="6">
        <f t="shared" si="1"/>
        <v>10316.880000000001</v>
      </c>
      <c r="O38" t="s">
        <v>561</v>
      </c>
      <c r="P38">
        <v>14</v>
      </c>
      <c r="Q38" s="51">
        <f t="shared" si="2"/>
        <v>10316.880000000001</v>
      </c>
      <c r="R38" t="s">
        <v>561</v>
      </c>
      <c r="S38" s="54">
        <f t="shared" si="3"/>
        <v>1031.6880000000001</v>
      </c>
      <c r="T38" t="s">
        <v>561</v>
      </c>
    </row>
    <row r="39" spans="1:20" x14ac:dyDescent="0.25">
      <c r="A39" s="5" t="s">
        <v>560</v>
      </c>
      <c r="B39" t="s">
        <v>560</v>
      </c>
      <c r="C39">
        <v>1226.08</v>
      </c>
      <c r="D39" s="47">
        <f t="shared" si="0"/>
        <v>1103.472</v>
      </c>
      <c r="E39" t="s">
        <v>561</v>
      </c>
      <c r="F39" s="5"/>
      <c r="I39" s="49"/>
      <c r="L39" s="23">
        <v>11319.91</v>
      </c>
      <c r="N39" s="6">
        <f t="shared" si="1"/>
        <v>10187.919</v>
      </c>
      <c r="O39" t="s">
        <v>561</v>
      </c>
      <c r="P39">
        <v>15</v>
      </c>
      <c r="Q39" s="51">
        <f t="shared" si="2"/>
        <v>10187.919</v>
      </c>
      <c r="R39" t="s">
        <v>561</v>
      </c>
      <c r="S39" s="54">
        <f t="shared" si="3"/>
        <v>1018.7919000000001</v>
      </c>
      <c r="T39" t="s">
        <v>561</v>
      </c>
    </row>
    <row r="40" spans="1:20" x14ac:dyDescent="0.25">
      <c r="A40" s="5" t="s">
        <v>560</v>
      </c>
      <c r="B40" t="s">
        <v>560</v>
      </c>
      <c r="C40">
        <v>1226.08</v>
      </c>
      <c r="D40" s="47">
        <f t="shared" si="0"/>
        <v>1103.472</v>
      </c>
      <c r="E40" t="s">
        <v>561</v>
      </c>
      <c r="F40" s="5"/>
      <c r="I40" s="49"/>
      <c r="L40" s="23">
        <v>11319.91</v>
      </c>
      <c r="N40" s="6">
        <f t="shared" si="1"/>
        <v>10187.919</v>
      </c>
      <c r="O40" t="s">
        <v>561</v>
      </c>
      <c r="P40">
        <v>16</v>
      </c>
      <c r="Q40" s="51">
        <f t="shared" si="2"/>
        <v>10187.919</v>
      </c>
      <c r="R40" t="s">
        <v>561</v>
      </c>
      <c r="S40" s="54">
        <f t="shared" si="3"/>
        <v>1018.7919000000001</v>
      </c>
      <c r="T40" t="s">
        <v>561</v>
      </c>
    </row>
    <row r="41" spans="1:20" x14ac:dyDescent="0.25">
      <c r="A41" s="5" t="s">
        <v>560</v>
      </c>
      <c r="B41" t="s">
        <v>560</v>
      </c>
      <c r="C41">
        <v>1288.1600000000001</v>
      </c>
      <c r="D41" s="47">
        <f t="shared" si="0"/>
        <v>1159.3440000000001</v>
      </c>
      <c r="E41" t="s">
        <v>561</v>
      </c>
      <c r="F41" s="5"/>
      <c r="I41" s="49"/>
      <c r="L41" s="23">
        <v>11893.07</v>
      </c>
      <c r="N41" s="6">
        <f t="shared" si="1"/>
        <v>10703.763000000001</v>
      </c>
      <c r="O41" t="s">
        <v>561</v>
      </c>
      <c r="P41">
        <v>17</v>
      </c>
      <c r="Q41" s="51">
        <f t="shared" si="2"/>
        <v>10703.763000000001</v>
      </c>
      <c r="R41" t="s">
        <v>561</v>
      </c>
      <c r="S41" s="54">
        <f t="shared" si="3"/>
        <v>1070.3763000000001</v>
      </c>
      <c r="T41" t="s">
        <v>561</v>
      </c>
    </row>
    <row r="42" spans="1:20" x14ac:dyDescent="0.25">
      <c r="A42" s="5" t="s">
        <v>560</v>
      </c>
      <c r="B42" t="s">
        <v>560</v>
      </c>
      <c r="C42">
        <v>1412.32</v>
      </c>
      <c r="D42" s="47">
        <f t="shared" si="0"/>
        <v>1271.088</v>
      </c>
      <c r="E42" t="s">
        <v>561</v>
      </c>
      <c r="F42" s="5"/>
      <c r="I42" s="49"/>
      <c r="L42" s="23">
        <v>13039.39</v>
      </c>
      <c r="N42" s="6">
        <f t="shared" si="1"/>
        <v>11735.450999999999</v>
      </c>
      <c r="O42" t="s">
        <v>561</v>
      </c>
      <c r="P42">
        <v>18</v>
      </c>
      <c r="Q42" s="51">
        <f t="shared" si="2"/>
        <v>11735.450999999999</v>
      </c>
      <c r="R42" t="s">
        <v>561</v>
      </c>
      <c r="S42" s="54">
        <f t="shared" si="3"/>
        <v>1173.5451</v>
      </c>
      <c r="T42" t="s">
        <v>561</v>
      </c>
    </row>
    <row r="43" spans="1:20" x14ac:dyDescent="0.25">
      <c r="A43" s="5" t="s">
        <v>560</v>
      </c>
      <c r="B43" t="s">
        <v>560</v>
      </c>
      <c r="C43">
        <v>1396.8</v>
      </c>
      <c r="D43" s="47">
        <f t="shared" si="0"/>
        <v>1257.1199999999999</v>
      </c>
      <c r="E43" t="s">
        <v>561</v>
      </c>
      <c r="F43" s="5"/>
      <c r="I43" s="49"/>
      <c r="L43" s="23">
        <v>12896.1</v>
      </c>
      <c r="N43" s="6">
        <f t="shared" si="1"/>
        <v>11606.49</v>
      </c>
      <c r="O43" t="s">
        <v>561</v>
      </c>
      <c r="P43">
        <v>19</v>
      </c>
      <c r="Q43" s="51">
        <f t="shared" si="2"/>
        <v>11606.49</v>
      </c>
      <c r="R43" t="s">
        <v>561</v>
      </c>
      <c r="S43" s="54">
        <f t="shared" si="3"/>
        <v>1160.6490000000001</v>
      </c>
      <c r="T43" t="s">
        <v>561</v>
      </c>
    </row>
    <row r="44" spans="1:20" x14ac:dyDescent="0.25">
      <c r="A44" s="5" t="s">
        <v>560</v>
      </c>
      <c r="B44" t="s">
        <v>560</v>
      </c>
      <c r="C44">
        <v>1365.76</v>
      </c>
      <c r="D44" s="47">
        <f t="shared" si="0"/>
        <v>1229.184</v>
      </c>
      <c r="E44" t="s">
        <v>561</v>
      </c>
      <c r="F44" s="5"/>
      <c r="I44" s="49"/>
      <c r="L44" s="23">
        <v>12609.52</v>
      </c>
      <c r="N44" s="6">
        <f t="shared" si="1"/>
        <v>11348.568000000001</v>
      </c>
      <c r="O44" t="s">
        <v>561</v>
      </c>
      <c r="P44">
        <v>20</v>
      </c>
      <c r="Q44" s="51">
        <f t="shared" si="2"/>
        <v>11348.568000000001</v>
      </c>
      <c r="R44" t="s">
        <v>561</v>
      </c>
      <c r="S44" s="54">
        <f t="shared" si="3"/>
        <v>1134.8568000000002</v>
      </c>
      <c r="T44" t="s">
        <v>561</v>
      </c>
    </row>
    <row r="45" spans="1:20" x14ac:dyDescent="0.25">
      <c r="A45" s="5" t="s">
        <v>560</v>
      </c>
      <c r="B45" t="s">
        <v>560</v>
      </c>
      <c r="C45">
        <v>1319.2</v>
      </c>
      <c r="D45" s="47">
        <f t="shared" si="0"/>
        <v>1187.28</v>
      </c>
      <c r="E45" t="s">
        <v>561</v>
      </c>
      <c r="F45" s="5"/>
      <c r="I45" s="49"/>
      <c r="L45" s="23">
        <v>12179.65</v>
      </c>
      <c r="N45" s="6">
        <f t="shared" si="1"/>
        <v>10961.684999999999</v>
      </c>
      <c r="O45" t="s">
        <v>561</v>
      </c>
      <c r="P45">
        <v>21</v>
      </c>
      <c r="Q45" s="51">
        <f t="shared" si="2"/>
        <v>10961.684999999999</v>
      </c>
      <c r="R45" t="s">
        <v>561</v>
      </c>
      <c r="S45" s="54">
        <f t="shared" si="3"/>
        <v>1096.1685</v>
      </c>
      <c r="T45" t="s">
        <v>561</v>
      </c>
    </row>
    <row r="46" spans="1:20" x14ac:dyDescent="0.25">
      <c r="A46" s="5" t="s">
        <v>560</v>
      </c>
      <c r="B46" t="s">
        <v>560</v>
      </c>
      <c r="C46">
        <v>1303.68</v>
      </c>
      <c r="D46" s="47">
        <f t="shared" si="0"/>
        <v>1173.3120000000001</v>
      </c>
      <c r="E46" t="s">
        <v>561</v>
      </c>
      <c r="F46" s="5"/>
      <c r="I46" s="49"/>
      <c r="L46" s="23">
        <v>12036.36</v>
      </c>
      <c r="N46" s="6">
        <f t="shared" si="1"/>
        <v>10832.724</v>
      </c>
      <c r="O46" t="s">
        <v>561</v>
      </c>
      <c r="P46">
        <v>22</v>
      </c>
      <c r="Q46" s="51">
        <f t="shared" si="2"/>
        <v>10832.724</v>
      </c>
      <c r="R46" t="s">
        <v>561</v>
      </c>
      <c r="S46" s="54">
        <f t="shared" si="3"/>
        <v>1083.2724000000001</v>
      </c>
      <c r="T46" t="s">
        <v>561</v>
      </c>
    </row>
    <row r="47" spans="1:20" x14ac:dyDescent="0.25">
      <c r="A47" s="5" t="s">
        <v>560</v>
      </c>
      <c r="B47" t="s">
        <v>560</v>
      </c>
      <c r="C47">
        <v>1226.08</v>
      </c>
      <c r="D47" s="47">
        <f t="shared" si="0"/>
        <v>1103.472</v>
      </c>
      <c r="E47" t="s">
        <v>561</v>
      </c>
      <c r="F47" s="5"/>
      <c r="I47" s="49"/>
      <c r="L47" s="23">
        <v>11319.91</v>
      </c>
      <c r="N47" s="6">
        <f t="shared" si="1"/>
        <v>10187.919</v>
      </c>
      <c r="O47" t="s">
        <v>561</v>
      </c>
      <c r="P47">
        <v>23</v>
      </c>
      <c r="Q47" s="51">
        <f t="shared" si="2"/>
        <v>10187.919</v>
      </c>
      <c r="R47" t="s">
        <v>561</v>
      </c>
      <c r="S47" s="54">
        <f t="shared" si="3"/>
        <v>1018.7919000000001</v>
      </c>
      <c r="T47" t="s">
        <v>561</v>
      </c>
    </row>
    <row r="48" spans="1:20" x14ac:dyDescent="0.25">
      <c r="A48" s="5" t="s">
        <v>560</v>
      </c>
      <c r="B48" t="s">
        <v>560</v>
      </c>
      <c r="C48">
        <v>1148.48</v>
      </c>
      <c r="D48" s="47">
        <f t="shared" si="0"/>
        <v>1033.6320000000001</v>
      </c>
      <c r="E48" t="s">
        <v>561</v>
      </c>
      <c r="F48" s="5"/>
      <c r="I48" s="49"/>
      <c r="L48" s="23">
        <v>10603.46</v>
      </c>
      <c r="N48" s="6">
        <f t="shared" si="1"/>
        <v>9543.1139999999996</v>
      </c>
      <c r="P48">
        <v>24</v>
      </c>
      <c r="Q48" s="51">
        <f t="shared" si="2"/>
        <v>9543.1139999999996</v>
      </c>
      <c r="R48" t="s">
        <v>561</v>
      </c>
      <c r="S48" s="54">
        <f t="shared" si="3"/>
        <v>954.31140000000005</v>
      </c>
      <c r="T48" t="s">
        <v>561</v>
      </c>
    </row>
    <row r="49" spans="1:20" x14ac:dyDescent="0.25">
      <c r="A49" s="5" t="s">
        <v>560</v>
      </c>
      <c r="B49" t="s">
        <v>560</v>
      </c>
      <c r="C49">
        <v>1101.92</v>
      </c>
      <c r="D49" s="47">
        <f t="shared" si="0"/>
        <v>991.72800000000007</v>
      </c>
      <c r="E49" t="s">
        <v>561</v>
      </c>
      <c r="F49" s="5" t="s">
        <v>560</v>
      </c>
      <c r="P49">
        <v>1</v>
      </c>
      <c r="Q49" s="52">
        <f>Q1</f>
        <v>9156.2309999999998</v>
      </c>
      <c r="R49" t="s">
        <v>561</v>
      </c>
      <c r="S49" s="54">
        <f t="shared" si="3"/>
        <v>915.62310000000002</v>
      </c>
      <c r="T49" t="s">
        <v>561</v>
      </c>
    </row>
    <row r="50" spans="1:20" x14ac:dyDescent="0.25">
      <c r="A50" s="5" t="s">
        <v>560</v>
      </c>
      <c r="B50" t="s">
        <v>560</v>
      </c>
      <c r="C50">
        <v>1008.8</v>
      </c>
      <c r="D50" s="47">
        <f t="shared" si="0"/>
        <v>907.92</v>
      </c>
      <c r="E50" t="s">
        <v>561</v>
      </c>
      <c r="F50" s="5"/>
      <c r="P50">
        <v>2</v>
      </c>
      <c r="Q50" s="52">
        <f t="shared" ref="Q50:Q96" si="4">Q2</f>
        <v>8382.4650000000001</v>
      </c>
      <c r="R50" t="s">
        <v>561</v>
      </c>
      <c r="S50" s="54">
        <f t="shared" si="3"/>
        <v>838.24650000000008</v>
      </c>
      <c r="T50" t="s">
        <v>561</v>
      </c>
    </row>
    <row r="51" spans="1:20" x14ac:dyDescent="0.25">
      <c r="A51" s="5" t="s">
        <v>560</v>
      </c>
      <c r="B51" t="s">
        <v>560</v>
      </c>
      <c r="C51">
        <v>962.24</v>
      </c>
      <c r="D51" s="47">
        <f t="shared" si="0"/>
        <v>866.01600000000008</v>
      </c>
      <c r="E51" t="s">
        <v>561</v>
      </c>
      <c r="F51" s="5"/>
      <c r="P51">
        <v>3</v>
      </c>
      <c r="Q51" s="52">
        <f t="shared" si="4"/>
        <v>7995.5819999999994</v>
      </c>
      <c r="R51" t="s">
        <v>561</v>
      </c>
      <c r="S51" s="54">
        <f t="shared" si="3"/>
        <v>799.55819999999994</v>
      </c>
      <c r="T51" t="s">
        <v>561</v>
      </c>
    </row>
    <row r="52" spans="1:20" x14ac:dyDescent="0.25">
      <c r="A52" s="5" t="s">
        <v>560</v>
      </c>
      <c r="B52" t="s">
        <v>560</v>
      </c>
      <c r="C52">
        <v>931.2</v>
      </c>
      <c r="D52" s="47">
        <f t="shared" si="0"/>
        <v>838.08</v>
      </c>
      <c r="E52" t="s">
        <v>561</v>
      </c>
      <c r="F52" s="5"/>
      <c r="P52">
        <v>4</v>
      </c>
      <c r="Q52" s="52">
        <f t="shared" si="4"/>
        <v>7737.66</v>
      </c>
      <c r="R52" t="s">
        <v>561</v>
      </c>
      <c r="S52" s="54">
        <f t="shared" si="3"/>
        <v>773.76600000000008</v>
      </c>
      <c r="T52" t="s">
        <v>561</v>
      </c>
    </row>
    <row r="53" spans="1:20" x14ac:dyDescent="0.25">
      <c r="A53" s="5" t="s">
        <v>560</v>
      </c>
      <c r="B53" t="s">
        <v>560</v>
      </c>
      <c r="C53">
        <v>900.16</v>
      </c>
      <c r="D53" s="47">
        <f t="shared" si="0"/>
        <v>810.14400000000001</v>
      </c>
      <c r="E53" t="s">
        <v>561</v>
      </c>
      <c r="F53" s="5"/>
      <c r="P53">
        <v>5</v>
      </c>
      <c r="Q53" s="52">
        <f t="shared" si="4"/>
        <v>7479.7380000000003</v>
      </c>
      <c r="R53" t="s">
        <v>561</v>
      </c>
      <c r="S53" s="54">
        <f t="shared" si="3"/>
        <v>747.9738000000001</v>
      </c>
      <c r="T53" t="s">
        <v>561</v>
      </c>
    </row>
    <row r="54" spans="1:20" x14ac:dyDescent="0.25">
      <c r="A54" s="5" t="s">
        <v>560</v>
      </c>
      <c r="B54" t="s">
        <v>560</v>
      </c>
      <c r="C54">
        <v>900.16</v>
      </c>
      <c r="D54" s="47">
        <f t="shared" si="0"/>
        <v>810.14400000000001</v>
      </c>
      <c r="E54" t="s">
        <v>561</v>
      </c>
      <c r="F54" s="5"/>
      <c r="P54">
        <v>6</v>
      </c>
      <c r="Q54" s="52">
        <f t="shared" si="4"/>
        <v>7479.7380000000003</v>
      </c>
      <c r="R54" t="s">
        <v>561</v>
      </c>
      <c r="S54" s="54">
        <f t="shared" si="3"/>
        <v>747.9738000000001</v>
      </c>
      <c r="T54" t="s">
        <v>561</v>
      </c>
    </row>
    <row r="55" spans="1:20" x14ac:dyDescent="0.25">
      <c r="A55" s="5" t="s">
        <v>560</v>
      </c>
      <c r="B55" t="s">
        <v>560</v>
      </c>
      <c r="C55">
        <v>931.2</v>
      </c>
      <c r="D55" s="47">
        <f t="shared" si="0"/>
        <v>838.08</v>
      </c>
      <c r="E55" t="s">
        <v>561</v>
      </c>
      <c r="F55" s="5"/>
      <c r="P55">
        <v>7</v>
      </c>
      <c r="Q55" s="52">
        <f t="shared" si="4"/>
        <v>7737.66</v>
      </c>
      <c r="R55" t="s">
        <v>561</v>
      </c>
      <c r="S55" s="54">
        <f t="shared" si="3"/>
        <v>773.76600000000008</v>
      </c>
      <c r="T55" t="s">
        <v>561</v>
      </c>
    </row>
    <row r="56" spans="1:20" x14ac:dyDescent="0.25">
      <c r="A56" s="5" t="s">
        <v>560</v>
      </c>
      <c r="B56" t="s">
        <v>560</v>
      </c>
      <c r="C56">
        <v>993.28</v>
      </c>
      <c r="D56" s="47">
        <f t="shared" si="0"/>
        <v>893.952</v>
      </c>
      <c r="E56" t="s">
        <v>561</v>
      </c>
      <c r="F56" s="5"/>
      <c r="P56">
        <v>8</v>
      </c>
      <c r="Q56" s="52">
        <f t="shared" si="4"/>
        <v>8253.503999999999</v>
      </c>
      <c r="R56" t="s">
        <v>561</v>
      </c>
      <c r="S56" s="54">
        <f t="shared" si="3"/>
        <v>825.35039999999992</v>
      </c>
      <c r="T56" t="s">
        <v>561</v>
      </c>
    </row>
    <row r="57" spans="1:20" x14ac:dyDescent="0.25">
      <c r="A57" s="5" t="s">
        <v>560</v>
      </c>
      <c r="B57" t="s">
        <v>560</v>
      </c>
      <c r="C57">
        <v>1132.96</v>
      </c>
      <c r="D57" s="47">
        <f t="shared" si="0"/>
        <v>1019.6640000000001</v>
      </c>
      <c r="E57" t="s">
        <v>561</v>
      </c>
      <c r="F57" s="5"/>
      <c r="P57">
        <v>9</v>
      </c>
      <c r="Q57" s="52">
        <f t="shared" si="4"/>
        <v>9414.1530000000002</v>
      </c>
      <c r="R57" t="s">
        <v>561</v>
      </c>
      <c r="S57" s="54">
        <f t="shared" si="3"/>
        <v>941.41530000000012</v>
      </c>
      <c r="T57" t="s">
        <v>561</v>
      </c>
    </row>
    <row r="58" spans="1:20" x14ac:dyDescent="0.25">
      <c r="A58" s="5" t="s">
        <v>560</v>
      </c>
      <c r="B58" t="s">
        <v>560</v>
      </c>
      <c r="C58">
        <v>1241.5999999999999</v>
      </c>
      <c r="D58" s="47">
        <f t="shared" si="0"/>
        <v>1117.44</v>
      </c>
      <c r="E58" t="s">
        <v>561</v>
      </c>
      <c r="F58" s="5"/>
      <c r="G58" t="s">
        <v>560</v>
      </c>
      <c r="P58">
        <v>10</v>
      </c>
      <c r="Q58" s="52">
        <f t="shared" si="4"/>
        <v>10316.880000000001</v>
      </c>
      <c r="R58" t="s">
        <v>561</v>
      </c>
      <c r="S58" s="54">
        <f t="shared" si="3"/>
        <v>1031.6880000000001</v>
      </c>
      <c r="T58" t="s">
        <v>561</v>
      </c>
    </row>
    <row r="59" spans="1:20" x14ac:dyDescent="0.25">
      <c r="A59" s="5" t="s">
        <v>560</v>
      </c>
      <c r="B59" t="s">
        <v>560</v>
      </c>
      <c r="C59">
        <v>1272.6400000000001</v>
      </c>
      <c r="D59" s="47">
        <f t="shared" si="0"/>
        <v>1145.3760000000002</v>
      </c>
      <c r="E59" t="s">
        <v>561</v>
      </c>
      <c r="F59" s="5"/>
      <c r="P59">
        <v>11</v>
      </c>
      <c r="Q59" s="52">
        <f t="shared" si="4"/>
        <v>10574.802000000001</v>
      </c>
      <c r="R59" t="s">
        <v>561</v>
      </c>
      <c r="S59" s="54">
        <f t="shared" si="3"/>
        <v>1057.4802000000002</v>
      </c>
      <c r="T59" t="s">
        <v>561</v>
      </c>
    </row>
    <row r="60" spans="1:20" x14ac:dyDescent="0.25">
      <c r="A60" s="5" t="s">
        <v>560</v>
      </c>
      <c r="B60" t="s">
        <v>560</v>
      </c>
      <c r="C60">
        <v>1288.1600000000001</v>
      </c>
      <c r="D60" s="47">
        <f t="shared" si="0"/>
        <v>1159.3440000000001</v>
      </c>
      <c r="E60" t="s">
        <v>561</v>
      </c>
      <c r="F60" s="5"/>
      <c r="P60">
        <v>12</v>
      </c>
      <c r="Q60" s="52">
        <f t="shared" si="4"/>
        <v>10703.763000000001</v>
      </c>
      <c r="R60" t="s">
        <v>561</v>
      </c>
      <c r="S60" s="54">
        <f t="shared" si="3"/>
        <v>1070.3763000000001</v>
      </c>
      <c r="T60" t="s">
        <v>561</v>
      </c>
    </row>
    <row r="61" spans="1:20" x14ac:dyDescent="0.25">
      <c r="A61" s="5" t="s">
        <v>560</v>
      </c>
      <c r="B61" t="s">
        <v>560</v>
      </c>
      <c r="C61">
        <v>1272.6400000000001</v>
      </c>
      <c r="D61" s="47">
        <f t="shared" si="0"/>
        <v>1145.3760000000002</v>
      </c>
      <c r="E61" t="s">
        <v>561</v>
      </c>
      <c r="F61" s="5"/>
      <c r="P61">
        <v>13</v>
      </c>
      <c r="Q61" s="52">
        <f t="shared" si="4"/>
        <v>10574.802000000001</v>
      </c>
      <c r="R61" t="s">
        <v>561</v>
      </c>
      <c r="S61" s="54">
        <f t="shared" si="3"/>
        <v>1057.4802000000002</v>
      </c>
      <c r="T61" t="s">
        <v>561</v>
      </c>
    </row>
    <row r="62" spans="1:20" x14ac:dyDescent="0.25">
      <c r="A62" s="5" t="s">
        <v>560</v>
      </c>
      <c r="B62" t="s">
        <v>560</v>
      </c>
      <c r="C62">
        <v>1241.5999999999999</v>
      </c>
      <c r="D62" s="47">
        <f t="shared" si="0"/>
        <v>1117.44</v>
      </c>
      <c r="E62" t="s">
        <v>561</v>
      </c>
      <c r="F62" s="5"/>
      <c r="P62">
        <v>14</v>
      </c>
      <c r="Q62" s="52">
        <f t="shared" si="4"/>
        <v>10316.880000000001</v>
      </c>
      <c r="R62" t="s">
        <v>561</v>
      </c>
      <c r="S62" s="54">
        <f t="shared" si="3"/>
        <v>1031.6880000000001</v>
      </c>
      <c r="T62" t="s">
        <v>561</v>
      </c>
    </row>
    <row r="63" spans="1:20" x14ac:dyDescent="0.25">
      <c r="A63" s="5" t="s">
        <v>560</v>
      </c>
      <c r="B63" t="s">
        <v>560</v>
      </c>
      <c r="C63">
        <v>1226.08</v>
      </c>
      <c r="D63" s="47">
        <f t="shared" si="0"/>
        <v>1103.472</v>
      </c>
      <c r="E63" t="s">
        <v>561</v>
      </c>
      <c r="F63" s="5"/>
      <c r="P63">
        <v>15</v>
      </c>
      <c r="Q63" s="52">
        <f t="shared" si="4"/>
        <v>10187.919</v>
      </c>
      <c r="R63" t="s">
        <v>561</v>
      </c>
      <c r="S63" s="54">
        <f t="shared" si="3"/>
        <v>1018.7919000000001</v>
      </c>
      <c r="T63" t="s">
        <v>561</v>
      </c>
    </row>
    <row r="64" spans="1:20" x14ac:dyDescent="0.25">
      <c r="A64" s="5" t="s">
        <v>560</v>
      </c>
      <c r="B64" t="s">
        <v>560</v>
      </c>
      <c r="C64">
        <v>1226.08</v>
      </c>
      <c r="D64" s="47">
        <f t="shared" si="0"/>
        <v>1103.472</v>
      </c>
      <c r="E64" t="s">
        <v>561</v>
      </c>
      <c r="F64" s="5"/>
      <c r="P64">
        <v>16</v>
      </c>
      <c r="Q64" s="52">
        <f t="shared" si="4"/>
        <v>10187.919</v>
      </c>
      <c r="R64" t="s">
        <v>561</v>
      </c>
      <c r="S64" s="54">
        <f t="shared" si="3"/>
        <v>1018.7919000000001</v>
      </c>
      <c r="T64" t="s">
        <v>561</v>
      </c>
    </row>
    <row r="65" spans="1:20" x14ac:dyDescent="0.25">
      <c r="A65" s="5" t="s">
        <v>560</v>
      </c>
      <c r="B65" t="s">
        <v>560</v>
      </c>
      <c r="C65">
        <v>1288.1600000000001</v>
      </c>
      <c r="D65" s="47">
        <f t="shared" si="0"/>
        <v>1159.3440000000001</v>
      </c>
      <c r="E65" t="s">
        <v>561</v>
      </c>
      <c r="F65" s="5"/>
      <c r="P65">
        <v>17</v>
      </c>
      <c r="Q65" s="52">
        <f t="shared" si="4"/>
        <v>10703.763000000001</v>
      </c>
      <c r="R65" t="s">
        <v>561</v>
      </c>
      <c r="S65" s="54">
        <f t="shared" si="3"/>
        <v>1070.3763000000001</v>
      </c>
      <c r="T65" t="s">
        <v>561</v>
      </c>
    </row>
    <row r="66" spans="1:20" x14ac:dyDescent="0.25">
      <c r="A66" s="5" t="s">
        <v>560</v>
      </c>
      <c r="B66" t="s">
        <v>560</v>
      </c>
      <c r="C66">
        <v>1412.32</v>
      </c>
      <c r="D66" s="47">
        <f t="shared" ref="D66:D121" si="5">C66*0.9</f>
        <v>1271.088</v>
      </c>
      <c r="E66" t="s">
        <v>561</v>
      </c>
      <c r="F66" s="5"/>
      <c r="P66">
        <v>18</v>
      </c>
      <c r="Q66" s="52">
        <f t="shared" si="4"/>
        <v>11735.450999999999</v>
      </c>
      <c r="R66" t="s">
        <v>561</v>
      </c>
      <c r="S66" s="54">
        <f t="shared" ref="S66:S129" si="6">Q66*0.1</f>
        <v>1173.5451</v>
      </c>
      <c r="T66" t="s">
        <v>561</v>
      </c>
    </row>
    <row r="67" spans="1:20" x14ac:dyDescent="0.25">
      <c r="A67" s="5" t="s">
        <v>560</v>
      </c>
      <c r="B67" t="s">
        <v>560</v>
      </c>
      <c r="C67">
        <v>1396.8</v>
      </c>
      <c r="D67" s="47">
        <f t="shared" si="5"/>
        <v>1257.1199999999999</v>
      </c>
      <c r="E67" t="s">
        <v>561</v>
      </c>
      <c r="F67" s="5"/>
      <c r="P67">
        <v>19</v>
      </c>
      <c r="Q67" s="52">
        <f t="shared" si="4"/>
        <v>11606.49</v>
      </c>
      <c r="R67" t="s">
        <v>561</v>
      </c>
      <c r="S67" s="54">
        <f t="shared" si="6"/>
        <v>1160.6490000000001</v>
      </c>
      <c r="T67" t="s">
        <v>561</v>
      </c>
    </row>
    <row r="68" spans="1:20" x14ac:dyDescent="0.25">
      <c r="A68" s="5" t="s">
        <v>560</v>
      </c>
      <c r="B68" t="s">
        <v>560</v>
      </c>
      <c r="C68">
        <v>1365.76</v>
      </c>
      <c r="D68" s="47">
        <f t="shared" si="5"/>
        <v>1229.184</v>
      </c>
      <c r="E68" t="s">
        <v>561</v>
      </c>
      <c r="F68" s="5"/>
      <c r="P68">
        <v>20</v>
      </c>
      <c r="Q68" s="52">
        <f t="shared" si="4"/>
        <v>11348.568000000001</v>
      </c>
      <c r="R68" t="s">
        <v>561</v>
      </c>
      <c r="S68" s="54">
        <f t="shared" si="6"/>
        <v>1134.8568000000002</v>
      </c>
      <c r="T68" t="s">
        <v>561</v>
      </c>
    </row>
    <row r="69" spans="1:20" x14ac:dyDescent="0.25">
      <c r="A69" s="5" t="s">
        <v>560</v>
      </c>
      <c r="B69" t="s">
        <v>560</v>
      </c>
      <c r="C69">
        <v>1319.2</v>
      </c>
      <c r="D69" s="47">
        <f t="shared" si="5"/>
        <v>1187.28</v>
      </c>
      <c r="E69" t="s">
        <v>561</v>
      </c>
      <c r="F69" s="5"/>
      <c r="P69">
        <v>21</v>
      </c>
      <c r="Q69" s="52">
        <f t="shared" si="4"/>
        <v>10961.684999999999</v>
      </c>
      <c r="R69" t="s">
        <v>561</v>
      </c>
      <c r="S69" s="54">
        <f t="shared" si="6"/>
        <v>1096.1685</v>
      </c>
      <c r="T69" t="s">
        <v>561</v>
      </c>
    </row>
    <row r="70" spans="1:20" x14ac:dyDescent="0.25">
      <c r="A70" s="5" t="s">
        <v>560</v>
      </c>
      <c r="B70" t="s">
        <v>560</v>
      </c>
      <c r="C70">
        <v>1303.68</v>
      </c>
      <c r="D70" s="47">
        <f t="shared" si="5"/>
        <v>1173.3120000000001</v>
      </c>
      <c r="E70" t="s">
        <v>561</v>
      </c>
      <c r="F70" s="5"/>
      <c r="P70">
        <v>22</v>
      </c>
      <c r="Q70" s="52">
        <f t="shared" si="4"/>
        <v>10832.724</v>
      </c>
      <c r="R70" t="s">
        <v>561</v>
      </c>
      <c r="S70" s="54">
        <f t="shared" si="6"/>
        <v>1083.2724000000001</v>
      </c>
      <c r="T70" t="s">
        <v>561</v>
      </c>
    </row>
    <row r="71" spans="1:20" x14ac:dyDescent="0.25">
      <c r="A71" s="5" t="s">
        <v>560</v>
      </c>
      <c r="B71" t="s">
        <v>560</v>
      </c>
      <c r="C71">
        <v>1226.08</v>
      </c>
      <c r="D71" s="47">
        <f t="shared" si="5"/>
        <v>1103.472</v>
      </c>
      <c r="E71" t="s">
        <v>561</v>
      </c>
      <c r="F71" s="5"/>
      <c r="P71">
        <v>23</v>
      </c>
      <c r="Q71" s="52">
        <f t="shared" si="4"/>
        <v>10187.919</v>
      </c>
      <c r="R71" t="s">
        <v>561</v>
      </c>
      <c r="S71" s="54">
        <f t="shared" si="6"/>
        <v>1018.7919000000001</v>
      </c>
      <c r="T71" t="s">
        <v>561</v>
      </c>
    </row>
    <row r="72" spans="1:20" x14ac:dyDescent="0.25">
      <c r="A72" s="5" t="s">
        <v>560</v>
      </c>
      <c r="B72" t="s">
        <v>560</v>
      </c>
      <c r="C72">
        <v>1148.48</v>
      </c>
      <c r="D72" s="47">
        <f t="shared" si="5"/>
        <v>1033.6320000000001</v>
      </c>
      <c r="E72" t="s">
        <v>561</v>
      </c>
      <c r="F72" s="5" t="s">
        <v>560</v>
      </c>
      <c r="P72">
        <v>24</v>
      </c>
      <c r="Q72" s="51">
        <f t="shared" si="4"/>
        <v>9543.1139999999996</v>
      </c>
      <c r="R72" t="s">
        <v>561</v>
      </c>
      <c r="S72" s="54">
        <f t="shared" si="6"/>
        <v>954.31140000000005</v>
      </c>
      <c r="T72" t="s">
        <v>561</v>
      </c>
    </row>
    <row r="73" spans="1:20" x14ac:dyDescent="0.25">
      <c r="A73" s="5" t="s">
        <v>560</v>
      </c>
      <c r="B73" t="s">
        <v>560</v>
      </c>
      <c r="C73">
        <v>1101.92</v>
      </c>
      <c r="D73" s="47">
        <f t="shared" si="5"/>
        <v>991.72800000000007</v>
      </c>
      <c r="E73" t="s">
        <v>561</v>
      </c>
      <c r="F73" s="5"/>
      <c r="P73">
        <v>1</v>
      </c>
      <c r="Q73" s="51">
        <f t="shared" si="4"/>
        <v>9156.2309999999998</v>
      </c>
      <c r="R73" t="s">
        <v>561</v>
      </c>
      <c r="S73" s="54">
        <f t="shared" si="6"/>
        <v>915.62310000000002</v>
      </c>
      <c r="T73" t="s">
        <v>561</v>
      </c>
    </row>
    <row r="74" spans="1:20" x14ac:dyDescent="0.25">
      <c r="A74" s="5" t="s">
        <v>560</v>
      </c>
      <c r="B74" t="s">
        <v>560</v>
      </c>
      <c r="C74">
        <v>1008.8</v>
      </c>
      <c r="D74" s="47">
        <f t="shared" si="5"/>
        <v>907.92</v>
      </c>
      <c r="E74" t="s">
        <v>561</v>
      </c>
      <c r="F74" s="5"/>
      <c r="P74">
        <v>2</v>
      </c>
      <c r="Q74" s="51">
        <f t="shared" si="4"/>
        <v>8382.4650000000001</v>
      </c>
      <c r="R74" t="s">
        <v>561</v>
      </c>
      <c r="S74" s="54">
        <f t="shared" si="6"/>
        <v>838.24650000000008</v>
      </c>
      <c r="T74" t="s">
        <v>561</v>
      </c>
    </row>
    <row r="75" spans="1:20" x14ac:dyDescent="0.25">
      <c r="A75" s="5" t="s">
        <v>560</v>
      </c>
      <c r="B75" t="s">
        <v>560</v>
      </c>
      <c r="C75">
        <v>962.24</v>
      </c>
      <c r="D75" s="47">
        <f t="shared" si="5"/>
        <v>866.01600000000008</v>
      </c>
      <c r="E75" t="s">
        <v>561</v>
      </c>
      <c r="F75" s="5"/>
      <c r="P75">
        <v>3</v>
      </c>
      <c r="Q75" s="51">
        <f t="shared" si="4"/>
        <v>7995.5819999999994</v>
      </c>
      <c r="R75" t="s">
        <v>561</v>
      </c>
      <c r="S75" s="54">
        <f t="shared" si="6"/>
        <v>799.55819999999994</v>
      </c>
      <c r="T75" t="s">
        <v>561</v>
      </c>
    </row>
    <row r="76" spans="1:20" x14ac:dyDescent="0.25">
      <c r="A76" s="5" t="s">
        <v>560</v>
      </c>
      <c r="B76" t="s">
        <v>560</v>
      </c>
      <c r="C76">
        <v>931.2</v>
      </c>
      <c r="D76" s="47">
        <f t="shared" si="5"/>
        <v>838.08</v>
      </c>
      <c r="E76" t="s">
        <v>561</v>
      </c>
      <c r="F76" s="5"/>
      <c r="P76">
        <v>4</v>
      </c>
      <c r="Q76" s="51">
        <f t="shared" si="4"/>
        <v>7737.66</v>
      </c>
      <c r="R76" t="s">
        <v>561</v>
      </c>
      <c r="S76" s="54">
        <f t="shared" si="6"/>
        <v>773.76600000000008</v>
      </c>
      <c r="T76" t="s">
        <v>561</v>
      </c>
    </row>
    <row r="77" spans="1:20" x14ac:dyDescent="0.25">
      <c r="A77" s="5" t="s">
        <v>560</v>
      </c>
      <c r="B77" t="s">
        <v>560</v>
      </c>
      <c r="C77">
        <v>900.16</v>
      </c>
      <c r="D77" s="47">
        <f t="shared" si="5"/>
        <v>810.14400000000001</v>
      </c>
      <c r="E77" t="s">
        <v>561</v>
      </c>
      <c r="F77" s="5"/>
      <c r="P77">
        <v>5</v>
      </c>
      <c r="Q77" s="51">
        <f t="shared" si="4"/>
        <v>7479.7380000000003</v>
      </c>
      <c r="R77" t="s">
        <v>561</v>
      </c>
      <c r="S77" s="54">
        <f t="shared" si="6"/>
        <v>747.9738000000001</v>
      </c>
      <c r="T77" t="s">
        <v>561</v>
      </c>
    </row>
    <row r="78" spans="1:20" x14ac:dyDescent="0.25">
      <c r="A78" s="5" t="s">
        <v>560</v>
      </c>
      <c r="B78" t="s">
        <v>560</v>
      </c>
      <c r="C78">
        <v>900.16</v>
      </c>
      <c r="D78" s="47">
        <f t="shared" si="5"/>
        <v>810.14400000000001</v>
      </c>
      <c r="E78" t="s">
        <v>561</v>
      </c>
      <c r="F78" s="5"/>
      <c r="P78">
        <v>6</v>
      </c>
      <c r="Q78" s="51">
        <f t="shared" si="4"/>
        <v>7479.7380000000003</v>
      </c>
      <c r="R78" t="s">
        <v>561</v>
      </c>
      <c r="S78" s="54">
        <f t="shared" si="6"/>
        <v>747.9738000000001</v>
      </c>
      <c r="T78" t="s">
        <v>561</v>
      </c>
    </row>
    <row r="79" spans="1:20" x14ac:dyDescent="0.25">
      <c r="A79" s="5" t="s">
        <v>560</v>
      </c>
      <c r="B79" t="s">
        <v>560</v>
      </c>
      <c r="C79">
        <v>931.2</v>
      </c>
      <c r="D79" s="47">
        <f t="shared" si="5"/>
        <v>838.08</v>
      </c>
      <c r="E79" t="s">
        <v>561</v>
      </c>
      <c r="F79" s="5"/>
      <c r="P79">
        <v>7</v>
      </c>
      <c r="Q79" s="51">
        <f t="shared" si="4"/>
        <v>7737.66</v>
      </c>
      <c r="R79" t="s">
        <v>561</v>
      </c>
      <c r="S79" s="54">
        <f t="shared" si="6"/>
        <v>773.76600000000008</v>
      </c>
      <c r="T79" t="s">
        <v>561</v>
      </c>
    </row>
    <row r="80" spans="1:20" x14ac:dyDescent="0.25">
      <c r="A80" s="5" t="s">
        <v>560</v>
      </c>
      <c r="B80" t="s">
        <v>560</v>
      </c>
      <c r="C80">
        <v>993.28</v>
      </c>
      <c r="D80" s="47">
        <f t="shared" si="5"/>
        <v>893.952</v>
      </c>
      <c r="E80" t="s">
        <v>561</v>
      </c>
      <c r="F80" s="5"/>
      <c r="P80">
        <v>8</v>
      </c>
      <c r="Q80" s="51">
        <f t="shared" si="4"/>
        <v>8253.503999999999</v>
      </c>
      <c r="R80" t="s">
        <v>561</v>
      </c>
      <c r="S80" s="54">
        <f t="shared" si="6"/>
        <v>825.35039999999992</v>
      </c>
      <c r="T80" t="s">
        <v>561</v>
      </c>
    </row>
    <row r="81" spans="1:20" x14ac:dyDescent="0.25">
      <c r="A81" s="5" t="s">
        <v>560</v>
      </c>
      <c r="B81" t="s">
        <v>560</v>
      </c>
      <c r="C81">
        <v>1132.96</v>
      </c>
      <c r="D81" s="47">
        <f t="shared" si="5"/>
        <v>1019.6640000000001</v>
      </c>
      <c r="E81" t="s">
        <v>561</v>
      </c>
      <c r="F81" s="5"/>
      <c r="P81">
        <v>9</v>
      </c>
      <c r="Q81" s="51">
        <f t="shared" si="4"/>
        <v>9414.1530000000002</v>
      </c>
      <c r="R81" t="s">
        <v>561</v>
      </c>
      <c r="S81" s="54">
        <f t="shared" si="6"/>
        <v>941.41530000000012</v>
      </c>
      <c r="T81" t="s">
        <v>561</v>
      </c>
    </row>
    <row r="82" spans="1:20" x14ac:dyDescent="0.25">
      <c r="A82" s="5" t="s">
        <v>560</v>
      </c>
      <c r="B82" t="s">
        <v>560</v>
      </c>
      <c r="C82">
        <v>1241.5999999999999</v>
      </c>
      <c r="D82" s="47">
        <f t="shared" si="5"/>
        <v>1117.44</v>
      </c>
      <c r="E82" t="s">
        <v>561</v>
      </c>
      <c r="F82" s="5"/>
      <c r="G82" t="s">
        <v>560</v>
      </c>
      <c r="P82">
        <v>10</v>
      </c>
      <c r="Q82" s="51">
        <f t="shared" si="4"/>
        <v>10316.880000000001</v>
      </c>
      <c r="R82" t="s">
        <v>561</v>
      </c>
      <c r="S82" s="54">
        <f t="shared" si="6"/>
        <v>1031.6880000000001</v>
      </c>
      <c r="T82" t="s">
        <v>561</v>
      </c>
    </row>
    <row r="83" spans="1:20" x14ac:dyDescent="0.25">
      <c r="A83" s="5" t="s">
        <v>560</v>
      </c>
      <c r="B83" t="s">
        <v>560</v>
      </c>
      <c r="C83">
        <v>1272.6400000000001</v>
      </c>
      <c r="D83" s="47">
        <f t="shared" si="5"/>
        <v>1145.3760000000002</v>
      </c>
      <c r="E83" t="s">
        <v>561</v>
      </c>
      <c r="F83" s="5"/>
      <c r="P83">
        <v>11</v>
      </c>
      <c r="Q83" s="51">
        <f t="shared" si="4"/>
        <v>10574.802000000001</v>
      </c>
      <c r="R83" t="s">
        <v>561</v>
      </c>
      <c r="S83" s="54">
        <f t="shared" si="6"/>
        <v>1057.4802000000002</v>
      </c>
      <c r="T83" t="s">
        <v>561</v>
      </c>
    </row>
    <row r="84" spans="1:20" x14ac:dyDescent="0.25">
      <c r="A84" s="5" t="s">
        <v>560</v>
      </c>
      <c r="B84" t="s">
        <v>560</v>
      </c>
      <c r="C84">
        <v>1288.1600000000001</v>
      </c>
      <c r="D84" s="47">
        <f t="shared" si="5"/>
        <v>1159.3440000000001</v>
      </c>
      <c r="E84" t="s">
        <v>561</v>
      </c>
      <c r="F84" s="5"/>
      <c r="P84">
        <v>12</v>
      </c>
      <c r="Q84" s="51">
        <f t="shared" si="4"/>
        <v>10703.763000000001</v>
      </c>
      <c r="R84" t="s">
        <v>561</v>
      </c>
      <c r="S84" s="54">
        <f t="shared" si="6"/>
        <v>1070.3763000000001</v>
      </c>
      <c r="T84" t="s">
        <v>561</v>
      </c>
    </row>
    <row r="85" spans="1:20" x14ac:dyDescent="0.25">
      <c r="A85" s="5" t="s">
        <v>560</v>
      </c>
      <c r="B85" t="s">
        <v>560</v>
      </c>
      <c r="C85">
        <v>1272.6400000000001</v>
      </c>
      <c r="D85" s="47">
        <f t="shared" si="5"/>
        <v>1145.3760000000002</v>
      </c>
      <c r="E85" t="s">
        <v>561</v>
      </c>
      <c r="F85" s="5"/>
      <c r="P85">
        <v>13</v>
      </c>
      <c r="Q85" s="51">
        <f t="shared" si="4"/>
        <v>10574.802000000001</v>
      </c>
      <c r="R85" t="s">
        <v>561</v>
      </c>
      <c r="S85" s="54">
        <f t="shared" si="6"/>
        <v>1057.4802000000002</v>
      </c>
      <c r="T85" t="s">
        <v>561</v>
      </c>
    </row>
    <row r="86" spans="1:20" x14ac:dyDescent="0.25">
      <c r="A86" s="5" t="s">
        <v>560</v>
      </c>
      <c r="B86" t="s">
        <v>560</v>
      </c>
      <c r="C86">
        <v>1241.5999999999999</v>
      </c>
      <c r="D86" s="47">
        <f t="shared" si="5"/>
        <v>1117.44</v>
      </c>
      <c r="E86" t="s">
        <v>561</v>
      </c>
      <c r="F86" s="5"/>
      <c r="P86">
        <v>14</v>
      </c>
      <c r="Q86" s="51">
        <f t="shared" si="4"/>
        <v>10316.880000000001</v>
      </c>
      <c r="R86" t="s">
        <v>561</v>
      </c>
      <c r="S86" s="54">
        <f t="shared" si="6"/>
        <v>1031.6880000000001</v>
      </c>
      <c r="T86" t="s">
        <v>561</v>
      </c>
    </row>
    <row r="87" spans="1:20" x14ac:dyDescent="0.25">
      <c r="A87" s="5" t="s">
        <v>560</v>
      </c>
      <c r="B87" t="s">
        <v>560</v>
      </c>
      <c r="C87">
        <v>1226.08</v>
      </c>
      <c r="D87" s="47">
        <f t="shared" si="5"/>
        <v>1103.472</v>
      </c>
      <c r="E87" t="s">
        <v>561</v>
      </c>
      <c r="F87" s="5"/>
      <c r="P87">
        <v>15</v>
      </c>
      <c r="Q87" s="51">
        <f t="shared" si="4"/>
        <v>10187.919</v>
      </c>
      <c r="R87" t="s">
        <v>561</v>
      </c>
      <c r="S87" s="54">
        <f t="shared" si="6"/>
        <v>1018.7919000000001</v>
      </c>
      <c r="T87" t="s">
        <v>561</v>
      </c>
    </row>
    <row r="88" spans="1:20" x14ac:dyDescent="0.25">
      <c r="A88" s="5" t="s">
        <v>560</v>
      </c>
      <c r="B88" t="s">
        <v>560</v>
      </c>
      <c r="C88">
        <v>1226.08</v>
      </c>
      <c r="D88" s="47">
        <f t="shared" si="5"/>
        <v>1103.472</v>
      </c>
      <c r="E88" t="s">
        <v>561</v>
      </c>
      <c r="F88" s="5"/>
      <c r="P88">
        <v>16</v>
      </c>
      <c r="Q88" s="51">
        <f t="shared" si="4"/>
        <v>10187.919</v>
      </c>
      <c r="R88" t="s">
        <v>561</v>
      </c>
      <c r="S88" s="54">
        <f t="shared" si="6"/>
        <v>1018.7919000000001</v>
      </c>
      <c r="T88" t="s">
        <v>561</v>
      </c>
    </row>
    <row r="89" spans="1:20" x14ac:dyDescent="0.25">
      <c r="A89" s="5" t="s">
        <v>560</v>
      </c>
      <c r="B89" t="s">
        <v>560</v>
      </c>
      <c r="C89">
        <v>1288.1600000000001</v>
      </c>
      <c r="D89" s="47">
        <f t="shared" si="5"/>
        <v>1159.3440000000001</v>
      </c>
      <c r="E89" t="s">
        <v>561</v>
      </c>
      <c r="F89" s="5"/>
      <c r="P89">
        <v>17</v>
      </c>
      <c r="Q89" s="51">
        <f t="shared" si="4"/>
        <v>10703.763000000001</v>
      </c>
      <c r="R89" t="s">
        <v>561</v>
      </c>
      <c r="S89" s="54">
        <f t="shared" si="6"/>
        <v>1070.3763000000001</v>
      </c>
      <c r="T89" t="s">
        <v>561</v>
      </c>
    </row>
    <row r="90" spans="1:20" x14ac:dyDescent="0.25">
      <c r="A90" s="5" t="s">
        <v>560</v>
      </c>
      <c r="B90" t="s">
        <v>560</v>
      </c>
      <c r="C90">
        <v>1412.32</v>
      </c>
      <c r="D90" s="47">
        <f t="shared" si="5"/>
        <v>1271.088</v>
      </c>
      <c r="E90" t="s">
        <v>561</v>
      </c>
      <c r="F90" s="5"/>
      <c r="P90">
        <v>18</v>
      </c>
      <c r="Q90" s="51">
        <f t="shared" si="4"/>
        <v>11735.450999999999</v>
      </c>
      <c r="R90" t="s">
        <v>561</v>
      </c>
      <c r="S90" s="54">
        <f t="shared" si="6"/>
        <v>1173.5451</v>
      </c>
      <c r="T90" t="s">
        <v>561</v>
      </c>
    </row>
    <row r="91" spans="1:20" x14ac:dyDescent="0.25">
      <c r="A91" s="5" t="s">
        <v>560</v>
      </c>
      <c r="B91" t="s">
        <v>560</v>
      </c>
      <c r="C91">
        <v>1396.8</v>
      </c>
      <c r="D91" s="47">
        <f t="shared" si="5"/>
        <v>1257.1199999999999</v>
      </c>
      <c r="E91" t="s">
        <v>561</v>
      </c>
      <c r="F91" s="5"/>
      <c r="P91">
        <v>19</v>
      </c>
      <c r="Q91" s="51">
        <f t="shared" si="4"/>
        <v>11606.49</v>
      </c>
      <c r="R91" t="s">
        <v>561</v>
      </c>
      <c r="S91" s="54">
        <f t="shared" si="6"/>
        <v>1160.6490000000001</v>
      </c>
      <c r="T91" t="s">
        <v>561</v>
      </c>
    </row>
    <row r="92" spans="1:20" x14ac:dyDescent="0.25">
      <c r="A92" s="5" t="s">
        <v>560</v>
      </c>
      <c r="B92" t="s">
        <v>560</v>
      </c>
      <c r="C92">
        <v>1365.76</v>
      </c>
      <c r="D92" s="47">
        <f t="shared" si="5"/>
        <v>1229.184</v>
      </c>
      <c r="E92" t="s">
        <v>561</v>
      </c>
      <c r="F92" s="5"/>
      <c r="P92">
        <v>20</v>
      </c>
      <c r="Q92" s="51">
        <f t="shared" si="4"/>
        <v>11348.568000000001</v>
      </c>
      <c r="R92" t="s">
        <v>561</v>
      </c>
      <c r="S92" s="54">
        <f t="shared" si="6"/>
        <v>1134.8568000000002</v>
      </c>
      <c r="T92" t="s">
        <v>561</v>
      </c>
    </row>
    <row r="93" spans="1:20" x14ac:dyDescent="0.25">
      <c r="A93" s="5" t="s">
        <v>560</v>
      </c>
      <c r="B93" t="s">
        <v>560</v>
      </c>
      <c r="C93">
        <v>1319.2</v>
      </c>
      <c r="D93" s="47">
        <f t="shared" si="5"/>
        <v>1187.28</v>
      </c>
      <c r="E93" t="s">
        <v>561</v>
      </c>
      <c r="F93" s="5"/>
      <c r="P93">
        <v>21</v>
      </c>
      <c r="Q93" s="51">
        <f t="shared" si="4"/>
        <v>10961.684999999999</v>
      </c>
      <c r="R93" t="s">
        <v>561</v>
      </c>
      <c r="S93" s="54">
        <f t="shared" si="6"/>
        <v>1096.1685</v>
      </c>
      <c r="T93" t="s">
        <v>561</v>
      </c>
    </row>
    <row r="94" spans="1:20" x14ac:dyDescent="0.25">
      <c r="A94" s="5" t="s">
        <v>560</v>
      </c>
      <c r="B94" t="s">
        <v>560</v>
      </c>
      <c r="C94">
        <v>1303.68</v>
      </c>
      <c r="D94" s="47">
        <f t="shared" si="5"/>
        <v>1173.3120000000001</v>
      </c>
      <c r="E94" t="s">
        <v>561</v>
      </c>
      <c r="F94" s="5"/>
      <c r="P94">
        <v>22</v>
      </c>
      <c r="Q94" s="51">
        <f t="shared" si="4"/>
        <v>10832.724</v>
      </c>
      <c r="R94" t="s">
        <v>561</v>
      </c>
      <c r="S94" s="54">
        <f t="shared" si="6"/>
        <v>1083.2724000000001</v>
      </c>
      <c r="T94" t="s">
        <v>561</v>
      </c>
    </row>
    <row r="95" spans="1:20" x14ac:dyDescent="0.25">
      <c r="A95" s="5" t="s">
        <v>560</v>
      </c>
      <c r="B95" t="s">
        <v>560</v>
      </c>
      <c r="C95">
        <v>1226.08</v>
      </c>
      <c r="D95" s="47">
        <f t="shared" si="5"/>
        <v>1103.472</v>
      </c>
      <c r="E95" t="s">
        <v>561</v>
      </c>
      <c r="F95" s="5"/>
      <c r="P95">
        <v>23</v>
      </c>
      <c r="Q95" s="51">
        <f t="shared" si="4"/>
        <v>10187.919</v>
      </c>
      <c r="R95" t="s">
        <v>561</v>
      </c>
      <c r="S95" s="54">
        <f t="shared" si="6"/>
        <v>1018.7919000000001</v>
      </c>
      <c r="T95" t="s">
        <v>561</v>
      </c>
    </row>
    <row r="96" spans="1:20" x14ac:dyDescent="0.25">
      <c r="A96" s="5" t="s">
        <v>560</v>
      </c>
      <c r="B96" t="s">
        <v>560</v>
      </c>
      <c r="C96">
        <v>1148.48</v>
      </c>
      <c r="D96" s="47">
        <f t="shared" si="5"/>
        <v>1033.6320000000001</v>
      </c>
      <c r="E96" t="s">
        <v>561</v>
      </c>
      <c r="F96" s="5"/>
      <c r="P96">
        <v>24</v>
      </c>
      <c r="Q96" s="51">
        <f t="shared" si="4"/>
        <v>9543.1139999999996</v>
      </c>
      <c r="R96" t="s">
        <v>561</v>
      </c>
      <c r="S96" s="54">
        <f t="shared" si="6"/>
        <v>954.31140000000005</v>
      </c>
      <c r="T96" t="s">
        <v>561</v>
      </c>
    </row>
    <row r="97" spans="1:20" x14ac:dyDescent="0.25">
      <c r="A97" s="5" t="s">
        <v>560</v>
      </c>
      <c r="B97" t="s">
        <v>560</v>
      </c>
      <c r="C97">
        <v>1148.48</v>
      </c>
      <c r="D97" s="47">
        <f t="shared" si="5"/>
        <v>1033.6320000000001</v>
      </c>
      <c r="E97" t="s">
        <v>561</v>
      </c>
      <c r="F97" s="5" t="s">
        <v>560</v>
      </c>
      <c r="P97">
        <v>1</v>
      </c>
      <c r="Q97" s="52">
        <f>Q1</f>
        <v>9156.2309999999998</v>
      </c>
      <c r="R97" t="s">
        <v>561</v>
      </c>
      <c r="S97" s="54">
        <f t="shared" si="6"/>
        <v>915.62310000000002</v>
      </c>
      <c r="T97" t="s">
        <v>561</v>
      </c>
    </row>
    <row r="98" spans="1:20" x14ac:dyDescent="0.25">
      <c r="A98" s="5" t="s">
        <v>560</v>
      </c>
      <c r="B98" t="s">
        <v>560</v>
      </c>
      <c r="C98">
        <v>1101.92</v>
      </c>
      <c r="D98" s="47">
        <f t="shared" si="5"/>
        <v>991.72800000000007</v>
      </c>
      <c r="E98" t="s">
        <v>561</v>
      </c>
      <c r="F98" s="5"/>
      <c r="P98">
        <v>2</v>
      </c>
      <c r="Q98" s="52">
        <f t="shared" ref="Q98:Q120" si="7">Q2</f>
        <v>8382.4650000000001</v>
      </c>
      <c r="R98" t="s">
        <v>561</v>
      </c>
      <c r="S98" s="54">
        <f t="shared" si="6"/>
        <v>838.24650000000008</v>
      </c>
      <c r="T98" t="s">
        <v>561</v>
      </c>
    </row>
    <row r="99" spans="1:20" x14ac:dyDescent="0.25">
      <c r="A99" s="5" t="s">
        <v>560</v>
      </c>
      <c r="B99" t="s">
        <v>560</v>
      </c>
      <c r="C99">
        <v>1008.8</v>
      </c>
      <c r="D99" s="47">
        <f t="shared" si="5"/>
        <v>907.92</v>
      </c>
      <c r="E99" t="s">
        <v>561</v>
      </c>
      <c r="F99" s="5"/>
      <c r="P99">
        <v>3</v>
      </c>
      <c r="Q99" s="52">
        <f t="shared" si="7"/>
        <v>7995.5819999999994</v>
      </c>
      <c r="R99" t="s">
        <v>561</v>
      </c>
      <c r="S99" s="54">
        <f t="shared" si="6"/>
        <v>799.55819999999994</v>
      </c>
      <c r="T99" t="s">
        <v>561</v>
      </c>
    </row>
    <row r="100" spans="1:20" x14ac:dyDescent="0.25">
      <c r="A100" s="5" t="s">
        <v>560</v>
      </c>
      <c r="B100" t="s">
        <v>560</v>
      </c>
      <c r="C100">
        <v>962.24</v>
      </c>
      <c r="D100" s="47">
        <f t="shared" si="5"/>
        <v>866.01600000000008</v>
      </c>
      <c r="E100" t="s">
        <v>561</v>
      </c>
      <c r="F100" s="5"/>
      <c r="P100">
        <v>4</v>
      </c>
      <c r="Q100" s="52">
        <f t="shared" si="7"/>
        <v>7737.66</v>
      </c>
      <c r="R100" t="s">
        <v>561</v>
      </c>
      <c r="S100" s="54">
        <f t="shared" si="6"/>
        <v>773.76600000000008</v>
      </c>
      <c r="T100" t="s">
        <v>561</v>
      </c>
    </row>
    <row r="101" spans="1:20" x14ac:dyDescent="0.25">
      <c r="A101" s="5" t="s">
        <v>560</v>
      </c>
      <c r="B101" t="s">
        <v>560</v>
      </c>
      <c r="C101">
        <v>931.2</v>
      </c>
      <c r="D101" s="47">
        <f t="shared" si="5"/>
        <v>838.08</v>
      </c>
      <c r="E101" t="s">
        <v>561</v>
      </c>
      <c r="F101" s="5"/>
      <c r="P101">
        <v>5</v>
      </c>
      <c r="Q101" s="52">
        <f t="shared" si="7"/>
        <v>7479.7380000000003</v>
      </c>
      <c r="R101" t="s">
        <v>561</v>
      </c>
      <c r="S101" s="54">
        <f t="shared" si="6"/>
        <v>747.9738000000001</v>
      </c>
      <c r="T101" t="s">
        <v>561</v>
      </c>
    </row>
    <row r="102" spans="1:20" x14ac:dyDescent="0.25">
      <c r="A102" s="5" t="s">
        <v>560</v>
      </c>
      <c r="B102" t="s">
        <v>560</v>
      </c>
      <c r="C102">
        <v>900.16</v>
      </c>
      <c r="D102" s="47">
        <f t="shared" si="5"/>
        <v>810.14400000000001</v>
      </c>
      <c r="E102" t="s">
        <v>561</v>
      </c>
      <c r="F102" s="5"/>
      <c r="P102">
        <v>6</v>
      </c>
      <c r="Q102" s="52">
        <f t="shared" si="7"/>
        <v>7479.7380000000003</v>
      </c>
      <c r="R102" t="s">
        <v>561</v>
      </c>
      <c r="S102" s="54">
        <f t="shared" si="6"/>
        <v>747.9738000000001</v>
      </c>
      <c r="T102" t="s">
        <v>561</v>
      </c>
    </row>
    <row r="103" spans="1:20" x14ac:dyDescent="0.25">
      <c r="A103" s="5" t="s">
        <v>560</v>
      </c>
      <c r="B103" t="s">
        <v>560</v>
      </c>
      <c r="C103">
        <v>900.16</v>
      </c>
      <c r="D103" s="47">
        <f t="shared" si="5"/>
        <v>810.14400000000001</v>
      </c>
      <c r="E103" t="s">
        <v>561</v>
      </c>
      <c r="F103" s="5"/>
      <c r="P103">
        <v>7</v>
      </c>
      <c r="Q103" s="52">
        <f t="shared" si="7"/>
        <v>7737.66</v>
      </c>
      <c r="R103" t="s">
        <v>561</v>
      </c>
      <c r="S103" s="54">
        <f t="shared" si="6"/>
        <v>773.76600000000008</v>
      </c>
      <c r="T103" t="s">
        <v>561</v>
      </c>
    </row>
    <row r="104" spans="1:20" x14ac:dyDescent="0.25">
      <c r="A104" s="5" t="s">
        <v>560</v>
      </c>
      <c r="B104" t="s">
        <v>560</v>
      </c>
      <c r="C104">
        <v>931.2</v>
      </c>
      <c r="D104" s="47">
        <f t="shared" si="5"/>
        <v>838.08</v>
      </c>
      <c r="E104" t="s">
        <v>561</v>
      </c>
      <c r="F104" s="5"/>
      <c r="P104">
        <v>8</v>
      </c>
      <c r="Q104" s="52">
        <f t="shared" si="7"/>
        <v>8253.503999999999</v>
      </c>
      <c r="R104" t="s">
        <v>561</v>
      </c>
      <c r="S104" s="54">
        <f t="shared" si="6"/>
        <v>825.35039999999992</v>
      </c>
      <c r="T104" t="s">
        <v>561</v>
      </c>
    </row>
    <row r="105" spans="1:20" x14ac:dyDescent="0.25">
      <c r="A105" s="5" t="s">
        <v>560</v>
      </c>
      <c r="B105" t="s">
        <v>560</v>
      </c>
      <c r="C105">
        <v>993.28</v>
      </c>
      <c r="D105" s="47">
        <f t="shared" si="5"/>
        <v>893.952</v>
      </c>
      <c r="E105" t="s">
        <v>561</v>
      </c>
      <c r="F105" s="5"/>
      <c r="P105">
        <v>9</v>
      </c>
      <c r="Q105" s="52">
        <f t="shared" si="7"/>
        <v>9414.1530000000002</v>
      </c>
      <c r="R105" t="s">
        <v>561</v>
      </c>
      <c r="S105" s="54">
        <f t="shared" si="6"/>
        <v>941.41530000000012</v>
      </c>
      <c r="T105" t="s">
        <v>561</v>
      </c>
    </row>
    <row r="106" spans="1:20" x14ac:dyDescent="0.25">
      <c r="A106" s="5" t="s">
        <v>560</v>
      </c>
      <c r="B106" t="s">
        <v>560</v>
      </c>
      <c r="C106">
        <v>1132.96</v>
      </c>
      <c r="D106" s="47">
        <f t="shared" si="5"/>
        <v>1019.6640000000001</v>
      </c>
      <c r="E106" t="s">
        <v>561</v>
      </c>
      <c r="F106" s="5"/>
      <c r="G106" t="s">
        <v>560</v>
      </c>
      <c r="P106">
        <v>10</v>
      </c>
      <c r="Q106" s="52">
        <f t="shared" si="7"/>
        <v>10316.880000000001</v>
      </c>
      <c r="R106" t="s">
        <v>561</v>
      </c>
      <c r="S106" s="54">
        <f t="shared" si="6"/>
        <v>1031.6880000000001</v>
      </c>
      <c r="T106" t="s">
        <v>561</v>
      </c>
    </row>
    <row r="107" spans="1:20" x14ac:dyDescent="0.25">
      <c r="A107" s="5" t="s">
        <v>560</v>
      </c>
      <c r="B107" t="s">
        <v>560</v>
      </c>
      <c r="C107">
        <v>1241.5999999999999</v>
      </c>
      <c r="D107" s="47">
        <f t="shared" si="5"/>
        <v>1117.44</v>
      </c>
      <c r="E107" t="s">
        <v>561</v>
      </c>
      <c r="F107" s="5"/>
      <c r="P107">
        <v>11</v>
      </c>
      <c r="Q107" s="52">
        <f t="shared" si="7"/>
        <v>10574.802000000001</v>
      </c>
      <c r="R107" t="s">
        <v>561</v>
      </c>
      <c r="S107" s="54">
        <f t="shared" si="6"/>
        <v>1057.4802000000002</v>
      </c>
      <c r="T107" t="s">
        <v>561</v>
      </c>
    </row>
    <row r="108" spans="1:20" x14ac:dyDescent="0.25">
      <c r="A108" s="5" t="s">
        <v>560</v>
      </c>
      <c r="B108" t="s">
        <v>560</v>
      </c>
      <c r="C108">
        <v>1272.6400000000001</v>
      </c>
      <c r="D108" s="47">
        <f t="shared" si="5"/>
        <v>1145.3760000000002</v>
      </c>
      <c r="E108" t="s">
        <v>561</v>
      </c>
      <c r="F108" s="5"/>
      <c r="P108">
        <v>12</v>
      </c>
      <c r="Q108" s="52">
        <f t="shared" si="7"/>
        <v>10703.763000000001</v>
      </c>
      <c r="R108" t="s">
        <v>561</v>
      </c>
      <c r="S108" s="54">
        <f t="shared" si="6"/>
        <v>1070.3763000000001</v>
      </c>
      <c r="T108" t="s">
        <v>561</v>
      </c>
    </row>
    <row r="109" spans="1:20" x14ac:dyDescent="0.25">
      <c r="A109" s="5" t="s">
        <v>560</v>
      </c>
      <c r="B109" t="s">
        <v>560</v>
      </c>
      <c r="C109">
        <v>1288.1600000000001</v>
      </c>
      <c r="D109" s="47">
        <f t="shared" si="5"/>
        <v>1159.3440000000001</v>
      </c>
      <c r="E109" t="s">
        <v>561</v>
      </c>
      <c r="F109" s="5"/>
      <c r="P109">
        <v>13</v>
      </c>
      <c r="Q109" s="52">
        <f t="shared" si="7"/>
        <v>10574.802000000001</v>
      </c>
      <c r="R109" t="s">
        <v>561</v>
      </c>
      <c r="S109" s="54">
        <f t="shared" si="6"/>
        <v>1057.4802000000002</v>
      </c>
      <c r="T109" t="s">
        <v>561</v>
      </c>
    </row>
    <row r="110" spans="1:20" x14ac:dyDescent="0.25">
      <c r="A110" s="5" t="s">
        <v>560</v>
      </c>
      <c r="B110" t="s">
        <v>560</v>
      </c>
      <c r="C110">
        <v>1272.6400000000001</v>
      </c>
      <c r="D110" s="47">
        <f t="shared" si="5"/>
        <v>1145.3760000000002</v>
      </c>
      <c r="E110" t="s">
        <v>561</v>
      </c>
      <c r="F110" s="5"/>
      <c r="P110">
        <v>14</v>
      </c>
      <c r="Q110" s="52">
        <f t="shared" si="7"/>
        <v>10316.880000000001</v>
      </c>
      <c r="R110" t="s">
        <v>561</v>
      </c>
      <c r="S110" s="54">
        <f t="shared" si="6"/>
        <v>1031.6880000000001</v>
      </c>
      <c r="T110" t="s">
        <v>561</v>
      </c>
    </row>
    <row r="111" spans="1:20" x14ac:dyDescent="0.25">
      <c r="A111" s="5" t="s">
        <v>560</v>
      </c>
      <c r="B111" t="s">
        <v>560</v>
      </c>
      <c r="C111">
        <v>1241.5999999999999</v>
      </c>
      <c r="D111" s="47">
        <f t="shared" si="5"/>
        <v>1117.44</v>
      </c>
      <c r="E111" t="s">
        <v>561</v>
      </c>
      <c r="F111" s="5"/>
      <c r="P111">
        <v>15</v>
      </c>
      <c r="Q111" s="52">
        <f t="shared" si="7"/>
        <v>10187.919</v>
      </c>
      <c r="R111" t="s">
        <v>561</v>
      </c>
      <c r="S111" s="54">
        <f t="shared" si="6"/>
        <v>1018.7919000000001</v>
      </c>
      <c r="T111" t="s">
        <v>561</v>
      </c>
    </row>
    <row r="112" spans="1:20" x14ac:dyDescent="0.25">
      <c r="A112" s="5" t="s">
        <v>560</v>
      </c>
      <c r="B112" t="s">
        <v>560</v>
      </c>
      <c r="C112">
        <v>1226.08</v>
      </c>
      <c r="D112" s="47">
        <f t="shared" si="5"/>
        <v>1103.472</v>
      </c>
      <c r="E112" t="s">
        <v>561</v>
      </c>
      <c r="F112" s="5"/>
      <c r="P112">
        <v>16</v>
      </c>
      <c r="Q112" s="52">
        <f t="shared" si="7"/>
        <v>10187.919</v>
      </c>
      <c r="R112" t="s">
        <v>561</v>
      </c>
      <c r="S112" s="54">
        <f t="shared" si="6"/>
        <v>1018.7919000000001</v>
      </c>
      <c r="T112" t="s">
        <v>561</v>
      </c>
    </row>
    <row r="113" spans="1:20" x14ac:dyDescent="0.25">
      <c r="A113" s="5" t="s">
        <v>560</v>
      </c>
      <c r="B113" t="s">
        <v>560</v>
      </c>
      <c r="C113">
        <v>1226.08</v>
      </c>
      <c r="D113" s="47">
        <f t="shared" si="5"/>
        <v>1103.472</v>
      </c>
      <c r="E113" t="s">
        <v>561</v>
      </c>
      <c r="F113" s="5"/>
      <c r="P113">
        <v>17</v>
      </c>
      <c r="Q113" s="52">
        <f t="shared" si="7"/>
        <v>10703.763000000001</v>
      </c>
      <c r="R113" t="s">
        <v>561</v>
      </c>
      <c r="S113" s="54">
        <f t="shared" si="6"/>
        <v>1070.3763000000001</v>
      </c>
      <c r="T113" t="s">
        <v>561</v>
      </c>
    </row>
    <row r="114" spans="1:20" x14ac:dyDescent="0.25">
      <c r="A114" s="5" t="s">
        <v>560</v>
      </c>
      <c r="B114" t="s">
        <v>560</v>
      </c>
      <c r="C114">
        <v>1288.1600000000001</v>
      </c>
      <c r="D114" s="47">
        <f t="shared" si="5"/>
        <v>1159.3440000000001</v>
      </c>
      <c r="E114" t="s">
        <v>561</v>
      </c>
      <c r="F114" s="5"/>
      <c r="P114">
        <v>18</v>
      </c>
      <c r="Q114" s="52">
        <f t="shared" si="7"/>
        <v>11735.450999999999</v>
      </c>
      <c r="R114" t="s">
        <v>561</v>
      </c>
      <c r="S114" s="54">
        <f t="shared" si="6"/>
        <v>1173.5451</v>
      </c>
      <c r="T114" t="s">
        <v>561</v>
      </c>
    </row>
    <row r="115" spans="1:20" x14ac:dyDescent="0.25">
      <c r="A115" s="5" t="s">
        <v>560</v>
      </c>
      <c r="B115" t="s">
        <v>560</v>
      </c>
      <c r="C115">
        <v>1412.32</v>
      </c>
      <c r="D115" s="47">
        <f t="shared" si="5"/>
        <v>1271.088</v>
      </c>
      <c r="E115" t="s">
        <v>561</v>
      </c>
      <c r="F115" s="5"/>
      <c r="P115">
        <v>19</v>
      </c>
      <c r="Q115" s="52">
        <f t="shared" si="7"/>
        <v>11606.49</v>
      </c>
      <c r="R115" t="s">
        <v>561</v>
      </c>
      <c r="S115" s="54">
        <f t="shared" si="6"/>
        <v>1160.6490000000001</v>
      </c>
      <c r="T115" t="s">
        <v>561</v>
      </c>
    </row>
    <row r="116" spans="1:20" x14ac:dyDescent="0.25">
      <c r="A116" s="5" t="s">
        <v>560</v>
      </c>
      <c r="B116" t="s">
        <v>560</v>
      </c>
      <c r="C116">
        <v>1396.8</v>
      </c>
      <c r="D116" s="47">
        <f t="shared" si="5"/>
        <v>1257.1199999999999</v>
      </c>
      <c r="E116" t="s">
        <v>561</v>
      </c>
      <c r="F116" s="5"/>
      <c r="P116">
        <v>20</v>
      </c>
      <c r="Q116" s="52">
        <f t="shared" si="7"/>
        <v>11348.568000000001</v>
      </c>
      <c r="R116" t="s">
        <v>561</v>
      </c>
      <c r="S116" s="54">
        <f t="shared" si="6"/>
        <v>1134.8568000000002</v>
      </c>
      <c r="T116" t="s">
        <v>561</v>
      </c>
    </row>
    <row r="117" spans="1:20" x14ac:dyDescent="0.25">
      <c r="A117" s="5" t="s">
        <v>560</v>
      </c>
      <c r="B117" t="s">
        <v>560</v>
      </c>
      <c r="C117">
        <v>1365.76</v>
      </c>
      <c r="D117" s="47">
        <f t="shared" si="5"/>
        <v>1229.184</v>
      </c>
      <c r="E117" t="s">
        <v>561</v>
      </c>
      <c r="F117" s="5"/>
      <c r="P117">
        <v>21</v>
      </c>
      <c r="Q117" s="52">
        <f t="shared" si="7"/>
        <v>10961.684999999999</v>
      </c>
      <c r="R117" t="s">
        <v>561</v>
      </c>
      <c r="S117" s="54">
        <f t="shared" si="6"/>
        <v>1096.1685</v>
      </c>
      <c r="T117" t="s">
        <v>561</v>
      </c>
    </row>
    <row r="118" spans="1:20" x14ac:dyDescent="0.25">
      <c r="A118" s="5" t="s">
        <v>560</v>
      </c>
      <c r="B118" t="s">
        <v>560</v>
      </c>
      <c r="C118">
        <v>1319.2</v>
      </c>
      <c r="D118" s="47">
        <f t="shared" si="5"/>
        <v>1187.28</v>
      </c>
      <c r="E118" t="s">
        <v>561</v>
      </c>
      <c r="F118" s="5"/>
      <c r="P118">
        <v>22</v>
      </c>
      <c r="Q118" s="52">
        <f t="shared" si="7"/>
        <v>10832.724</v>
      </c>
      <c r="R118" t="s">
        <v>561</v>
      </c>
      <c r="S118" s="54">
        <f t="shared" si="6"/>
        <v>1083.2724000000001</v>
      </c>
      <c r="T118" t="s">
        <v>561</v>
      </c>
    </row>
    <row r="119" spans="1:20" x14ac:dyDescent="0.25">
      <c r="A119" s="5" t="s">
        <v>560</v>
      </c>
      <c r="B119" t="s">
        <v>560</v>
      </c>
      <c r="C119">
        <v>1303.68</v>
      </c>
      <c r="D119" s="47">
        <f t="shared" si="5"/>
        <v>1173.3120000000001</v>
      </c>
      <c r="E119" t="s">
        <v>561</v>
      </c>
      <c r="F119" s="5"/>
      <c r="P119">
        <v>23</v>
      </c>
      <c r="Q119" s="52">
        <f t="shared" si="7"/>
        <v>10187.919</v>
      </c>
      <c r="R119" t="s">
        <v>561</v>
      </c>
      <c r="S119" s="54">
        <f t="shared" si="6"/>
        <v>1018.7919000000001</v>
      </c>
      <c r="T119" t="s">
        <v>561</v>
      </c>
    </row>
    <row r="120" spans="1:20" x14ac:dyDescent="0.25">
      <c r="A120" s="5" t="s">
        <v>560</v>
      </c>
      <c r="B120" t="s">
        <v>560</v>
      </c>
      <c r="C120">
        <v>1226.08</v>
      </c>
      <c r="D120" s="47">
        <f t="shared" si="5"/>
        <v>1103.472</v>
      </c>
      <c r="E120" t="s">
        <v>561</v>
      </c>
      <c r="F120" s="5"/>
      <c r="P120">
        <v>24</v>
      </c>
      <c r="Q120" s="52">
        <f t="shared" si="7"/>
        <v>9543.1139999999996</v>
      </c>
      <c r="R120" t="s">
        <v>561</v>
      </c>
      <c r="S120" s="54">
        <f t="shared" si="6"/>
        <v>954.31140000000005</v>
      </c>
    </row>
    <row r="121" spans="1:20" x14ac:dyDescent="0.25">
      <c r="A121" s="5" t="s">
        <v>560</v>
      </c>
      <c r="B121" t="s">
        <v>560</v>
      </c>
      <c r="C121">
        <v>1148.48</v>
      </c>
      <c r="D121" s="47">
        <f t="shared" si="5"/>
        <v>1033.6320000000001</v>
      </c>
      <c r="F121" s="5"/>
      <c r="P121">
        <v>1</v>
      </c>
      <c r="Q121" s="53">
        <f>Q1*0.8</f>
        <v>7324.9848000000002</v>
      </c>
      <c r="R121" t="s">
        <v>561</v>
      </c>
      <c r="S121" s="6">
        <f t="shared" si="6"/>
        <v>732.49848000000009</v>
      </c>
      <c r="T121" t="s">
        <v>561</v>
      </c>
    </row>
    <row r="122" spans="1:20" x14ac:dyDescent="0.25">
      <c r="A122" s="6" t="s">
        <v>560</v>
      </c>
      <c r="B122" t="s">
        <v>560</v>
      </c>
      <c r="F122" s="5"/>
      <c r="P122">
        <v>2</v>
      </c>
      <c r="Q122" s="53">
        <f t="shared" ref="Q122:Q168" si="8">Q2*0.8</f>
        <v>6705.9720000000007</v>
      </c>
      <c r="R122" t="s">
        <v>561</v>
      </c>
      <c r="S122" s="6">
        <f t="shared" si="6"/>
        <v>670.59720000000016</v>
      </c>
      <c r="T122" t="s">
        <v>561</v>
      </c>
    </row>
    <row r="123" spans="1:20" x14ac:dyDescent="0.25">
      <c r="A123" s="6" t="s">
        <v>560</v>
      </c>
      <c r="B123" t="s">
        <v>560</v>
      </c>
      <c r="F123" s="5"/>
      <c r="P123">
        <v>3</v>
      </c>
      <c r="Q123" s="53">
        <f t="shared" si="8"/>
        <v>6396.4655999999995</v>
      </c>
      <c r="R123" t="s">
        <v>561</v>
      </c>
      <c r="S123" s="6">
        <f t="shared" si="6"/>
        <v>639.64656000000002</v>
      </c>
      <c r="T123" t="s">
        <v>561</v>
      </c>
    </row>
    <row r="124" spans="1:20" x14ac:dyDescent="0.25">
      <c r="A124" s="6" t="s">
        <v>560</v>
      </c>
      <c r="B124" t="s">
        <v>560</v>
      </c>
      <c r="F124" s="5"/>
      <c r="P124">
        <v>4</v>
      </c>
      <c r="Q124" s="53">
        <f t="shared" si="8"/>
        <v>6190.1280000000006</v>
      </c>
      <c r="R124" t="s">
        <v>561</v>
      </c>
      <c r="S124" s="6">
        <f t="shared" si="6"/>
        <v>619.01280000000008</v>
      </c>
      <c r="T124" t="s">
        <v>561</v>
      </c>
    </row>
    <row r="125" spans="1:20" x14ac:dyDescent="0.25">
      <c r="A125" s="6" t="s">
        <v>560</v>
      </c>
      <c r="B125" t="s">
        <v>560</v>
      </c>
      <c r="F125" s="5"/>
      <c r="P125">
        <v>5</v>
      </c>
      <c r="Q125" s="53">
        <f t="shared" si="8"/>
        <v>5983.7904000000008</v>
      </c>
      <c r="R125" t="s">
        <v>561</v>
      </c>
      <c r="S125" s="6">
        <f t="shared" si="6"/>
        <v>598.37904000000015</v>
      </c>
      <c r="T125" t="s">
        <v>561</v>
      </c>
    </row>
    <row r="126" spans="1:20" x14ac:dyDescent="0.25">
      <c r="A126" s="6" t="s">
        <v>560</v>
      </c>
      <c r="B126" t="s">
        <v>560</v>
      </c>
      <c r="F126" s="5"/>
      <c r="P126">
        <v>6</v>
      </c>
      <c r="Q126" s="53">
        <f t="shared" si="8"/>
        <v>5983.7904000000008</v>
      </c>
      <c r="R126" t="s">
        <v>561</v>
      </c>
      <c r="S126" s="6">
        <f t="shared" si="6"/>
        <v>598.37904000000015</v>
      </c>
      <c r="T126" t="s">
        <v>561</v>
      </c>
    </row>
    <row r="127" spans="1:20" x14ac:dyDescent="0.25">
      <c r="A127" s="6" t="s">
        <v>560</v>
      </c>
      <c r="B127" t="s">
        <v>560</v>
      </c>
      <c r="F127" s="5" t="s">
        <v>560</v>
      </c>
      <c r="P127">
        <v>7</v>
      </c>
      <c r="Q127" s="53">
        <f t="shared" si="8"/>
        <v>6190.1280000000006</v>
      </c>
      <c r="R127" t="s">
        <v>561</v>
      </c>
      <c r="S127" s="6">
        <f t="shared" si="6"/>
        <v>619.01280000000008</v>
      </c>
      <c r="T127" t="s">
        <v>561</v>
      </c>
    </row>
    <row r="128" spans="1:20" x14ac:dyDescent="0.25">
      <c r="A128" s="6" t="s">
        <v>560</v>
      </c>
      <c r="B128" t="s">
        <v>560</v>
      </c>
      <c r="F128" s="5"/>
      <c r="P128">
        <v>8</v>
      </c>
      <c r="Q128" s="53">
        <f t="shared" si="8"/>
        <v>6602.8031999999994</v>
      </c>
      <c r="R128" t="s">
        <v>561</v>
      </c>
      <c r="S128" s="6">
        <f t="shared" si="6"/>
        <v>660.28031999999996</v>
      </c>
      <c r="T128" t="s">
        <v>561</v>
      </c>
    </row>
    <row r="129" spans="1:20" x14ac:dyDescent="0.25">
      <c r="A129" s="6" t="s">
        <v>560</v>
      </c>
      <c r="B129" t="s">
        <v>560</v>
      </c>
      <c r="F129" s="5"/>
      <c r="P129">
        <v>9</v>
      </c>
      <c r="Q129" s="53">
        <f t="shared" si="8"/>
        <v>7531.3224000000009</v>
      </c>
      <c r="R129" t="s">
        <v>561</v>
      </c>
      <c r="S129" s="6">
        <f t="shared" si="6"/>
        <v>753.13224000000014</v>
      </c>
      <c r="T129" t="s">
        <v>561</v>
      </c>
    </row>
    <row r="130" spans="1:20" x14ac:dyDescent="0.25">
      <c r="A130" s="6" t="s">
        <v>560</v>
      </c>
      <c r="B130" t="s">
        <v>560</v>
      </c>
      <c r="F130" s="5" t="s">
        <v>560</v>
      </c>
      <c r="P130">
        <v>10</v>
      </c>
      <c r="Q130" s="53">
        <f t="shared" si="8"/>
        <v>8253.5040000000008</v>
      </c>
      <c r="R130" t="s">
        <v>561</v>
      </c>
      <c r="S130" s="6">
        <f t="shared" ref="S130:S168" si="9">Q130*0.1</f>
        <v>825.35040000000015</v>
      </c>
      <c r="T130" t="s">
        <v>561</v>
      </c>
    </row>
    <row r="131" spans="1:20" x14ac:dyDescent="0.25">
      <c r="A131" s="6" t="s">
        <v>560</v>
      </c>
      <c r="B131" t="s">
        <v>560</v>
      </c>
      <c r="F131" s="5"/>
      <c r="P131">
        <v>11</v>
      </c>
      <c r="Q131" s="53">
        <f t="shared" si="8"/>
        <v>8459.8416000000016</v>
      </c>
      <c r="R131" t="s">
        <v>561</v>
      </c>
      <c r="S131" s="6">
        <f t="shared" si="9"/>
        <v>845.9841600000002</v>
      </c>
      <c r="T131" t="s">
        <v>561</v>
      </c>
    </row>
    <row r="132" spans="1:20" x14ac:dyDescent="0.25">
      <c r="A132" s="6" t="s">
        <v>560</v>
      </c>
      <c r="B132" t="s">
        <v>560</v>
      </c>
      <c r="F132" s="5"/>
      <c r="P132">
        <v>12</v>
      </c>
      <c r="Q132" s="53">
        <f t="shared" si="8"/>
        <v>8563.010400000001</v>
      </c>
      <c r="R132" t="s">
        <v>561</v>
      </c>
      <c r="S132" s="6">
        <f t="shared" si="9"/>
        <v>856.30104000000017</v>
      </c>
      <c r="T132" t="s">
        <v>561</v>
      </c>
    </row>
    <row r="133" spans="1:20" x14ac:dyDescent="0.25">
      <c r="A133" s="6" t="s">
        <v>560</v>
      </c>
      <c r="B133" t="s">
        <v>560</v>
      </c>
      <c r="F133" s="5"/>
      <c r="P133">
        <v>13</v>
      </c>
      <c r="Q133" s="53">
        <f t="shared" si="8"/>
        <v>8459.8416000000016</v>
      </c>
      <c r="R133" t="s">
        <v>561</v>
      </c>
      <c r="S133" s="6">
        <f t="shared" si="9"/>
        <v>845.9841600000002</v>
      </c>
      <c r="T133" t="s">
        <v>561</v>
      </c>
    </row>
    <row r="134" spans="1:20" x14ac:dyDescent="0.25">
      <c r="A134" s="6" t="s">
        <v>560</v>
      </c>
      <c r="B134" t="s">
        <v>560</v>
      </c>
      <c r="F134" s="5"/>
      <c r="P134">
        <v>14</v>
      </c>
      <c r="Q134" s="53">
        <f t="shared" si="8"/>
        <v>8253.5040000000008</v>
      </c>
      <c r="R134" t="s">
        <v>561</v>
      </c>
      <c r="S134" s="6">
        <f t="shared" si="9"/>
        <v>825.35040000000015</v>
      </c>
      <c r="T134" t="s">
        <v>561</v>
      </c>
    </row>
    <row r="135" spans="1:20" x14ac:dyDescent="0.25">
      <c r="A135" s="6" t="s">
        <v>560</v>
      </c>
      <c r="B135" t="s">
        <v>560</v>
      </c>
      <c r="F135" s="5" t="s">
        <v>560</v>
      </c>
      <c r="G135" t="s">
        <v>560</v>
      </c>
      <c r="P135">
        <v>15</v>
      </c>
      <c r="Q135" s="53">
        <f t="shared" si="8"/>
        <v>8150.3352000000004</v>
      </c>
      <c r="R135" t="s">
        <v>561</v>
      </c>
      <c r="S135" s="6">
        <f t="shared" si="9"/>
        <v>815.03352000000007</v>
      </c>
      <c r="T135" t="s">
        <v>561</v>
      </c>
    </row>
    <row r="136" spans="1:20" x14ac:dyDescent="0.25">
      <c r="A136" s="6" t="s">
        <v>560</v>
      </c>
      <c r="B136" t="s">
        <v>560</v>
      </c>
      <c r="F136" s="5" t="s">
        <v>560</v>
      </c>
      <c r="G136" t="s">
        <v>560</v>
      </c>
      <c r="P136">
        <v>16</v>
      </c>
      <c r="Q136" s="53">
        <f t="shared" si="8"/>
        <v>8150.3352000000004</v>
      </c>
      <c r="R136" t="s">
        <v>561</v>
      </c>
      <c r="S136" s="6">
        <f t="shared" si="9"/>
        <v>815.03352000000007</v>
      </c>
      <c r="T136" t="s">
        <v>561</v>
      </c>
    </row>
    <row r="137" spans="1:20" x14ac:dyDescent="0.25">
      <c r="A137" s="6" t="s">
        <v>560</v>
      </c>
      <c r="B137" t="s">
        <v>560</v>
      </c>
      <c r="F137" s="5" t="s">
        <v>560</v>
      </c>
      <c r="G137" t="s">
        <v>560</v>
      </c>
      <c r="P137">
        <v>17</v>
      </c>
      <c r="Q137" s="53">
        <f t="shared" si="8"/>
        <v>8563.010400000001</v>
      </c>
      <c r="R137" t="s">
        <v>561</v>
      </c>
      <c r="S137" s="6">
        <f t="shared" si="9"/>
        <v>856.30104000000017</v>
      </c>
      <c r="T137" t="s">
        <v>561</v>
      </c>
    </row>
    <row r="138" spans="1:20" x14ac:dyDescent="0.25">
      <c r="A138" s="6" t="s">
        <v>560</v>
      </c>
      <c r="B138" t="s">
        <v>560</v>
      </c>
      <c r="F138" s="5" t="s">
        <v>560</v>
      </c>
      <c r="G138" t="s">
        <v>560</v>
      </c>
      <c r="P138">
        <v>18</v>
      </c>
      <c r="Q138" s="53">
        <f t="shared" si="8"/>
        <v>9388.3608000000004</v>
      </c>
      <c r="R138" t="s">
        <v>561</v>
      </c>
      <c r="S138" s="6">
        <f t="shared" si="9"/>
        <v>938.83608000000004</v>
      </c>
      <c r="T138" t="s">
        <v>561</v>
      </c>
    </row>
    <row r="139" spans="1:20" x14ac:dyDescent="0.25">
      <c r="A139" s="6" t="s">
        <v>560</v>
      </c>
      <c r="B139" t="s">
        <v>560</v>
      </c>
      <c r="F139" s="5" t="s">
        <v>560</v>
      </c>
      <c r="G139" t="s">
        <v>560</v>
      </c>
      <c r="P139">
        <v>19</v>
      </c>
      <c r="Q139" s="53">
        <f t="shared" si="8"/>
        <v>9285.1920000000009</v>
      </c>
      <c r="R139" t="s">
        <v>561</v>
      </c>
      <c r="S139" s="6">
        <f t="shared" si="9"/>
        <v>928.51920000000018</v>
      </c>
      <c r="T139" t="s">
        <v>561</v>
      </c>
    </row>
    <row r="140" spans="1:20" x14ac:dyDescent="0.25">
      <c r="A140" s="6" t="s">
        <v>560</v>
      </c>
      <c r="B140" t="s">
        <v>560</v>
      </c>
      <c r="F140" s="5"/>
      <c r="P140">
        <v>20</v>
      </c>
      <c r="Q140" s="53">
        <f t="shared" si="8"/>
        <v>9078.854400000002</v>
      </c>
      <c r="R140" t="s">
        <v>561</v>
      </c>
      <c r="S140" s="6">
        <f t="shared" si="9"/>
        <v>907.88544000000024</v>
      </c>
      <c r="T140" t="s">
        <v>561</v>
      </c>
    </row>
    <row r="141" spans="1:20" x14ac:dyDescent="0.25">
      <c r="A141" s="6" t="s">
        <v>560</v>
      </c>
      <c r="B141" t="s">
        <v>560</v>
      </c>
      <c r="F141" s="5"/>
      <c r="P141">
        <v>21</v>
      </c>
      <c r="Q141" s="53">
        <f t="shared" si="8"/>
        <v>8769.348</v>
      </c>
      <c r="R141" t="s">
        <v>561</v>
      </c>
      <c r="S141" s="6">
        <f t="shared" si="9"/>
        <v>876.9348</v>
      </c>
      <c r="T141" t="s">
        <v>561</v>
      </c>
    </row>
    <row r="142" spans="1:20" x14ac:dyDescent="0.25">
      <c r="A142" s="6" t="s">
        <v>560</v>
      </c>
      <c r="B142" t="s">
        <v>560</v>
      </c>
      <c r="F142" s="5"/>
      <c r="P142">
        <v>22</v>
      </c>
      <c r="Q142" s="53">
        <f t="shared" si="8"/>
        <v>8666.1792000000005</v>
      </c>
      <c r="R142" t="s">
        <v>561</v>
      </c>
      <c r="S142" s="6">
        <f t="shared" si="9"/>
        <v>866.61792000000014</v>
      </c>
      <c r="T142" t="s">
        <v>561</v>
      </c>
    </row>
    <row r="143" spans="1:20" x14ac:dyDescent="0.25">
      <c r="A143" s="6" t="s">
        <v>560</v>
      </c>
      <c r="B143" t="s">
        <v>560</v>
      </c>
      <c r="F143" s="5" t="s">
        <v>560</v>
      </c>
      <c r="P143">
        <v>23</v>
      </c>
      <c r="Q143" s="53">
        <f t="shared" si="8"/>
        <v>8150.3352000000004</v>
      </c>
      <c r="R143" t="s">
        <v>561</v>
      </c>
      <c r="S143" s="6">
        <f t="shared" si="9"/>
        <v>815.03352000000007</v>
      </c>
      <c r="T143" t="s">
        <v>561</v>
      </c>
    </row>
    <row r="144" spans="1:20" x14ac:dyDescent="0.25">
      <c r="A144" s="6" t="s">
        <v>560</v>
      </c>
      <c r="B144" t="s">
        <v>560</v>
      </c>
      <c r="F144" s="5"/>
      <c r="P144">
        <v>24</v>
      </c>
      <c r="Q144" s="53">
        <f t="shared" si="8"/>
        <v>7634.4912000000004</v>
      </c>
      <c r="R144" t="s">
        <v>561</v>
      </c>
      <c r="S144" s="6">
        <f t="shared" si="9"/>
        <v>763.44912000000011</v>
      </c>
      <c r="T144" t="s">
        <v>561</v>
      </c>
    </row>
    <row r="145" spans="1:20" x14ac:dyDescent="0.25">
      <c r="A145" s="6" t="s">
        <v>560</v>
      </c>
      <c r="B145" t="s">
        <v>560</v>
      </c>
      <c r="F145" s="5" t="s">
        <v>560</v>
      </c>
      <c r="P145">
        <v>1</v>
      </c>
      <c r="Q145" s="53">
        <f t="shared" si="8"/>
        <v>7324.9848000000002</v>
      </c>
      <c r="R145" t="s">
        <v>561</v>
      </c>
      <c r="S145" s="6">
        <f t="shared" si="9"/>
        <v>732.49848000000009</v>
      </c>
      <c r="T145" t="s">
        <v>561</v>
      </c>
    </row>
    <row r="146" spans="1:20" x14ac:dyDescent="0.25">
      <c r="A146" s="6" t="s">
        <v>560</v>
      </c>
      <c r="B146" t="s">
        <v>560</v>
      </c>
      <c r="F146" s="5"/>
      <c r="P146">
        <v>2</v>
      </c>
      <c r="Q146" s="53">
        <f t="shared" si="8"/>
        <v>6705.9720000000007</v>
      </c>
      <c r="R146" t="s">
        <v>561</v>
      </c>
      <c r="S146" s="6">
        <f t="shared" si="9"/>
        <v>670.59720000000016</v>
      </c>
      <c r="T146" t="s">
        <v>561</v>
      </c>
    </row>
    <row r="147" spans="1:20" x14ac:dyDescent="0.25">
      <c r="A147" s="6" t="s">
        <v>560</v>
      </c>
      <c r="B147" t="s">
        <v>560</v>
      </c>
      <c r="F147" s="5" t="s">
        <v>560</v>
      </c>
      <c r="P147">
        <v>3</v>
      </c>
      <c r="Q147" s="53">
        <f t="shared" si="8"/>
        <v>6396.4655999999995</v>
      </c>
      <c r="R147" t="s">
        <v>561</v>
      </c>
      <c r="S147" s="6">
        <f t="shared" si="9"/>
        <v>639.64656000000002</v>
      </c>
      <c r="T147" t="s">
        <v>561</v>
      </c>
    </row>
    <row r="148" spans="1:20" x14ac:dyDescent="0.25">
      <c r="A148" s="6" t="s">
        <v>560</v>
      </c>
      <c r="B148" t="s">
        <v>560</v>
      </c>
      <c r="F148" s="5" t="s">
        <v>560</v>
      </c>
      <c r="P148">
        <v>4</v>
      </c>
      <c r="Q148" s="53">
        <f t="shared" si="8"/>
        <v>6190.1280000000006</v>
      </c>
      <c r="R148" t="s">
        <v>561</v>
      </c>
      <c r="S148" s="6">
        <f t="shared" si="9"/>
        <v>619.01280000000008</v>
      </c>
      <c r="T148" t="s">
        <v>561</v>
      </c>
    </row>
    <row r="149" spans="1:20" x14ac:dyDescent="0.25">
      <c r="A149" s="6" t="s">
        <v>560</v>
      </c>
      <c r="B149" t="s">
        <v>560</v>
      </c>
      <c r="F149" s="5"/>
      <c r="P149">
        <v>5</v>
      </c>
      <c r="Q149" s="53">
        <f t="shared" si="8"/>
        <v>5983.7904000000008</v>
      </c>
      <c r="R149" t="s">
        <v>561</v>
      </c>
      <c r="S149" s="6">
        <f t="shared" si="9"/>
        <v>598.37904000000015</v>
      </c>
      <c r="T149" t="s">
        <v>561</v>
      </c>
    </row>
    <row r="150" spans="1:20" x14ac:dyDescent="0.25">
      <c r="A150" s="6" t="s">
        <v>560</v>
      </c>
      <c r="B150" t="s">
        <v>560</v>
      </c>
      <c r="F150" s="5" t="s">
        <v>560</v>
      </c>
      <c r="P150">
        <v>6</v>
      </c>
      <c r="Q150" s="53">
        <f t="shared" si="8"/>
        <v>5983.7904000000008</v>
      </c>
      <c r="R150" t="s">
        <v>561</v>
      </c>
      <c r="S150" s="6">
        <f t="shared" si="9"/>
        <v>598.37904000000015</v>
      </c>
      <c r="T150" t="s">
        <v>561</v>
      </c>
    </row>
    <row r="151" spans="1:20" x14ac:dyDescent="0.25">
      <c r="A151" s="6" t="s">
        <v>560</v>
      </c>
      <c r="B151" t="s">
        <v>560</v>
      </c>
      <c r="F151" s="5" t="s">
        <v>560</v>
      </c>
      <c r="P151">
        <v>7</v>
      </c>
      <c r="Q151" s="53">
        <f t="shared" si="8"/>
        <v>6190.1280000000006</v>
      </c>
      <c r="R151" t="s">
        <v>561</v>
      </c>
      <c r="S151" s="6">
        <f t="shared" si="9"/>
        <v>619.01280000000008</v>
      </c>
      <c r="T151" t="s">
        <v>561</v>
      </c>
    </row>
    <row r="152" spans="1:20" x14ac:dyDescent="0.25">
      <c r="A152" s="6" t="s">
        <v>560</v>
      </c>
      <c r="B152" t="s">
        <v>560</v>
      </c>
      <c r="F152" s="5"/>
      <c r="P152">
        <v>8</v>
      </c>
      <c r="Q152" s="53">
        <f t="shared" si="8"/>
        <v>6602.8031999999994</v>
      </c>
      <c r="R152" t="s">
        <v>561</v>
      </c>
      <c r="S152" s="6">
        <f t="shared" si="9"/>
        <v>660.28031999999996</v>
      </c>
      <c r="T152" t="s">
        <v>561</v>
      </c>
    </row>
    <row r="153" spans="1:20" x14ac:dyDescent="0.25">
      <c r="A153" s="6" t="s">
        <v>560</v>
      </c>
      <c r="B153" t="s">
        <v>560</v>
      </c>
      <c r="F153" s="5"/>
      <c r="P153">
        <v>9</v>
      </c>
      <c r="Q153" s="53">
        <f t="shared" si="8"/>
        <v>7531.3224000000009</v>
      </c>
      <c r="R153" t="s">
        <v>561</v>
      </c>
      <c r="S153" s="6">
        <f t="shared" si="9"/>
        <v>753.13224000000014</v>
      </c>
      <c r="T153" t="s">
        <v>561</v>
      </c>
    </row>
    <row r="154" spans="1:20" x14ac:dyDescent="0.25">
      <c r="A154" s="6" t="s">
        <v>560</v>
      </c>
      <c r="B154" t="s">
        <v>560</v>
      </c>
      <c r="F154" s="5" t="s">
        <v>560</v>
      </c>
      <c r="P154">
        <v>10</v>
      </c>
      <c r="Q154" s="53">
        <f t="shared" si="8"/>
        <v>8253.5040000000008</v>
      </c>
      <c r="R154" t="s">
        <v>561</v>
      </c>
      <c r="S154" s="6">
        <f t="shared" si="9"/>
        <v>825.35040000000015</v>
      </c>
      <c r="T154" t="s">
        <v>561</v>
      </c>
    </row>
    <row r="155" spans="1:20" x14ac:dyDescent="0.25">
      <c r="A155" s="6" t="s">
        <v>560</v>
      </c>
      <c r="B155" t="s">
        <v>560</v>
      </c>
      <c r="F155" s="5" t="s">
        <v>560</v>
      </c>
      <c r="P155">
        <v>11</v>
      </c>
      <c r="Q155" s="53">
        <f t="shared" si="8"/>
        <v>8459.8416000000016</v>
      </c>
      <c r="R155" t="s">
        <v>561</v>
      </c>
      <c r="S155" s="6">
        <f t="shared" si="9"/>
        <v>845.9841600000002</v>
      </c>
      <c r="T155" t="s">
        <v>561</v>
      </c>
    </row>
    <row r="156" spans="1:20" x14ac:dyDescent="0.25">
      <c r="A156" s="6" t="s">
        <v>560</v>
      </c>
      <c r="B156" t="s">
        <v>560</v>
      </c>
      <c r="F156" s="5"/>
      <c r="P156">
        <v>12</v>
      </c>
      <c r="Q156" s="53">
        <f t="shared" si="8"/>
        <v>8563.010400000001</v>
      </c>
      <c r="R156" t="s">
        <v>561</v>
      </c>
      <c r="S156" s="6">
        <f t="shared" si="9"/>
        <v>856.30104000000017</v>
      </c>
      <c r="T156" t="s">
        <v>561</v>
      </c>
    </row>
    <row r="157" spans="1:20" x14ac:dyDescent="0.25">
      <c r="A157" s="6" t="s">
        <v>560</v>
      </c>
      <c r="B157" t="s">
        <v>560</v>
      </c>
      <c r="F157" s="5"/>
      <c r="P157">
        <v>13</v>
      </c>
      <c r="Q157" s="53">
        <f t="shared" si="8"/>
        <v>8459.8416000000016</v>
      </c>
      <c r="R157" t="s">
        <v>561</v>
      </c>
      <c r="S157" s="6">
        <f t="shared" si="9"/>
        <v>845.9841600000002</v>
      </c>
      <c r="T157" t="s">
        <v>561</v>
      </c>
    </row>
    <row r="158" spans="1:20" x14ac:dyDescent="0.25">
      <c r="A158" s="6" t="s">
        <v>560</v>
      </c>
      <c r="B158" t="s">
        <v>560</v>
      </c>
      <c r="F158" s="5" t="s">
        <v>560</v>
      </c>
      <c r="G158" t="s">
        <v>560</v>
      </c>
      <c r="P158">
        <v>14</v>
      </c>
      <c r="Q158" s="53">
        <f t="shared" si="8"/>
        <v>8253.5040000000008</v>
      </c>
      <c r="R158" t="s">
        <v>561</v>
      </c>
      <c r="S158" s="6">
        <f t="shared" si="9"/>
        <v>825.35040000000015</v>
      </c>
      <c r="T158" t="s">
        <v>561</v>
      </c>
    </row>
    <row r="159" spans="1:20" x14ac:dyDescent="0.25">
      <c r="A159" s="6" t="s">
        <v>560</v>
      </c>
      <c r="B159" t="s">
        <v>560</v>
      </c>
      <c r="F159" s="5"/>
      <c r="P159">
        <v>15</v>
      </c>
      <c r="Q159" s="53">
        <f t="shared" si="8"/>
        <v>8150.3352000000004</v>
      </c>
      <c r="R159" t="s">
        <v>561</v>
      </c>
      <c r="S159" s="6">
        <f t="shared" si="9"/>
        <v>815.03352000000007</v>
      </c>
      <c r="T159" t="s">
        <v>561</v>
      </c>
    </row>
    <row r="160" spans="1:20" x14ac:dyDescent="0.25">
      <c r="A160" s="6" t="s">
        <v>560</v>
      </c>
      <c r="B160" t="s">
        <v>560</v>
      </c>
      <c r="F160" s="5" t="s">
        <v>560</v>
      </c>
      <c r="G160" t="s">
        <v>560</v>
      </c>
      <c r="P160">
        <v>16</v>
      </c>
      <c r="Q160" s="53">
        <f t="shared" si="8"/>
        <v>8150.3352000000004</v>
      </c>
      <c r="R160" t="s">
        <v>561</v>
      </c>
      <c r="S160" s="6">
        <f t="shared" si="9"/>
        <v>815.03352000000007</v>
      </c>
      <c r="T160" t="s">
        <v>561</v>
      </c>
    </row>
    <row r="161" spans="1:20" x14ac:dyDescent="0.25">
      <c r="A161" s="6" t="s">
        <v>560</v>
      </c>
      <c r="B161" t="s">
        <v>560</v>
      </c>
      <c r="F161" s="5" t="s">
        <v>560</v>
      </c>
      <c r="G161" t="s">
        <v>560</v>
      </c>
      <c r="P161">
        <v>17</v>
      </c>
      <c r="Q161" s="53">
        <f t="shared" si="8"/>
        <v>8563.010400000001</v>
      </c>
      <c r="R161" t="s">
        <v>561</v>
      </c>
      <c r="S161" s="6">
        <f t="shared" si="9"/>
        <v>856.30104000000017</v>
      </c>
      <c r="T161" t="s">
        <v>561</v>
      </c>
    </row>
    <row r="162" spans="1:20" x14ac:dyDescent="0.25">
      <c r="A162" s="6" t="s">
        <v>560</v>
      </c>
      <c r="B162" t="s">
        <v>560</v>
      </c>
      <c r="F162" s="5" t="s">
        <v>560</v>
      </c>
      <c r="G162" t="s">
        <v>560</v>
      </c>
      <c r="P162">
        <v>18</v>
      </c>
      <c r="Q162" s="53">
        <f t="shared" si="8"/>
        <v>9388.3608000000004</v>
      </c>
      <c r="R162" t="s">
        <v>561</v>
      </c>
      <c r="S162" s="6">
        <f t="shared" si="9"/>
        <v>938.83608000000004</v>
      </c>
      <c r="T162" t="s">
        <v>561</v>
      </c>
    </row>
    <row r="163" spans="1:20" x14ac:dyDescent="0.25">
      <c r="A163" s="6" t="s">
        <v>560</v>
      </c>
      <c r="B163" t="s">
        <v>560</v>
      </c>
      <c r="F163" s="5" t="s">
        <v>560</v>
      </c>
      <c r="G163" t="s">
        <v>560</v>
      </c>
      <c r="P163">
        <v>19</v>
      </c>
      <c r="Q163" s="53">
        <f t="shared" si="8"/>
        <v>9285.1920000000009</v>
      </c>
      <c r="R163" t="s">
        <v>561</v>
      </c>
      <c r="S163" s="6">
        <f t="shared" si="9"/>
        <v>928.51920000000018</v>
      </c>
      <c r="T163" t="s">
        <v>561</v>
      </c>
    </row>
    <row r="164" spans="1:20" x14ac:dyDescent="0.25">
      <c r="A164" s="6" t="s">
        <v>560</v>
      </c>
      <c r="B164" t="s">
        <v>560</v>
      </c>
      <c r="F164" s="5" t="s">
        <v>560</v>
      </c>
      <c r="G164" t="s">
        <v>560</v>
      </c>
      <c r="P164">
        <v>20</v>
      </c>
      <c r="Q164" s="53">
        <f t="shared" si="8"/>
        <v>9078.854400000002</v>
      </c>
      <c r="R164" t="s">
        <v>561</v>
      </c>
      <c r="S164" s="6">
        <f t="shared" si="9"/>
        <v>907.88544000000024</v>
      </c>
      <c r="T164" t="s">
        <v>561</v>
      </c>
    </row>
    <row r="165" spans="1:20" x14ac:dyDescent="0.25">
      <c r="A165" s="6" t="s">
        <v>560</v>
      </c>
      <c r="B165" t="s">
        <v>560</v>
      </c>
      <c r="F165" s="5" t="s">
        <v>560</v>
      </c>
      <c r="G165" t="s">
        <v>560</v>
      </c>
      <c r="P165">
        <v>21</v>
      </c>
      <c r="Q165" s="53">
        <f t="shared" si="8"/>
        <v>8769.348</v>
      </c>
      <c r="R165" t="s">
        <v>561</v>
      </c>
      <c r="S165" s="6">
        <f t="shared" si="9"/>
        <v>876.9348</v>
      </c>
      <c r="T165" t="s">
        <v>561</v>
      </c>
    </row>
    <row r="166" spans="1:20" x14ac:dyDescent="0.25">
      <c r="A166" s="6" t="s">
        <v>560</v>
      </c>
      <c r="B166" t="s">
        <v>560</v>
      </c>
      <c r="F166" s="5" t="s">
        <v>560</v>
      </c>
      <c r="G166" t="s">
        <v>560</v>
      </c>
      <c r="P166">
        <v>22</v>
      </c>
      <c r="Q166" s="53">
        <f t="shared" si="8"/>
        <v>8666.1792000000005</v>
      </c>
      <c r="R166" t="s">
        <v>561</v>
      </c>
      <c r="S166" s="6">
        <f t="shared" si="9"/>
        <v>866.61792000000014</v>
      </c>
      <c r="T166" t="s">
        <v>561</v>
      </c>
    </row>
    <row r="167" spans="1:20" x14ac:dyDescent="0.25">
      <c r="A167" s="6" t="s">
        <v>560</v>
      </c>
      <c r="B167" t="s">
        <v>560</v>
      </c>
      <c r="F167" s="5"/>
      <c r="P167">
        <v>23</v>
      </c>
      <c r="Q167" s="53">
        <f t="shared" si="8"/>
        <v>8150.3352000000004</v>
      </c>
      <c r="R167" t="s">
        <v>561</v>
      </c>
      <c r="S167" s="6">
        <f t="shared" si="9"/>
        <v>815.03352000000007</v>
      </c>
      <c r="T167" t="s">
        <v>561</v>
      </c>
    </row>
    <row r="168" spans="1:20" x14ac:dyDescent="0.25">
      <c r="A168" s="6" t="s">
        <v>560</v>
      </c>
      <c r="B168" t="s">
        <v>560</v>
      </c>
      <c r="F168" s="5"/>
      <c r="P168">
        <v>24</v>
      </c>
      <c r="Q168" s="53">
        <f t="shared" si="8"/>
        <v>7634.4912000000004</v>
      </c>
      <c r="S168" s="6">
        <f t="shared" si="9"/>
        <v>763.44912000000011</v>
      </c>
    </row>
    <row r="169" spans="1:20" x14ac:dyDescent="0.25">
      <c r="F169" s="5"/>
    </row>
    <row r="170" spans="1:20" x14ac:dyDescent="0.25">
      <c r="F170" s="5"/>
    </row>
    <row r="171" spans="1:20" x14ac:dyDescent="0.25">
      <c r="F171" s="5"/>
    </row>
    <row r="172" spans="1:20" x14ac:dyDescent="0.25">
      <c r="F172" s="5"/>
    </row>
    <row r="173" spans="1:20" x14ac:dyDescent="0.25">
      <c r="F173" s="5"/>
    </row>
    <row r="174" spans="1:20" x14ac:dyDescent="0.25">
      <c r="F174" s="5"/>
    </row>
    <row r="175" spans="1:20" x14ac:dyDescent="0.25">
      <c r="F175" s="5"/>
    </row>
    <row r="176" spans="1:20" x14ac:dyDescent="0.25">
      <c r="F176" s="5"/>
    </row>
    <row r="177" spans="6:6" x14ac:dyDescent="0.25">
      <c r="F177" s="5"/>
    </row>
    <row r="178" spans="6:6" x14ac:dyDescent="0.25">
      <c r="F178" s="5"/>
    </row>
    <row r="179" spans="6:6" x14ac:dyDescent="0.25">
      <c r="F179" s="5"/>
    </row>
    <row r="180" spans="6:6" x14ac:dyDescent="0.25">
      <c r="F180" s="5"/>
    </row>
    <row r="181" spans="6:6" x14ac:dyDescent="0.25">
      <c r="F181" s="5"/>
    </row>
    <row r="182" spans="6:6" x14ac:dyDescent="0.25">
      <c r="F182" s="5"/>
    </row>
    <row r="183" spans="6:6" x14ac:dyDescent="0.25">
      <c r="F183" s="5"/>
    </row>
    <row r="184" spans="6:6" x14ac:dyDescent="0.25">
      <c r="F184" s="5"/>
    </row>
    <row r="185" spans="6:6" x14ac:dyDescent="0.25">
      <c r="F185" s="5"/>
    </row>
    <row r="186" spans="6:6" x14ac:dyDescent="0.25">
      <c r="F186" s="5"/>
    </row>
    <row r="187" spans="6:6" x14ac:dyDescent="0.25">
      <c r="F187" s="5"/>
    </row>
    <row r="188" spans="6:6" x14ac:dyDescent="0.25">
      <c r="F188" s="5"/>
    </row>
    <row r="189" spans="6:6" x14ac:dyDescent="0.25">
      <c r="F189" s="5"/>
    </row>
    <row r="190" spans="6:6" x14ac:dyDescent="0.25">
      <c r="F190" s="5"/>
    </row>
    <row r="191" spans="6:6" x14ac:dyDescent="0.25">
      <c r="F191" s="5"/>
    </row>
    <row r="192" spans="6:6" x14ac:dyDescent="0.25">
      <c r="F192" s="5"/>
    </row>
    <row r="193" spans="6:6" x14ac:dyDescent="0.25">
      <c r="F193" s="5"/>
    </row>
    <row r="194" spans="6:6" x14ac:dyDescent="0.25">
      <c r="F194" s="5"/>
    </row>
    <row r="195" spans="6:6" x14ac:dyDescent="0.25">
      <c r="F195" s="5"/>
    </row>
    <row r="196" spans="6:6" x14ac:dyDescent="0.25">
      <c r="F196" s="5"/>
    </row>
    <row r="197" spans="6:6" x14ac:dyDescent="0.25">
      <c r="F197" s="5"/>
    </row>
    <row r="198" spans="6:6" x14ac:dyDescent="0.25">
      <c r="F198" s="5"/>
    </row>
    <row r="199" spans="6:6" x14ac:dyDescent="0.25">
      <c r="F199" s="5"/>
    </row>
    <row r="200" spans="6:6" x14ac:dyDescent="0.25">
      <c r="F200" s="5"/>
    </row>
    <row r="201" spans="6:6" x14ac:dyDescent="0.25">
      <c r="F201" s="5"/>
    </row>
    <row r="202" spans="6:6" x14ac:dyDescent="0.25">
      <c r="F202" s="5"/>
    </row>
    <row r="203" spans="6:6" x14ac:dyDescent="0.25">
      <c r="F203" s="5"/>
    </row>
    <row r="204" spans="6:6" x14ac:dyDescent="0.25">
      <c r="F204" s="5"/>
    </row>
    <row r="205" spans="6:6" x14ac:dyDescent="0.25">
      <c r="F205" s="5"/>
    </row>
    <row r="206" spans="6:6" x14ac:dyDescent="0.25">
      <c r="F206" s="5"/>
    </row>
    <row r="207" spans="6:6" x14ac:dyDescent="0.25">
      <c r="F207" s="5"/>
    </row>
    <row r="208" spans="6:6" x14ac:dyDescent="0.25">
      <c r="F208" s="5"/>
    </row>
    <row r="209" spans="6:6" x14ac:dyDescent="0.25">
      <c r="F209" s="5"/>
    </row>
    <row r="210" spans="6:6" x14ac:dyDescent="0.25">
      <c r="F210" s="5"/>
    </row>
    <row r="211" spans="6:6" x14ac:dyDescent="0.25">
      <c r="F211" s="5"/>
    </row>
    <row r="212" spans="6:6" x14ac:dyDescent="0.25">
      <c r="F212" s="5"/>
    </row>
    <row r="213" spans="6:6" x14ac:dyDescent="0.25">
      <c r="F213" s="5"/>
    </row>
    <row r="214" spans="6:6" x14ac:dyDescent="0.25">
      <c r="F214" s="5"/>
    </row>
    <row r="215" spans="6:6" x14ac:dyDescent="0.25">
      <c r="F215" s="5"/>
    </row>
    <row r="216" spans="6:6" x14ac:dyDescent="0.25">
      <c r="F216" s="5"/>
    </row>
    <row r="217" spans="6:6" x14ac:dyDescent="0.25">
      <c r="F217" s="5"/>
    </row>
    <row r="218" spans="6:6" x14ac:dyDescent="0.25">
      <c r="F218" s="5"/>
    </row>
    <row r="219" spans="6:6" x14ac:dyDescent="0.25">
      <c r="F219" s="5"/>
    </row>
    <row r="220" spans="6:6" x14ac:dyDescent="0.25">
      <c r="F220" s="5"/>
    </row>
    <row r="221" spans="6:6" x14ac:dyDescent="0.25">
      <c r="F221" s="5"/>
    </row>
    <row r="222" spans="6:6" x14ac:dyDescent="0.25">
      <c r="F222" s="5"/>
    </row>
    <row r="223" spans="6:6" x14ac:dyDescent="0.25">
      <c r="F223" s="5"/>
    </row>
    <row r="224" spans="6:6" x14ac:dyDescent="0.25">
      <c r="F224" s="5"/>
    </row>
    <row r="225" spans="6:6" x14ac:dyDescent="0.25">
      <c r="F225" s="5"/>
    </row>
    <row r="226" spans="6:6" x14ac:dyDescent="0.25">
      <c r="F226" s="5"/>
    </row>
    <row r="227" spans="6:6" x14ac:dyDescent="0.25">
      <c r="F227" s="5"/>
    </row>
    <row r="228" spans="6:6" x14ac:dyDescent="0.25">
      <c r="F228" s="5"/>
    </row>
    <row r="229" spans="6:6" x14ac:dyDescent="0.25">
      <c r="F229" s="5"/>
    </row>
    <row r="230" spans="6:6" x14ac:dyDescent="0.25">
      <c r="F230" s="5"/>
    </row>
    <row r="231" spans="6:6" x14ac:dyDescent="0.25">
      <c r="F231" s="5"/>
    </row>
    <row r="232" spans="6:6" x14ac:dyDescent="0.25">
      <c r="F232" s="5"/>
    </row>
    <row r="233" spans="6:6" x14ac:dyDescent="0.25">
      <c r="F233" s="5"/>
    </row>
    <row r="234" spans="6:6" x14ac:dyDescent="0.25">
      <c r="F234" s="5"/>
    </row>
    <row r="235" spans="6:6" x14ac:dyDescent="0.25">
      <c r="F235" s="5"/>
    </row>
    <row r="236" spans="6:6" x14ac:dyDescent="0.25">
      <c r="F236" s="5"/>
    </row>
    <row r="237" spans="6:6" x14ac:dyDescent="0.25">
      <c r="F237" s="5"/>
    </row>
    <row r="238" spans="6:6" x14ac:dyDescent="0.25">
      <c r="F238" s="5"/>
    </row>
    <row r="239" spans="6:6" x14ac:dyDescent="0.25">
      <c r="F239" s="5"/>
    </row>
    <row r="240" spans="6:6" x14ac:dyDescent="0.25">
      <c r="F240" s="5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B818B-4F8E-49B4-9052-74FC235EBDF6}">
  <dimension ref="B2:B73"/>
  <sheetViews>
    <sheetView workbookViewId="0">
      <selection activeCell="B2" sqref="B2:B25"/>
    </sheetView>
  </sheetViews>
  <sheetFormatPr baseColWidth="10" defaultRowHeight="15" x14ac:dyDescent="0.25"/>
  <sheetData>
    <row r="2" spans="2:2" x14ac:dyDescent="0.25">
      <c r="B2">
        <v>25.92</v>
      </c>
    </row>
    <row r="3" spans="2:2" x14ac:dyDescent="0.25">
      <c r="B3">
        <v>17.260000000000002</v>
      </c>
    </row>
    <row r="4" spans="2:2" x14ac:dyDescent="0.25">
      <c r="B4">
        <v>19.7</v>
      </c>
    </row>
    <row r="5" spans="2:2" x14ac:dyDescent="0.25">
      <c r="B5">
        <v>19.7</v>
      </c>
    </row>
    <row r="6" spans="2:2" x14ac:dyDescent="0.25">
      <c r="B6">
        <v>17.260000000000002</v>
      </c>
    </row>
    <row r="7" spans="2:2" x14ac:dyDescent="0.25">
      <c r="B7">
        <v>17.260000000000002</v>
      </c>
    </row>
    <row r="8" spans="2:2" x14ac:dyDescent="0.25">
      <c r="B8">
        <v>17.260000000000002</v>
      </c>
    </row>
    <row r="9" spans="2:2" x14ac:dyDescent="0.25">
      <c r="B9">
        <v>17.260000000000002</v>
      </c>
    </row>
    <row r="10" spans="2:2" x14ac:dyDescent="0.25">
      <c r="B10">
        <v>17.260000000000002</v>
      </c>
    </row>
    <row r="11" spans="2:2" x14ac:dyDescent="0.25">
      <c r="B11">
        <v>19.7</v>
      </c>
    </row>
    <row r="12" spans="2:2" x14ac:dyDescent="0.25">
      <c r="B12">
        <v>19.7</v>
      </c>
    </row>
    <row r="13" spans="2:2" x14ac:dyDescent="0.25">
      <c r="B13">
        <v>19.7</v>
      </c>
    </row>
    <row r="14" spans="2:2" x14ac:dyDescent="0.25">
      <c r="B14">
        <v>19.7</v>
      </c>
    </row>
    <row r="15" spans="2:2" x14ac:dyDescent="0.25">
      <c r="B15">
        <v>19.7</v>
      </c>
    </row>
    <row r="16" spans="2:2" x14ac:dyDescent="0.25">
      <c r="B16">
        <v>17.260000000000002</v>
      </c>
    </row>
    <row r="17" spans="2:2" x14ac:dyDescent="0.25">
      <c r="B17">
        <v>17.260000000000002</v>
      </c>
    </row>
    <row r="18" spans="2:2" x14ac:dyDescent="0.25">
      <c r="B18">
        <v>17.260000000000002</v>
      </c>
    </row>
    <row r="19" spans="2:2" x14ac:dyDescent="0.25">
      <c r="B19">
        <v>22.26</v>
      </c>
    </row>
    <row r="20" spans="2:2" x14ac:dyDescent="0.25">
      <c r="B20">
        <v>22.26</v>
      </c>
    </row>
    <row r="21" spans="2:2" x14ac:dyDescent="0.25">
      <c r="B21">
        <v>19.7</v>
      </c>
    </row>
    <row r="22" spans="2:2" x14ac:dyDescent="0.25">
      <c r="B22">
        <v>19.7</v>
      </c>
    </row>
    <row r="23" spans="2:2" x14ac:dyDescent="0.25">
      <c r="B23">
        <v>22.14</v>
      </c>
    </row>
    <row r="24" spans="2:2" x14ac:dyDescent="0.25">
      <c r="B24">
        <v>17.260000000000002</v>
      </c>
    </row>
    <row r="25" spans="2:2" x14ac:dyDescent="0.25">
      <c r="B25">
        <v>17.260000000000002</v>
      </c>
    </row>
    <row r="26" spans="2:2" x14ac:dyDescent="0.25">
      <c r="B26">
        <v>0</v>
      </c>
    </row>
    <row r="27" spans="2:2" x14ac:dyDescent="0.25">
      <c r="B27">
        <v>0</v>
      </c>
    </row>
    <row r="28" spans="2:2" x14ac:dyDescent="0.25">
      <c r="B28">
        <v>-2.44</v>
      </c>
    </row>
    <row r="29" spans="2:2" x14ac:dyDescent="0.25">
      <c r="B29">
        <v>0</v>
      </c>
    </row>
    <row r="30" spans="2:2" x14ac:dyDescent="0.25">
      <c r="B30">
        <v>0</v>
      </c>
    </row>
    <row r="31" spans="2:2" x14ac:dyDescent="0.25">
      <c r="B31">
        <v>0</v>
      </c>
    </row>
    <row r="32" spans="2:2" x14ac:dyDescent="0.25">
      <c r="B32">
        <v>0</v>
      </c>
    </row>
    <row r="33" spans="2:2" x14ac:dyDescent="0.25">
      <c r="B33">
        <v>-2.44</v>
      </c>
    </row>
    <row r="34" spans="2:2" x14ac:dyDescent="0.25">
      <c r="B34">
        <v>-2.44</v>
      </c>
    </row>
    <row r="35" spans="2:2" x14ac:dyDescent="0.25">
      <c r="B35">
        <v>-80.3</v>
      </c>
    </row>
    <row r="36" spans="2:2" x14ac:dyDescent="0.25">
      <c r="B36">
        <v>0</v>
      </c>
    </row>
    <row r="37" spans="2:2" x14ac:dyDescent="0.25">
      <c r="B37">
        <v>0</v>
      </c>
    </row>
    <row r="38" spans="2:2" x14ac:dyDescent="0.25">
      <c r="B38">
        <v>0</v>
      </c>
    </row>
    <row r="39" spans="2:2" x14ac:dyDescent="0.25">
      <c r="B39">
        <v>0</v>
      </c>
    </row>
    <row r="40" spans="2:2" x14ac:dyDescent="0.25">
      <c r="B40">
        <v>0</v>
      </c>
    </row>
    <row r="41" spans="2:2" x14ac:dyDescent="0.25">
      <c r="B41">
        <v>-2.44</v>
      </c>
    </row>
    <row r="42" spans="2:2" x14ac:dyDescent="0.25">
      <c r="B42">
        <v>-2.44</v>
      </c>
    </row>
    <row r="43" spans="2:2" x14ac:dyDescent="0.25">
      <c r="B43">
        <v>0</v>
      </c>
    </row>
    <row r="44" spans="2:2" x14ac:dyDescent="0.25">
      <c r="B44">
        <v>0</v>
      </c>
    </row>
    <row r="45" spans="2:2" x14ac:dyDescent="0.25">
      <c r="B45">
        <v>-80.3</v>
      </c>
    </row>
    <row r="46" spans="2:2" x14ac:dyDescent="0.25">
      <c r="B46">
        <v>0</v>
      </c>
    </row>
    <row r="47" spans="2:2" x14ac:dyDescent="0.25">
      <c r="B47">
        <v>0</v>
      </c>
    </row>
    <row r="48" spans="2:2" x14ac:dyDescent="0.25">
      <c r="B48">
        <v>0</v>
      </c>
    </row>
    <row r="49" spans="2:2" x14ac:dyDescent="0.25">
      <c r="B49">
        <v>0</v>
      </c>
    </row>
    <row r="50" spans="2:2" x14ac:dyDescent="0.25">
      <c r="B50">
        <v>0</v>
      </c>
    </row>
    <row r="51" spans="2:2" x14ac:dyDescent="0.25">
      <c r="B51">
        <v>0</v>
      </c>
    </row>
    <row r="52" spans="2:2" x14ac:dyDescent="0.25">
      <c r="B52">
        <v>0</v>
      </c>
    </row>
    <row r="53" spans="2:2" x14ac:dyDescent="0.25">
      <c r="B53">
        <v>0</v>
      </c>
    </row>
    <row r="54" spans="2:2" x14ac:dyDescent="0.25">
      <c r="B54">
        <v>0</v>
      </c>
    </row>
    <row r="55" spans="2:2" x14ac:dyDescent="0.25">
      <c r="B55">
        <v>0</v>
      </c>
    </row>
    <row r="56" spans="2:2" x14ac:dyDescent="0.25">
      <c r="B56">
        <v>0</v>
      </c>
    </row>
    <row r="57" spans="2:2" x14ac:dyDescent="0.25">
      <c r="B57">
        <v>0</v>
      </c>
    </row>
    <row r="58" spans="2:2" x14ac:dyDescent="0.25">
      <c r="B58">
        <v>0</v>
      </c>
    </row>
    <row r="59" spans="2:2" x14ac:dyDescent="0.25">
      <c r="B59">
        <v>0</v>
      </c>
    </row>
    <row r="60" spans="2:2" x14ac:dyDescent="0.25">
      <c r="B60">
        <v>0</v>
      </c>
    </row>
    <row r="61" spans="2:2" x14ac:dyDescent="0.25">
      <c r="B61">
        <v>0</v>
      </c>
    </row>
    <row r="62" spans="2:2" x14ac:dyDescent="0.25">
      <c r="B62">
        <v>0</v>
      </c>
    </row>
    <row r="63" spans="2:2" x14ac:dyDescent="0.25">
      <c r="B63">
        <v>0</v>
      </c>
    </row>
    <row r="64" spans="2:2" x14ac:dyDescent="0.25">
      <c r="B64">
        <v>0</v>
      </c>
    </row>
    <row r="65" spans="2:2" x14ac:dyDescent="0.25">
      <c r="B65">
        <v>0</v>
      </c>
    </row>
    <row r="66" spans="2:2" x14ac:dyDescent="0.25">
      <c r="B66">
        <v>0</v>
      </c>
    </row>
    <row r="67" spans="2:2" x14ac:dyDescent="0.25">
      <c r="B67">
        <v>0</v>
      </c>
    </row>
    <row r="68" spans="2:2" x14ac:dyDescent="0.25">
      <c r="B68">
        <v>0</v>
      </c>
    </row>
    <row r="69" spans="2:2" x14ac:dyDescent="0.25">
      <c r="B69">
        <v>0</v>
      </c>
    </row>
    <row r="70" spans="2:2" x14ac:dyDescent="0.25">
      <c r="B70">
        <v>0</v>
      </c>
    </row>
    <row r="71" spans="2:2" x14ac:dyDescent="0.25">
      <c r="B71">
        <v>0</v>
      </c>
    </row>
    <row r="72" spans="2:2" x14ac:dyDescent="0.25">
      <c r="B72">
        <v>0</v>
      </c>
    </row>
    <row r="73" spans="2:2" x14ac:dyDescent="0.25">
      <c r="B73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729A5-560D-40D0-B61B-1E0C624CE966}">
  <dimension ref="A1:AG39"/>
  <sheetViews>
    <sheetView workbookViewId="0">
      <selection activeCell="R8" sqref="R8"/>
    </sheetView>
  </sheetViews>
  <sheetFormatPr baseColWidth="10" defaultColWidth="21.5703125" defaultRowHeight="15" x14ac:dyDescent="0.25"/>
  <cols>
    <col min="1" max="1" width="10.140625" bestFit="1" customWidth="1"/>
    <col min="2" max="2" width="22.85546875" bestFit="1" customWidth="1"/>
    <col min="3" max="3" width="12.7109375" bestFit="1" customWidth="1"/>
    <col min="4" max="5" width="3" bestFit="1" customWidth="1"/>
    <col min="6" max="6" width="7" bestFit="1" customWidth="1"/>
    <col min="7" max="7" width="9.28515625" bestFit="1" customWidth="1"/>
    <col min="8" max="11" width="13.5703125" bestFit="1" customWidth="1"/>
    <col min="12" max="12" width="18.28515625" bestFit="1" customWidth="1"/>
    <col min="13" max="15" width="13.5703125" bestFit="1" customWidth="1"/>
    <col min="16" max="17" width="6" bestFit="1" customWidth="1"/>
    <col min="18" max="18" width="7" bestFit="1" customWidth="1"/>
    <col min="19" max="19" width="10.42578125" bestFit="1" customWidth="1"/>
    <col min="20" max="20" width="13.28515625" bestFit="1" customWidth="1"/>
    <col min="21" max="21" width="7" bestFit="1" customWidth="1"/>
    <col min="22" max="22" width="7.7109375" bestFit="1" customWidth="1"/>
    <col min="23" max="23" width="6.140625" bestFit="1" customWidth="1"/>
    <col min="24" max="24" width="12.7109375" bestFit="1" customWidth="1"/>
    <col min="25" max="25" width="5.28515625" bestFit="1" customWidth="1"/>
    <col min="26" max="26" width="19.28515625" bestFit="1" customWidth="1"/>
    <col min="27" max="27" width="6.7109375" bestFit="1" customWidth="1"/>
    <col min="28" max="28" width="10.140625" bestFit="1" customWidth="1"/>
    <col min="29" max="29" width="12.28515625" bestFit="1" customWidth="1"/>
    <col min="30" max="30" width="9.5703125" bestFit="1" customWidth="1"/>
    <col min="31" max="31" width="43.140625" bestFit="1" customWidth="1"/>
    <col min="32" max="32" width="8" bestFit="1" customWidth="1"/>
    <col min="33" max="33" width="43.140625" bestFit="1" customWidth="1"/>
  </cols>
  <sheetData>
    <row r="1" spans="1:33" x14ac:dyDescent="0.25">
      <c r="A1" s="8" t="s">
        <v>99</v>
      </c>
      <c r="B1" t="s">
        <v>0</v>
      </c>
      <c r="C1" t="s">
        <v>1</v>
      </c>
      <c r="D1" t="s">
        <v>2</v>
      </c>
      <c r="E1" t="s">
        <v>3</v>
      </c>
      <c r="F1" t="s">
        <v>8</v>
      </c>
      <c r="G1" t="s">
        <v>118</v>
      </c>
      <c r="H1" t="s">
        <v>4</v>
      </c>
      <c r="I1" t="s">
        <v>18</v>
      </c>
      <c r="J1" t="s">
        <v>149</v>
      </c>
      <c r="K1" t="s">
        <v>163</v>
      </c>
      <c r="L1" t="s">
        <v>6</v>
      </c>
      <c r="M1" t="s">
        <v>167</v>
      </c>
      <c r="N1" t="s">
        <v>17</v>
      </c>
      <c r="O1" t="s">
        <v>95</v>
      </c>
      <c r="P1" t="s">
        <v>20</v>
      </c>
      <c r="Q1" t="s">
        <v>5</v>
      </c>
      <c r="R1" t="s">
        <v>19</v>
      </c>
      <c r="S1" t="s">
        <v>150</v>
      </c>
      <c r="T1" t="s">
        <v>162</v>
      </c>
      <c r="U1" t="s">
        <v>7</v>
      </c>
      <c r="V1" t="s">
        <v>168</v>
      </c>
      <c r="W1" t="s">
        <v>16</v>
      </c>
      <c r="X1" t="s">
        <v>94</v>
      </c>
      <c r="Y1" t="s">
        <v>21</v>
      </c>
      <c r="Z1" t="s">
        <v>96</v>
      </c>
      <c r="AA1" t="s">
        <v>10</v>
      </c>
      <c r="AB1" t="s">
        <v>23</v>
      </c>
      <c r="AC1" t="s">
        <v>97</v>
      </c>
      <c r="AD1" t="s">
        <v>98</v>
      </c>
      <c r="AE1" t="s">
        <v>24</v>
      </c>
      <c r="AF1" t="s">
        <v>104</v>
      </c>
      <c r="AG1" t="s">
        <v>151</v>
      </c>
    </row>
    <row r="2" spans="1:33" x14ac:dyDescent="0.25">
      <c r="A2" s="5" t="s">
        <v>101</v>
      </c>
      <c r="B2" t="s">
        <v>164</v>
      </c>
      <c r="C2" t="s">
        <v>26</v>
      </c>
      <c r="D2">
        <v>48</v>
      </c>
      <c r="E2">
        <v>73</v>
      </c>
      <c r="F2">
        <v>1E-3</v>
      </c>
      <c r="G2">
        <v>3000</v>
      </c>
      <c r="H2" s="7">
        <v>279311866.39999998</v>
      </c>
      <c r="I2" s="7">
        <v>283945782.60000002</v>
      </c>
      <c r="J2" s="7">
        <v>283854141.5</v>
      </c>
      <c r="K2" s="7">
        <v>283854141.5</v>
      </c>
      <c r="L2" s="7">
        <v>283854141.5</v>
      </c>
      <c r="M2" s="7">
        <v>0</v>
      </c>
      <c r="N2" s="7">
        <v>283891218.5</v>
      </c>
      <c r="O2" s="7"/>
      <c r="P2">
        <v>15.7</v>
      </c>
      <c r="Q2">
        <v>29.8</v>
      </c>
      <c r="R2">
        <v>146.6</v>
      </c>
      <c r="S2">
        <v>145.19999999999999</v>
      </c>
      <c r="T2">
        <v>125.9</v>
      </c>
      <c r="U2">
        <v>0</v>
      </c>
      <c r="V2">
        <v>124.5</v>
      </c>
      <c r="W2">
        <v>0</v>
      </c>
      <c r="X2">
        <v>-1.3100000000000001E-2</v>
      </c>
      <c r="Y2">
        <v>2951</v>
      </c>
      <c r="Z2">
        <v>0</v>
      </c>
      <c r="AA2">
        <v>0</v>
      </c>
      <c r="AB2">
        <v>3504</v>
      </c>
      <c r="AC2">
        <v>0</v>
      </c>
      <c r="AD2">
        <v>0</v>
      </c>
      <c r="AE2" t="s">
        <v>161</v>
      </c>
    </row>
    <row r="3" spans="1:33" x14ac:dyDescent="0.25">
      <c r="A3" s="5" t="s">
        <v>101</v>
      </c>
      <c r="B3" t="s">
        <v>159</v>
      </c>
      <c r="C3" t="s">
        <v>26</v>
      </c>
      <c r="D3">
        <v>48</v>
      </c>
      <c r="E3">
        <v>73</v>
      </c>
      <c r="F3">
        <v>1E-3</v>
      </c>
      <c r="G3">
        <v>3000</v>
      </c>
      <c r="H3" s="7">
        <v>279311866.39999998</v>
      </c>
      <c r="I3" s="7">
        <v>283945782.60000002</v>
      </c>
      <c r="K3" s="7">
        <v>287502936.10000002</v>
      </c>
      <c r="L3" s="7">
        <v>283854141.5</v>
      </c>
      <c r="M3" s="7"/>
      <c r="N3" s="7">
        <v>283891218.5</v>
      </c>
      <c r="O3" s="7"/>
      <c r="P3" s="4">
        <v>17.3</v>
      </c>
      <c r="Q3" s="4">
        <v>48.7</v>
      </c>
      <c r="R3" s="4"/>
      <c r="S3" s="4">
        <v>49.3</v>
      </c>
      <c r="T3" s="4">
        <v>137.19999999999999</v>
      </c>
      <c r="U3" s="4"/>
      <c r="V3" s="4">
        <v>139.69999999999999</v>
      </c>
      <c r="W3" s="4"/>
      <c r="X3">
        <v>-283854141.5402</v>
      </c>
      <c r="Y3">
        <v>2951</v>
      </c>
      <c r="Z3">
        <v>0</v>
      </c>
      <c r="AA3">
        <v>0</v>
      </c>
      <c r="AB3">
        <v>3504</v>
      </c>
      <c r="AC3">
        <v>0</v>
      </c>
      <c r="AD3">
        <v>0</v>
      </c>
      <c r="AE3" t="s">
        <v>148</v>
      </c>
    </row>
    <row r="4" spans="1:33" x14ac:dyDescent="0.25">
      <c r="A4" s="5" t="s">
        <v>101</v>
      </c>
      <c r="B4" t="s">
        <v>156</v>
      </c>
      <c r="C4" t="s">
        <v>93</v>
      </c>
      <c r="D4">
        <v>48</v>
      </c>
      <c r="E4">
        <v>73</v>
      </c>
      <c r="F4">
        <v>1E-3</v>
      </c>
      <c r="G4">
        <v>3000</v>
      </c>
      <c r="H4" s="7">
        <v>279311866.39999998</v>
      </c>
      <c r="I4" s="7">
        <v>283945782.60000002</v>
      </c>
      <c r="K4" s="7">
        <v>287502936.10000002</v>
      </c>
      <c r="L4" s="7">
        <v>283854141.5</v>
      </c>
      <c r="M4" s="7"/>
      <c r="N4" s="7">
        <v>283891218.5</v>
      </c>
      <c r="O4" s="7"/>
      <c r="P4" s="4">
        <v>17.5</v>
      </c>
      <c r="Q4" s="4">
        <v>48.1</v>
      </c>
      <c r="R4" s="4"/>
      <c r="S4" s="4">
        <v>46.9</v>
      </c>
      <c r="T4" s="4">
        <v>120</v>
      </c>
      <c r="U4" s="4"/>
      <c r="V4" s="4">
        <v>132</v>
      </c>
      <c r="W4" s="4"/>
      <c r="X4">
        <v>-283854141.5402</v>
      </c>
      <c r="Y4">
        <v>2951</v>
      </c>
      <c r="Z4">
        <v>0</v>
      </c>
      <c r="AA4">
        <v>0</v>
      </c>
      <c r="AB4">
        <v>3504</v>
      </c>
      <c r="AC4">
        <v>0</v>
      </c>
      <c r="AD4">
        <v>0</v>
      </c>
      <c r="AE4" t="s">
        <v>148</v>
      </c>
    </row>
    <row r="5" spans="1:33" x14ac:dyDescent="0.25">
      <c r="A5" s="5" t="s">
        <v>101</v>
      </c>
      <c r="B5" t="s">
        <v>160</v>
      </c>
      <c r="C5" t="s">
        <v>93</v>
      </c>
      <c r="D5">
        <v>48</v>
      </c>
      <c r="E5">
        <v>73</v>
      </c>
      <c r="F5">
        <v>1E-3</v>
      </c>
      <c r="G5">
        <v>3000</v>
      </c>
      <c r="H5" s="7">
        <v>279311866.39999998</v>
      </c>
      <c r="I5" s="7">
        <v>283945782.60000002</v>
      </c>
      <c r="J5" s="7">
        <v>283854141.5</v>
      </c>
      <c r="K5" s="7">
        <v>283854141.5</v>
      </c>
      <c r="L5" s="7">
        <v>283854141.5</v>
      </c>
      <c r="M5" s="7"/>
      <c r="N5" s="7">
        <v>283891218.5</v>
      </c>
      <c r="O5" s="7"/>
      <c r="P5" s="4">
        <v>14.7</v>
      </c>
      <c r="Q5" s="4">
        <v>24.3</v>
      </c>
      <c r="R5" s="4">
        <v>132.9</v>
      </c>
      <c r="S5" s="4">
        <v>142.30000000000001</v>
      </c>
      <c r="T5" s="4">
        <v>116.4</v>
      </c>
      <c r="U5" s="4"/>
      <c r="V5" s="4">
        <v>117.4</v>
      </c>
      <c r="W5" s="4"/>
      <c r="X5">
        <v>-1.3100000000000001E-2</v>
      </c>
      <c r="Y5">
        <v>2951</v>
      </c>
      <c r="Z5">
        <v>0</v>
      </c>
      <c r="AA5">
        <v>0</v>
      </c>
      <c r="AB5">
        <v>3504</v>
      </c>
      <c r="AC5">
        <v>0</v>
      </c>
      <c r="AD5">
        <v>0</v>
      </c>
      <c r="AE5" t="s">
        <v>161</v>
      </c>
    </row>
    <row r="6" spans="1:33" x14ac:dyDescent="0.25">
      <c r="A6" s="5" t="s">
        <v>101</v>
      </c>
      <c r="B6" t="s">
        <v>164</v>
      </c>
      <c r="C6" t="s">
        <v>26</v>
      </c>
      <c r="D6">
        <v>48</v>
      </c>
      <c r="E6">
        <v>73</v>
      </c>
      <c r="F6">
        <v>1E-3</v>
      </c>
      <c r="G6">
        <v>3000</v>
      </c>
      <c r="H6" s="7">
        <v>279311866.39999998</v>
      </c>
      <c r="I6" s="7">
        <v>283945782.60000002</v>
      </c>
      <c r="J6" s="7">
        <v>283854141.5</v>
      </c>
      <c r="K6" s="7">
        <v>283854141.5</v>
      </c>
      <c r="L6" s="7">
        <v>283854141.5</v>
      </c>
      <c r="M6" s="7"/>
      <c r="N6" s="7">
        <v>283891218.5</v>
      </c>
      <c r="O6" s="7"/>
      <c r="P6" s="4">
        <v>15.7</v>
      </c>
      <c r="Q6" s="4">
        <v>29.8</v>
      </c>
      <c r="R6" s="4">
        <v>146.6</v>
      </c>
      <c r="S6" s="4">
        <v>145.19999999999999</v>
      </c>
      <c r="T6" s="4">
        <v>125.9</v>
      </c>
      <c r="U6" s="4"/>
      <c r="V6" s="4">
        <v>124.5</v>
      </c>
      <c r="W6" s="4"/>
      <c r="X6">
        <v>-1.3100000000000001E-2</v>
      </c>
      <c r="Y6">
        <v>2951</v>
      </c>
      <c r="Z6">
        <v>0</v>
      </c>
      <c r="AA6">
        <v>0</v>
      </c>
      <c r="AB6">
        <v>3504</v>
      </c>
      <c r="AC6">
        <v>0</v>
      </c>
      <c r="AD6">
        <v>0</v>
      </c>
      <c r="AE6" t="s">
        <v>161</v>
      </c>
    </row>
    <row r="7" spans="1:33" x14ac:dyDescent="0.25">
      <c r="A7" s="5" t="s">
        <v>101</v>
      </c>
      <c r="B7" t="s">
        <v>165</v>
      </c>
      <c r="C7" t="s">
        <v>26</v>
      </c>
      <c r="D7">
        <v>48</v>
      </c>
      <c r="E7">
        <v>73</v>
      </c>
      <c r="F7">
        <v>1E-3</v>
      </c>
      <c r="G7">
        <v>3000</v>
      </c>
      <c r="H7" s="7">
        <v>279311866.39999998</v>
      </c>
      <c r="I7" s="7">
        <v>283945782.60000002</v>
      </c>
      <c r="J7" s="7">
        <v>283870175.10000002</v>
      </c>
      <c r="K7" s="7">
        <v>283870175.10000002</v>
      </c>
      <c r="L7" s="7">
        <v>283870175.10000002</v>
      </c>
      <c r="N7" s="7">
        <v>283870881.39999998</v>
      </c>
      <c r="P7">
        <v>12</v>
      </c>
      <c r="Q7">
        <v>22.4</v>
      </c>
      <c r="R7">
        <v>66.599999999999994</v>
      </c>
      <c r="S7">
        <v>76.599999999999994</v>
      </c>
      <c r="T7">
        <v>52.1</v>
      </c>
      <c r="V7">
        <v>74.7</v>
      </c>
      <c r="X7">
        <v>-2.0000000000000001E-4</v>
      </c>
      <c r="Y7">
        <v>2951</v>
      </c>
      <c r="Z7">
        <v>0</v>
      </c>
      <c r="AA7">
        <v>0</v>
      </c>
      <c r="AB7">
        <v>3504</v>
      </c>
      <c r="AC7">
        <v>0</v>
      </c>
      <c r="AD7">
        <v>0</v>
      </c>
      <c r="AE7" t="s">
        <v>161</v>
      </c>
    </row>
    <row r="8" spans="1:33" x14ac:dyDescent="0.25">
      <c r="A8" s="5" t="s">
        <v>101</v>
      </c>
      <c r="B8" t="s">
        <v>166</v>
      </c>
      <c r="C8" t="s">
        <v>26</v>
      </c>
      <c r="D8">
        <v>48</v>
      </c>
      <c r="E8">
        <v>73</v>
      </c>
      <c r="F8">
        <v>1E-4</v>
      </c>
      <c r="G8">
        <v>3000</v>
      </c>
      <c r="H8" s="7">
        <v>279311866.39999998</v>
      </c>
      <c r="I8" s="7">
        <v>283873384.19999999</v>
      </c>
      <c r="J8" s="7">
        <v>283849653.5</v>
      </c>
      <c r="K8" s="7">
        <v>283849653.5</v>
      </c>
      <c r="L8" s="7">
        <v>283849653.5</v>
      </c>
      <c r="M8" s="7">
        <v>283853580.5</v>
      </c>
      <c r="O8" s="7">
        <v>283849653.5</v>
      </c>
      <c r="P8" s="4"/>
      <c r="Q8" s="4">
        <v>16.100000000000001</v>
      </c>
      <c r="R8" s="4">
        <v>31.9</v>
      </c>
      <c r="S8" s="4">
        <v>151.6</v>
      </c>
      <c r="T8" s="4">
        <v>152</v>
      </c>
      <c r="U8" s="4">
        <v>132</v>
      </c>
      <c r="V8" s="4">
        <v>138.5</v>
      </c>
      <c r="W8" s="4">
        <v>0</v>
      </c>
      <c r="X8">
        <v>99.3</v>
      </c>
      <c r="Y8">
        <v>0</v>
      </c>
      <c r="Z8">
        <v>0</v>
      </c>
      <c r="AA8">
        <v>2951</v>
      </c>
      <c r="AB8">
        <v>0</v>
      </c>
      <c r="AC8">
        <v>0</v>
      </c>
      <c r="AD8">
        <v>3504</v>
      </c>
      <c r="AE8">
        <v>0</v>
      </c>
      <c r="AF8">
        <v>0</v>
      </c>
      <c r="AG8" t="s">
        <v>161</v>
      </c>
    </row>
    <row r="9" spans="1:33" x14ac:dyDescent="0.25">
      <c r="A9" s="5" t="s">
        <v>101</v>
      </c>
      <c r="B9" t="s">
        <v>169</v>
      </c>
      <c r="C9" t="s">
        <v>26</v>
      </c>
      <c r="D9">
        <v>48</v>
      </c>
      <c r="E9">
        <v>73</v>
      </c>
      <c r="F9">
        <v>1E-4</v>
      </c>
      <c r="G9">
        <v>3000</v>
      </c>
      <c r="H9" s="7">
        <v>279311866.39999998</v>
      </c>
      <c r="I9" s="7">
        <v>283873384.19999999</v>
      </c>
      <c r="J9" s="7">
        <v>283849653.5</v>
      </c>
      <c r="K9" s="7">
        <v>283849653.5</v>
      </c>
      <c r="L9" s="7">
        <v>283849653.5</v>
      </c>
      <c r="M9" s="7">
        <v>283853580.5</v>
      </c>
      <c r="N9" s="7"/>
      <c r="O9" s="7">
        <v>283849653.5</v>
      </c>
      <c r="P9" s="4"/>
      <c r="Q9" s="4">
        <v>15.6</v>
      </c>
      <c r="R9" s="4">
        <v>31.7</v>
      </c>
      <c r="S9" s="4">
        <v>166</v>
      </c>
      <c r="T9" s="4">
        <v>157.4</v>
      </c>
      <c r="U9" s="4">
        <v>147.4</v>
      </c>
      <c r="V9" s="4">
        <v>162.6</v>
      </c>
      <c r="W9" s="4"/>
      <c r="X9">
        <v>99.9</v>
      </c>
      <c r="Z9">
        <v>0</v>
      </c>
      <c r="AA9">
        <v>2951</v>
      </c>
      <c r="AB9">
        <v>0</v>
      </c>
      <c r="AC9">
        <v>0</v>
      </c>
      <c r="AD9">
        <v>3504</v>
      </c>
      <c r="AE9">
        <v>0</v>
      </c>
      <c r="AF9">
        <v>0</v>
      </c>
      <c r="AG9" t="s">
        <v>161</v>
      </c>
    </row>
    <row r="10" spans="1:33" x14ac:dyDescent="0.25">
      <c r="A10" s="5" t="s">
        <v>101</v>
      </c>
      <c r="B10" t="s">
        <v>170</v>
      </c>
      <c r="C10" t="s">
        <v>26</v>
      </c>
      <c r="D10">
        <v>48</v>
      </c>
      <c r="E10">
        <v>73</v>
      </c>
      <c r="F10">
        <v>1E-3</v>
      </c>
      <c r="G10">
        <v>3000</v>
      </c>
      <c r="H10" s="7">
        <v>279311866.39999998</v>
      </c>
      <c r="I10" s="7">
        <v>283945782.60000002</v>
      </c>
      <c r="J10" s="7">
        <v>283854141.5</v>
      </c>
      <c r="K10" s="7">
        <v>283854141.5</v>
      </c>
      <c r="L10" s="7">
        <v>283854141.5</v>
      </c>
      <c r="M10" s="7">
        <v>283854175.5</v>
      </c>
      <c r="N10" s="7"/>
      <c r="O10" s="7">
        <v>283891218.5</v>
      </c>
      <c r="P10" s="4"/>
      <c r="Q10" s="4">
        <v>16.2</v>
      </c>
      <c r="R10" s="4">
        <v>31.3</v>
      </c>
      <c r="S10" s="4">
        <v>156.69999999999999</v>
      </c>
      <c r="T10" s="4">
        <v>149.19999999999999</v>
      </c>
      <c r="U10" s="4">
        <v>560.4</v>
      </c>
      <c r="V10" s="4">
        <v>55.2</v>
      </c>
      <c r="W10" s="4">
        <v>0</v>
      </c>
      <c r="X10">
        <v>135.19999999999999</v>
      </c>
      <c r="Z10">
        <v>-1.3100000000000001E-2</v>
      </c>
      <c r="AA10">
        <v>2951</v>
      </c>
      <c r="AB10">
        <v>0</v>
      </c>
      <c r="AC10">
        <v>0</v>
      </c>
      <c r="AD10">
        <v>3504</v>
      </c>
      <c r="AE10">
        <v>0</v>
      </c>
      <c r="AF10">
        <v>0</v>
      </c>
      <c r="AG10" t="s">
        <v>161</v>
      </c>
    </row>
    <row r="11" spans="1:33" x14ac:dyDescent="0.25">
      <c r="H11" s="7"/>
      <c r="I11" s="7"/>
      <c r="J11" s="7"/>
      <c r="K11" s="7"/>
      <c r="L11" s="7"/>
      <c r="M11" s="7"/>
      <c r="N11" s="7"/>
      <c r="O11" s="7"/>
      <c r="P11" s="4"/>
      <c r="Q11" s="4"/>
      <c r="R11" s="4"/>
      <c r="S11" s="4"/>
      <c r="T11" s="4"/>
      <c r="U11" s="4"/>
      <c r="V11" s="4"/>
      <c r="W11" s="4"/>
    </row>
    <row r="12" spans="1:33" x14ac:dyDescent="0.25">
      <c r="H12" s="7"/>
      <c r="I12" s="7"/>
      <c r="J12" s="7"/>
      <c r="K12" s="7"/>
      <c r="L12" s="7"/>
      <c r="M12" s="7"/>
      <c r="N12" s="7"/>
      <c r="O12" s="7"/>
      <c r="P12" s="4"/>
      <c r="Q12" s="4"/>
      <c r="R12" s="4"/>
      <c r="S12" s="4"/>
      <c r="T12" s="4"/>
      <c r="U12" s="4"/>
      <c r="V12" s="4"/>
      <c r="W12" s="4"/>
    </row>
    <row r="13" spans="1:33" x14ac:dyDescent="0.25">
      <c r="H13" s="7"/>
      <c r="I13" s="7"/>
      <c r="J13" s="7"/>
      <c r="K13" s="7"/>
      <c r="L13" s="7"/>
      <c r="M13" s="7"/>
      <c r="N13" s="7"/>
      <c r="O13" s="7"/>
      <c r="P13" s="4"/>
      <c r="Q13" s="4"/>
      <c r="R13" s="4"/>
      <c r="S13" s="4"/>
      <c r="T13" s="4"/>
      <c r="U13" s="4"/>
      <c r="V13" s="4"/>
      <c r="W13" s="4"/>
    </row>
    <row r="14" spans="1:33" x14ac:dyDescent="0.25">
      <c r="H14" s="7"/>
      <c r="I14" s="7"/>
      <c r="J14" s="7"/>
      <c r="K14" s="7"/>
      <c r="L14" s="7"/>
      <c r="M14" s="7"/>
      <c r="N14" s="7"/>
      <c r="O14" s="7"/>
      <c r="P14" s="4"/>
      <c r="Q14" s="4"/>
      <c r="R14" s="4"/>
      <c r="S14" s="4"/>
      <c r="T14" s="4"/>
      <c r="U14" s="4"/>
      <c r="V14" s="4"/>
      <c r="W14" s="4"/>
    </row>
    <row r="15" spans="1:33" x14ac:dyDescent="0.25">
      <c r="H15" s="7"/>
      <c r="I15" s="7"/>
      <c r="J15" s="7"/>
      <c r="K15" s="7"/>
      <c r="L15" s="7"/>
      <c r="M15" s="7"/>
      <c r="N15" s="7"/>
      <c r="O15" s="7"/>
      <c r="P15" s="4"/>
      <c r="Q15" s="4"/>
      <c r="R15" s="4"/>
      <c r="S15" s="4"/>
      <c r="T15" s="4"/>
      <c r="U15" s="4"/>
      <c r="V15" s="4"/>
      <c r="W15" s="4"/>
    </row>
    <row r="16" spans="1:33" x14ac:dyDescent="0.25">
      <c r="H16" s="7"/>
      <c r="I16" s="7"/>
      <c r="J16" s="7"/>
      <c r="K16" s="7"/>
      <c r="L16" s="7"/>
      <c r="M16" s="7"/>
      <c r="N16" s="7"/>
      <c r="O16" s="7"/>
      <c r="P16" s="4"/>
      <c r="Q16" s="4"/>
      <c r="R16" s="4"/>
      <c r="S16" s="4"/>
      <c r="T16" s="4"/>
      <c r="U16" s="4"/>
      <c r="V16" s="4"/>
      <c r="W16" s="4"/>
    </row>
    <row r="17" spans="8:23" x14ac:dyDescent="0.25">
      <c r="H17" s="7"/>
      <c r="I17" s="7"/>
      <c r="J17" s="7"/>
      <c r="K17" s="7"/>
      <c r="L17" s="7"/>
      <c r="M17" s="7"/>
      <c r="N17" s="7"/>
      <c r="O17" s="7"/>
      <c r="P17" s="4"/>
      <c r="Q17" s="4"/>
      <c r="R17" s="4"/>
      <c r="S17" s="4"/>
      <c r="T17" s="4"/>
      <c r="U17" s="4"/>
      <c r="V17" s="4"/>
      <c r="W17" s="4"/>
    </row>
    <row r="18" spans="8:23" x14ac:dyDescent="0.25">
      <c r="H18" s="7"/>
      <c r="I18" s="7"/>
      <c r="J18" s="7"/>
      <c r="K18" s="7"/>
      <c r="L18" s="7"/>
      <c r="M18" s="7"/>
      <c r="N18" s="7"/>
      <c r="O18" s="7"/>
      <c r="P18" s="4"/>
      <c r="Q18" s="4"/>
      <c r="R18" s="4"/>
      <c r="S18" s="4"/>
      <c r="T18" s="4"/>
      <c r="U18" s="4"/>
      <c r="V18" s="4"/>
      <c r="W18" s="4"/>
    </row>
    <row r="19" spans="8:23" x14ac:dyDescent="0.25">
      <c r="H19" s="7"/>
      <c r="I19" s="7"/>
      <c r="J19" s="7"/>
      <c r="K19" s="7"/>
      <c r="L19" s="7"/>
      <c r="M19" s="7"/>
      <c r="N19" s="7"/>
      <c r="O19" s="7"/>
      <c r="P19" s="4"/>
      <c r="Q19" s="4"/>
      <c r="R19" s="4"/>
      <c r="S19" s="4"/>
      <c r="T19" s="4"/>
      <c r="U19" s="4"/>
      <c r="V19" s="4"/>
      <c r="W19" s="4"/>
    </row>
    <row r="20" spans="8:23" x14ac:dyDescent="0.25">
      <c r="H20" s="7"/>
      <c r="I20" s="7"/>
      <c r="J20" s="7"/>
      <c r="K20" s="7"/>
      <c r="L20" s="7"/>
      <c r="M20" s="7"/>
      <c r="N20" s="7"/>
      <c r="O20" s="7"/>
      <c r="P20" s="4"/>
      <c r="Q20" s="4"/>
      <c r="R20" s="4"/>
      <c r="S20" s="4"/>
      <c r="T20" s="4"/>
      <c r="U20" s="4"/>
      <c r="V20" s="4"/>
      <c r="W20" s="4"/>
    </row>
    <row r="21" spans="8:23" x14ac:dyDescent="0.25">
      <c r="H21" s="7"/>
      <c r="I21" s="7"/>
      <c r="J21" s="7"/>
      <c r="K21" s="7"/>
      <c r="L21" s="7"/>
      <c r="M21" s="7"/>
      <c r="N21" s="7"/>
      <c r="O21" s="7"/>
      <c r="P21" s="4"/>
      <c r="Q21" s="4"/>
      <c r="R21" s="4"/>
      <c r="S21" s="4"/>
      <c r="T21" s="4"/>
      <c r="U21" s="4"/>
      <c r="V21" s="4"/>
      <c r="W21" s="4"/>
    </row>
    <row r="22" spans="8:23" x14ac:dyDescent="0.25">
      <c r="H22" s="7"/>
      <c r="I22" s="7"/>
      <c r="J22" s="7"/>
      <c r="K22" s="7"/>
      <c r="L22" s="7"/>
      <c r="M22" s="7"/>
      <c r="N22" s="7"/>
      <c r="O22" s="7"/>
      <c r="P22" s="4"/>
      <c r="Q22" s="4"/>
      <c r="R22" s="4"/>
      <c r="S22" s="4"/>
      <c r="T22" s="4"/>
      <c r="U22" s="4"/>
      <c r="V22" s="4"/>
      <c r="W22" s="4"/>
    </row>
    <row r="23" spans="8:23" x14ac:dyDescent="0.25">
      <c r="H23" s="7"/>
      <c r="I23" s="7"/>
      <c r="J23" s="7"/>
      <c r="K23" s="7"/>
      <c r="L23" s="7"/>
      <c r="M23" s="7"/>
      <c r="N23" s="7"/>
      <c r="O23" s="7"/>
      <c r="P23" s="4"/>
      <c r="Q23" s="4"/>
      <c r="R23" s="4"/>
      <c r="S23" s="4"/>
      <c r="T23" s="4"/>
      <c r="U23" s="4"/>
      <c r="V23" s="4"/>
      <c r="W23" s="4"/>
    </row>
    <row r="24" spans="8:23" x14ac:dyDescent="0.25">
      <c r="H24" s="7"/>
      <c r="I24" s="7"/>
      <c r="J24" s="7"/>
      <c r="K24" s="7"/>
      <c r="L24" s="7"/>
      <c r="M24" s="7"/>
      <c r="N24" s="7"/>
      <c r="O24" s="7"/>
      <c r="P24" s="4"/>
      <c r="Q24" s="4"/>
      <c r="R24" s="4"/>
      <c r="S24" s="4"/>
      <c r="T24" s="4"/>
      <c r="U24" s="4"/>
      <c r="V24" s="4"/>
      <c r="W24" s="4"/>
    </row>
    <row r="25" spans="8:23" x14ac:dyDescent="0.25">
      <c r="H25" s="7"/>
      <c r="I25" s="7"/>
      <c r="J25" s="7"/>
      <c r="K25" s="7"/>
      <c r="L25" s="7"/>
      <c r="M25" s="7"/>
      <c r="N25" s="7"/>
      <c r="O25" s="7"/>
      <c r="P25" s="4"/>
      <c r="Q25" s="4"/>
      <c r="R25" s="4"/>
      <c r="S25" s="4"/>
      <c r="T25" s="4"/>
      <c r="U25" s="4"/>
      <c r="V25" s="4"/>
      <c r="W25" s="4"/>
    </row>
    <row r="26" spans="8:23" x14ac:dyDescent="0.25">
      <c r="H26" s="7"/>
      <c r="I26" s="7"/>
      <c r="J26" s="7"/>
      <c r="K26" s="7"/>
      <c r="L26" s="7"/>
      <c r="M26" s="7"/>
      <c r="N26" s="7"/>
      <c r="O26" s="7"/>
      <c r="P26" s="4"/>
      <c r="Q26" s="4"/>
      <c r="R26" s="4"/>
      <c r="S26" s="4"/>
      <c r="T26" s="4"/>
      <c r="U26" s="4"/>
      <c r="V26" s="4"/>
      <c r="W26" s="4"/>
    </row>
    <row r="27" spans="8:23" x14ac:dyDescent="0.25">
      <c r="H27" s="7"/>
      <c r="I27" s="7"/>
      <c r="J27" s="7"/>
      <c r="K27" s="7"/>
      <c r="L27" s="7"/>
      <c r="M27" s="7"/>
      <c r="N27" s="7"/>
      <c r="O27" s="7"/>
      <c r="P27" s="4"/>
      <c r="Q27" s="4"/>
      <c r="R27" s="4"/>
      <c r="S27" s="4"/>
      <c r="T27" s="4"/>
      <c r="U27" s="4"/>
      <c r="V27" s="4"/>
      <c r="W27" s="4"/>
    </row>
    <row r="28" spans="8:23" x14ac:dyDescent="0.25">
      <c r="H28" s="7"/>
      <c r="I28" s="7"/>
      <c r="J28" s="7"/>
      <c r="K28" s="7"/>
      <c r="L28" s="7"/>
      <c r="M28" s="7"/>
      <c r="N28" s="7"/>
      <c r="O28" s="7"/>
      <c r="P28" s="4"/>
      <c r="Q28" s="4"/>
      <c r="R28" s="4"/>
      <c r="S28" s="4"/>
      <c r="T28" s="4"/>
      <c r="U28" s="4"/>
      <c r="V28" s="4"/>
      <c r="W28" s="4"/>
    </row>
    <row r="29" spans="8:23" x14ac:dyDescent="0.25">
      <c r="H29" s="7"/>
      <c r="I29" s="7"/>
      <c r="J29" s="7"/>
      <c r="K29" s="7"/>
      <c r="L29" s="7"/>
      <c r="M29" s="7"/>
      <c r="N29" s="7"/>
      <c r="O29" s="7"/>
      <c r="P29" s="4"/>
      <c r="Q29" s="4"/>
      <c r="R29" s="4"/>
      <c r="S29" s="4"/>
      <c r="T29" s="4"/>
      <c r="U29" s="4"/>
      <c r="V29" s="4"/>
      <c r="W29" s="4"/>
    </row>
    <row r="30" spans="8:23" x14ac:dyDescent="0.25">
      <c r="H30" s="7"/>
      <c r="I30" s="7"/>
      <c r="J30" s="7"/>
      <c r="K30" s="7"/>
      <c r="L30" s="7"/>
      <c r="M30" s="7"/>
      <c r="N30" s="7"/>
      <c r="O30" s="7"/>
      <c r="P30" s="4"/>
      <c r="Q30" s="4"/>
      <c r="R30" s="4"/>
      <c r="S30" s="4"/>
      <c r="T30" s="4"/>
      <c r="U30" s="4"/>
      <c r="V30" s="4"/>
      <c r="W30" s="4"/>
    </row>
    <row r="31" spans="8:23" x14ac:dyDescent="0.25">
      <c r="H31" s="7"/>
      <c r="I31" s="7"/>
      <c r="J31" s="7"/>
      <c r="K31" s="7"/>
      <c r="L31" s="7"/>
      <c r="M31" s="7"/>
      <c r="N31" s="7"/>
      <c r="O31" s="7"/>
      <c r="P31" s="4"/>
      <c r="Q31" s="4"/>
      <c r="R31" s="4"/>
      <c r="S31" s="4"/>
      <c r="T31" s="4"/>
      <c r="U31" s="4"/>
      <c r="V31" s="4"/>
      <c r="W31" s="4"/>
    </row>
    <row r="32" spans="8:23" x14ac:dyDescent="0.25">
      <c r="H32" s="7"/>
      <c r="I32" s="7"/>
      <c r="J32" s="7"/>
      <c r="K32" s="7"/>
      <c r="L32" s="7"/>
      <c r="M32" s="7"/>
      <c r="N32" s="7"/>
      <c r="O32" s="7"/>
      <c r="P32" s="4"/>
      <c r="Q32" s="4"/>
      <c r="R32" s="4"/>
      <c r="S32" s="4"/>
      <c r="T32" s="4"/>
      <c r="U32" s="4"/>
      <c r="V32" s="4"/>
      <c r="W32" s="4"/>
    </row>
    <row r="33" spans="8:23" x14ac:dyDescent="0.25">
      <c r="H33" s="7"/>
      <c r="I33" s="7">
        <v>283854142</v>
      </c>
      <c r="J33" s="7">
        <v>100</v>
      </c>
      <c r="K33" s="7"/>
      <c r="L33" s="7"/>
      <c r="M33" s="7"/>
      <c r="N33" s="7"/>
      <c r="O33" s="7"/>
      <c r="P33" s="4"/>
      <c r="Q33" s="4"/>
      <c r="R33" s="4"/>
      <c r="S33" s="4"/>
      <c r="T33" s="4"/>
      <c r="U33" s="4"/>
      <c r="V33" s="4"/>
      <c r="W33" s="4"/>
    </row>
    <row r="34" spans="8:23" x14ac:dyDescent="0.25">
      <c r="H34" s="7"/>
      <c r="I34" s="7">
        <f>J34*I33/J33</f>
        <v>2838.54142</v>
      </c>
      <c r="J34" s="7">
        <v>1E-3</v>
      </c>
      <c r="K34" s="7"/>
      <c r="L34" s="7"/>
      <c r="M34" s="7"/>
      <c r="N34" s="7"/>
      <c r="O34" s="7"/>
      <c r="P34" s="4"/>
      <c r="Q34" s="4"/>
      <c r="R34" s="4"/>
      <c r="S34" s="4"/>
      <c r="T34" s="4"/>
      <c r="U34" s="4"/>
      <c r="V34" s="4"/>
      <c r="W34" s="4"/>
    </row>
    <row r="35" spans="8:23" x14ac:dyDescent="0.25">
      <c r="H35" s="7"/>
      <c r="I35" s="7"/>
      <c r="J35" s="7"/>
      <c r="K35" s="7"/>
      <c r="L35" s="7"/>
      <c r="M35" s="7"/>
      <c r="N35" s="7"/>
      <c r="O35" s="7"/>
      <c r="P35" s="4"/>
      <c r="Q35" s="4"/>
      <c r="R35" s="4"/>
      <c r="S35" s="4"/>
      <c r="T35" s="4"/>
      <c r="U35" s="4"/>
      <c r="V35" s="4"/>
      <c r="W35" s="4"/>
    </row>
    <row r="36" spans="8:23" x14ac:dyDescent="0.25">
      <c r="H36" s="7"/>
      <c r="I36" s="7"/>
      <c r="J36" s="7"/>
      <c r="K36" s="7"/>
      <c r="L36" s="7"/>
      <c r="M36" s="7"/>
      <c r="N36" s="7"/>
      <c r="O36" s="7"/>
      <c r="P36" s="4"/>
      <c r="Q36" s="4"/>
      <c r="R36" s="4"/>
      <c r="S36" s="4"/>
      <c r="T36" s="4"/>
      <c r="U36" s="4"/>
      <c r="V36" s="4"/>
      <c r="W36" s="4"/>
    </row>
    <row r="37" spans="8:23" x14ac:dyDescent="0.25">
      <c r="H37" s="7"/>
      <c r="I37" s="7"/>
      <c r="J37" s="7"/>
      <c r="K37" s="7"/>
      <c r="L37" s="7"/>
      <c r="M37" s="7"/>
      <c r="N37" s="7"/>
      <c r="O37" s="7"/>
      <c r="P37" s="4"/>
      <c r="Q37" s="4"/>
      <c r="R37" s="4"/>
      <c r="S37" s="4"/>
      <c r="T37" s="4"/>
      <c r="U37" s="4"/>
      <c r="V37" s="4"/>
      <c r="W37" s="4"/>
    </row>
    <row r="38" spans="8:23" x14ac:dyDescent="0.25">
      <c r="H38" s="7"/>
      <c r="I38" s="7"/>
      <c r="J38" s="7"/>
      <c r="K38" s="7"/>
      <c r="L38" s="7"/>
      <c r="M38" s="7"/>
      <c r="N38" s="7"/>
      <c r="O38" s="7"/>
      <c r="P38" s="4"/>
      <c r="Q38" s="4"/>
      <c r="R38" s="4"/>
      <c r="S38" s="4"/>
      <c r="T38" s="4"/>
      <c r="U38" s="4"/>
      <c r="V38" s="4"/>
      <c r="W38" s="4"/>
    </row>
    <row r="39" spans="8:23" x14ac:dyDescent="0.25">
      <c r="H39" s="7"/>
      <c r="I39" s="7"/>
      <c r="J39" s="7"/>
      <c r="K39" s="7"/>
      <c r="L39" s="7"/>
      <c r="M39" s="7"/>
      <c r="N39" s="7"/>
      <c r="O39" s="7"/>
      <c r="P39" s="4"/>
      <c r="Q39" s="4"/>
      <c r="R39" s="4"/>
      <c r="S39" s="4"/>
      <c r="T39" s="4"/>
      <c r="U39" s="4"/>
      <c r="V39" s="4"/>
      <c r="W39" s="4"/>
    </row>
  </sheetData>
  <pageMargins left="0.7" right="0.7" top="0.75" bottom="0.75" header="0.3" footer="0.3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5A4F3-E96A-4B0B-8045-3A1AAD7516F5}">
  <dimension ref="A1:C8"/>
  <sheetViews>
    <sheetView workbookViewId="0">
      <selection activeCell="Q33" sqref="Q33"/>
    </sheetView>
  </sheetViews>
  <sheetFormatPr baseColWidth="10" defaultRowHeight="15" x14ac:dyDescent="0.25"/>
  <sheetData>
    <row r="1" spans="1:3" x14ac:dyDescent="0.25">
      <c r="A1">
        <v>0</v>
      </c>
      <c r="B1" s="61">
        <v>0</v>
      </c>
    </row>
    <row r="2" spans="1:3" x14ac:dyDescent="0.25">
      <c r="A2">
        <v>1</v>
      </c>
      <c r="B2" s="61">
        <v>20</v>
      </c>
      <c r="C2">
        <f>B2-B1</f>
        <v>20</v>
      </c>
    </row>
    <row r="3" spans="1:3" x14ac:dyDescent="0.25">
      <c r="A3">
        <v>2</v>
      </c>
      <c r="B3" s="62">
        <v>25</v>
      </c>
      <c r="C3">
        <f t="shared" ref="C3:C8" si="0">B3-B2</f>
        <v>5</v>
      </c>
    </row>
    <row r="4" spans="1:3" x14ac:dyDescent="0.25">
      <c r="A4">
        <v>3</v>
      </c>
      <c r="B4" s="62">
        <v>45</v>
      </c>
      <c r="C4">
        <f t="shared" si="0"/>
        <v>20</v>
      </c>
    </row>
    <row r="5" spans="1:3" x14ac:dyDescent="0.25">
      <c r="A5">
        <v>4</v>
      </c>
      <c r="B5" s="63">
        <v>50</v>
      </c>
      <c r="C5">
        <f t="shared" si="0"/>
        <v>5</v>
      </c>
    </row>
    <row r="6" spans="1:3" x14ac:dyDescent="0.25">
      <c r="A6">
        <v>5</v>
      </c>
      <c r="B6" s="63">
        <v>70</v>
      </c>
      <c r="C6">
        <f t="shared" si="0"/>
        <v>20</v>
      </c>
    </row>
    <row r="7" spans="1:3" x14ac:dyDescent="0.25">
      <c r="A7">
        <v>6</v>
      </c>
      <c r="B7" s="64">
        <v>75</v>
      </c>
      <c r="C7">
        <f t="shared" si="0"/>
        <v>5</v>
      </c>
    </row>
    <row r="8" spans="1:3" x14ac:dyDescent="0.25">
      <c r="A8">
        <v>7</v>
      </c>
      <c r="B8" s="64">
        <v>100</v>
      </c>
      <c r="C8">
        <f t="shared" si="0"/>
        <v>25</v>
      </c>
    </row>
  </sheetData>
  <pageMargins left="0.7" right="0.7" top="0.75" bottom="0.75" header="0.3" footer="0.3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B5832-0FE5-4CA3-BB52-AD79A7AC465F}">
  <dimension ref="B4:G15"/>
  <sheetViews>
    <sheetView zoomScale="205" zoomScaleNormal="205" workbookViewId="0">
      <selection activeCell="G4" sqref="G4"/>
    </sheetView>
  </sheetViews>
  <sheetFormatPr baseColWidth="10" defaultRowHeight="15" x14ac:dyDescent="0.25"/>
  <sheetData>
    <row r="4" spans="2:7" x14ac:dyDescent="0.25">
      <c r="B4" t="s">
        <v>634</v>
      </c>
      <c r="C4" t="s">
        <v>635</v>
      </c>
      <c r="D4" t="s">
        <v>636</v>
      </c>
      <c r="E4">
        <v>25.919999000000001</v>
      </c>
      <c r="F4">
        <v>10</v>
      </c>
      <c r="G4">
        <f>E4*F4</f>
        <v>259.19999000000001</v>
      </c>
    </row>
    <row r="5" spans="2:7" x14ac:dyDescent="0.25">
      <c r="B5" t="s">
        <v>634</v>
      </c>
      <c r="C5" t="s">
        <v>637</v>
      </c>
      <c r="D5" t="s">
        <v>636</v>
      </c>
      <c r="E5">
        <v>25.919899999999998</v>
      </c>
      <c r="F5">
        <v>10</v>
      </c>
      <c r="G5">
        <f t="shared" ref="G5:G8" si="0">E5*F5</f>
        <v>259.19899999999996</v>
      </c>
    </row>
    <row r="6" spans="2:7" x14ac:dyDescent="0.25">
      <c r="B6" t="s">
        <v>634</v>
      </c>
      <c r="C6" t="s">
        <v>638</v>
      </c>
      <c r="D6" t="s">
        <v>636</v>
      </c>
      <c r="E6">
        <v>25.91</v>
      </c>
      <c r="F6">
        <v>5</v>
      </c>
      <c r="G6">
        <f t="shared" si="0"/>
        <v>129.55000000000001</v>
      </c>
    </row>
    <row r="7" spans="2:7" x14ac:dyDescent="0.25">
      <c r="B7" t="s">
        <v>634</v>
      </c>
      <c r="C7" t="s">
        <v>639</v>
      </c>
      <c r="D7" t="s">
        <v>636</v>
      </c>
      <c r="E7">
        <v>25.9</v>
      </c>
      <c r="F7">
        <v>5</v>
      </c>
      <c r="G7">
        <f t="shared" si="0"/>
        <v>129.5</v>
      </c>
    </row>
    <row r="8" spans="2:7" x14ac:dyDescent="0.25">
      <c r="B8" t="s">
        <v>634</v>
      </c>
      <c r="C8" t="s">
        <v>640</v>
      </c>
      <c r="D8" t="s">
        <v>636</v>
      </c>
      <c r="E8">
        <v>0</v>
      </c>
      <c r="F8">
        <v>0</v>
      </c>
      <c r="G8">
        <f t="shared" si="0"/>
        <v>0</v>
      </c>
    </row>
    <row r="9" spans="2:7" x14ac:dyDescent="0.25">
      <c r="G9">
        <f>SUM(G4:G8)</f>
        <v>777.44898999999987</v>
      </c>
    </row>
    <row r="12" spans="2:7" x14ac:dyDescent="0.25">
      <c r="C12" t="s">
        <v>642</v>
      </c>
      <c r="D12" t="s">
        <v>641</v>
      </c>
    </row>
    <row r="13" spans="2:7" x14ac:dyDescent="0.25">
      <c r="D13">
        <v>569844.1</v>
      </c>
      <c r="E13">
        <v>14999.482706728</v>
      </c>
      <c r="F13">
        <f>D13+E13</f>
        <v>584843.58270672802</v>
      </c>
    </row>
    <row r="14" spans="2:7" x14ac:dyDescent="0.25">
      <c r="C14">
        <v>573630.69999999995</v>
      </c>
    </row>
    <row r="15" spans="2:7" x14ac:dyDescent="0.25">
      <c r="D15">
        <f>C14-D13</f>
        <v>3786.5999999999767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10E9E-2ABB-40BD-81AC-043EED0F2D67}">
  <dimension ref="A1:D8"/>
  <sheetViews>
    <sheetView workbookViewId="0">
      <selection activeCell="D8" sqref="D8"/>
    </sheetView>
  </sheetViews>
  <sheetFormatPr baseColWidth="10" defaultRowHeight="15" x14ac:dyDescent="0.25"/>
  <cols>
    <col min="2" max="2" width="5" customWidth="1"/>
  </cols>
  <sheetData>
    <row r="1" spans="1:4" x14ac:dyDescent="0.25">
      <c r="A1" t="s">
        <v>822</v>
      </c>
    </row>
    <row r="3" spans="1:4" x14ac:dyDescent="0.25">
      <c r="B3" s="78" t="s">
        <v>823</v>
      </c>
    </row>
    <row r="5" spans="1:4" x14ac:dyDescent="0.25">
      <c r="A5" t="s">
        <v>822</v>
      </c>
      <c r="B5" t="s">
        <v>824</v>
      </c>
      <c r="C5" t="s">
        <v>825</v>
      </c>
      <c r="D5" t="s">
        <v>826</v>
      </c>
    </row>
    <row r="6" spans="1:4" x14ac:dyDescent="0.25">
      <c r="B6">
        <v>2</v>
      </c>
      <c r="C6">
        <v>9</v>
      </c>
      <c r="D6">
        <f>ABS(B6-C6)/(0.0000000001-10+ABS(C6))</f>
        <v>-7.0000000007000001</v>
      </c>
    </row>
    <row r="8" spans="1:4" x14ac:dyDescent="0.25">
      <c r="C8">
        <v>30160073.100000001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41826-1325-4284-AC16-9809C1856516}">
  <dimension ref="A1:AL14"/>
  <sheetViews>
    <sheetView topLeftCell="K1" workbookViewId="0">
      <selection activeCell="Z34" sqref="Z34"/>
    </sheetView>
  </sheetViews>
  <sheetFormatPr baseColWidth="10" defaultRowHeight="15" x14ac:dyDescent="0.25"/>
  <cols>
    <col min="1" max="1" width="9.5703125" bestFit="1" customWidth="1"/>
    <col min="2" max="2" width="24" bestFit="1" customWidth="1"/>
    <col min="3" max="3" width="12.7109375" bestFit="1" customWidth="1"/>
    <col min="4" max="5" width="3" bestFit="1" customWidth="1"/>
    <col min="6" max="6" width="7" bestFit="1" customWidth="1"/>
    <col min="7" max="7" width="10.5703125" bestFit="1" customWidth="1"/>
    <col min="8" max="8" width="8.5703125" bestFit="1" customWidth="1"/>
    <col min="9" max="9" width="9.140625" bestFit="1" customWidth="1"/>
    <col min="10" max="15" width="12" bestFit="1" customWidth="1"/>
    <col min="16" max="16" width="7.85546875" bestFit="1" customWidth="1"/>
    <col min="17" max="17" width="7.42578125" bestFit="1" customWidth="1"/>
    <col min="18" max="18" width="12" bestFit="1" customWidth="1"/>
    <col min="19" max="19" width="5" bestFit="1" customWidth="1"/>
    <col min="20" max="21" width="6.7109375" bestFit="1" customWidth="1"/>
    <col min="22" max="22" width="7.7109375" bestFit="1" customWidth="1"/>
    <col min="23" max="24" width="7.140625" bestFit="1" customWidth="1"/>
    <col min="25" max="25" width="7.7109375" bestFit="1" customWidth="1"/>
    <col min="26" max="26" width="7.28515625" bestFit="1" customWidth="1"/>
    <col min="27" max="27" width="5.28515625" bestFit="1" customWidth="1"/>
    <col min="28" max="29" width="9.140625" bestFit="1" customWidth="1"/>
    <col min="30" max="30" width="10.140625" bestFit="1" customWidth="1"/>
    <col min="31" max="33" width="9.5703125" bestFit="1" customWidth="1"/>
    <col min="34" max="34" width="9.7109375" bestFit="1" customWidth="1"/>
    <col min="35" max="35" width="8.28515625" bestFit="1" customWidth="1"/>
    <col min="36" max="37" width="2" bestFit="1" customWidth="1"/>
    <col min="38" max="38" width="35.28515625" bestFit="1" customWidth="1"/>
    <col min="39" max="39" width="19.5703125" bestFit="1" customWidth="1"/>
  </cols>
  <sheetData>
    <row r="1" spans="1:38" s="1" customFormat="1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195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274</v>
      </c>
      <c r="O1" s="1" t="s">
        <v>263</v>
      </c>
      <c r="P1" s="1" t="s">
        <v>239</v>
      </c>
      <c r="Q1" s="1" t="s">
        <v>264</v>
      </c>
      <c r="R1" s="1" t="s">
        <v>20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275</v>
      </c>
      <c r="X1" s="1" t="s">
        <v>265</v>
      </c>
      <c r="Y1" s="1" t="s">
        <v>241</v>
      </c>
      <c r="Z1" s="1" t="s">
        <v>266</v>
      </c>
      <c r="AA1" s="1" t="s">
        <v>21</v>
      </c>
      <c r="AB1" s="1" t="s">
        <v>218</v>
      </c>
      <c r="AC1" s="1" t="s">
        <v>217</v>
      </c>
      <c r="AD1" s="1" t="s">
        <v>273</v>
      </c>
      <c r="AE1" s="1" t="s">
        <v>276</v>
      </c>
      <c r="AF1" s="1" t="s">
        <v>277</v>
      </c>
      <c r="AG1" s="1" t="s">
        <v>278</v>
      </c>
      <c r="AH1" s="1" t="s">
        <v>267</v>
      </c>
      <c r="AI1" s="1" t="s">
        <v>221</v>
      </c>
    </row>
    <row r="2" spans="1:38" x14ac:dyDescent="0.25">
      <c r="A2" s="5" t="s">
        <v>279</v>
      </c>
      <c r="B2" t="s">
        <v>269</v>
      </c>
      <c r="C2" t="s">
        <v>93</v>
      </c>
      <c r="D2">
        <v>48</v>
      </c>
      <c r="E2">
        <v>73</v>
      </c>
      <c r="F2" s="14">
        <v>1E-4</v>
      </c>
      <c r="G2" s="14">
        <v>0</v>
      </c>
      <c r="H2" s="14">
        <v>4000</v>
      </c>
      <c r="I2">
        <v>40000</v>
      </c>
      <c r="J2">
        <v>279311866.39999998</v>
      </c>
      <c r="K2">
        <v>283870175.10000002</v>
      </c>
      <c r="L2">
        <v>283849653.5</v>
      </c>
      <c r="M2">
        <v>283849653.5</v>
      </c>
      <c r="N2">
        <v>283849653.5</v>
      </c>
      <c r="O2">
        <v>283849653.5</v>
      </c>
      <c r="R2">
        <v>283849653.5</v>
      </c>
      <c r="S2">
        <v>16.100000000000001</v>
      </c>
      <c r="T2">
        <v>30.7</v>
      </c>
      <c r="U2">
        <v>122.3</v>
      </c>
      <c r="V2">
        <v>134.6</v>
      </c>
      <c r="W2">
        <v>47.9</v>
      </c>
      <c r="X2">
        <v>48.4</v>
      </c>
      <c r="AA2">
        <v>48.5</v>
      </c>
      <c r="AB2">
        <v>1E-4</v>
      </c>
      <c r="AC2">
        <v>9.0000000000000006E-5</v>
      </c>
      <c r="AD2">
        <v>9.0000000000000006E-5</v>
      </c>
      <c r="AE2">
        <v>3.0000000000000001E-5</v>
      </c>
      <c r="AF2">
        <v>6.9999999999999994E-5</v>
      </c>
      <c r="AI2" s="24">
        <v>6.0000000000000002E-5</v>
      </c>
      <c r="AJ2">
        <v>0</v>
      </c>
      <c r="AK2">
        <v>0</v>
      </c>
      <c r="AL2" t="s">
        <v>270</v>
      </c>
    </row>
    <row r="3" spans="1:38" x14ac:dyDescent="0.25">
      <c r="F3" s="14"/>
      <c r="G3" s="14"/>
      <c r="H3" s="14"/>
    </row>
    <row r="4" spans="1:38" x14ac:dyDescent="0.25">
      <c r="A4" s="5"/>
      <c r="F4" s="14"/>
      <c r="G4" s="14"/>
      <c r="H4" s="14"/>
    </row>
    <row r="5" spans="1:38" x14ac:dyDescent="0.25">
      <c r="A5" s="5"/>
    </row>
    <row r="6" spans="1:38" x14ac:dyDescent="0.25">
      <c r="A6" s="5"/>
    </row>
    <row r="7" spans="1:38" x14ac:dyDescent="0.25">
      <c r="A7" s="5"/>
    </row>
    <row r="8" spans="1:38" x14ac:dyDescent="0.25">
      <c r="A8" s="5"/>
    </row>
    <row r="9" spans="1:38" x14ac:dyDescent="0.25">
      <c r="A9" s="5"/>
    </row>
    <row r="10" spans="1:38" x14ac:dyDescent="0.25">
      <c r="A10" s="5"/>
    </row>
    <row r="11" spans="1:38" x14ac:dyDescent="0.25">
      <c r="A11" s="5"/>
    </row>
    <row r="12" spans="1:38" x14ac:dyDescent="0.25">
      <c r="A12" s="5"/>
    </row>
    <row r="13" spans="1:38" x14ac:dyDescent="0.25">
      <c r="A13" s="5"/>
    </row>
    <row r="14" spans="1:38" x14ac:dyDescent="0.25">
      <c r="A14" s="5"/>
    </row>
  </sheetData>
  <phoneticPr fontId="1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964F-9885-4A7F-86F9-371A9A794AC9}">
  <dimension ref="A1:AG39"/>
  <sheetViews>
    <sheetView zoomScaleNormal="100" workbookViewId="0">
      <selection activeCell="H15" sqref="H15"/>
    </sheetView>
  </sheetViews>
  <sheetFormatPr baseColWidth="10" defaultRowHeight="15" x14ac:dyDescent="0.25"/>
  <cols>
    <col min="1" max="1" width="10.140625" customWidth="1"/>
    <col min="2" max="2" width="23.85546875" bestFit="1" customWidth="1"/>
    <col min="3" max="3" width="10.28515625" bestFit="1" customWidth="1"/>
    <col min="4" max="4" width="3" bestFit="1" customWidth="1"/>
    <col min="5" max="5" width="4" bestFit="1" customWidth="1"/>
    <col min="6" max="6" width="7" bestFit="1" customWidth="1"/>
    <col min="7" max="7" width="9.28515625" customWidth="1"/>
    <col min="8" max="8" width="12" bestFit="1" customWidth="1"/>
    <col min="9" max="9" width="13.140625" bestFit="1" customWidth="1"/>
    <col min="10" max="10" width="10.5703125" bestFit="1" customWidth="1"/>
    <col min="11" max="11" width="13.42578125" bestFit="1" customWidth="1"/>
    <col min="12" max="14" width="13.140625" bestFit="1" customWidth="1"/>
    <col min="15" max="15" width="10.85546875" bestFit="1" customWidth="1"/>
    <col min="16" max="16" width="12" bestFit="1" customWidth="1"/>
    <col min="17" max="17" width="5.42578125" bestFit="1" customWidth="1"/>
    <col min="18" max="18" width="6.7109375" bestFit="1" customWidth="1"/>
    <col min="19" max="19" width="10.42578125" bestFit="1" customWidth="1"/>
    <col min="20" max="20" width="13.28515625" bestFit="1" customWidth="1"/>
    <col min="21" max="21" width="7.5703125" bestFit="1" customWidth="1"/>
    <col min="22" max="22" width="7.7109375" bestFit="1" customWidth="1"/>
    <col min="23" max="23" width="6.140625" bestFit="1" customWidth="1"/>
    <col min="24" max="24" width="9.85546875" bestFit="1" customWidth="1"/>
    <col min="25" max="25" width="5.28515625" bestFit="1" customWidth="1"/>
    <col min="26" max="26" width="19.28515625" bestFit="1" customWidth="1"/>
    <col min="27" max="27" width="6.7109375" bestFit="1" customWidth="1"/>
    <col min="28" max="28" width="10.140625" bestFit="1" customWidth="1"/>
    <col min="29" max="29" width="12.28515625" bestFit="1" customWidth="1"/>
    <col min="30" max="30" width="9.7109375" bestFit="1" customWidth="1"/>
    <col min="31" max="31" width="2.140625" bestFit="1" customWidth="1"/>
    <col min="32" max="32" width="8" bestFit="1" customWidth="1"/>
    <col min="33" max="33" width="24.7109375" bestFit="1" customWidth="1"/>
  </cols>
  <sheetData>
    <row r="1" spans="1:33" s="1" customFormat="1" x14ac:dyDescent="0.25">
      <c r="A1" s="2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118</v>
      </c>
      <c r="H1" s="1" t="s">
        <v>4</v>
      </c>
      <c r="I1" s="1" t="s">
        <v>18</v>
      </c>
      <c r="J1" s="1" t="s">
        <v>149</v>
      </c>
      <c r="K1" s="1" t="s">
        <v>163</v>
      </c>
      <c r="L1" s="1" t="s">
        <v>6</v>
      </c>
      <c r="M1" s="1" t="s">
        <v>167</v>
      </c>
      <c r="N1" s="1" t="s">
        <v>17</v>
      </c>
      <c r="O1" s="1" t="s">
        <v>95</v>
      </c>
      <c r="P1" s="1" t="s">
        <v>20</v>
      </c>
      <c r="Q1" s="1" t="s">
        <v>5</v>
      </c>
      <c r="R1" s="1" t="s">
        <v>19</v>
      </c>
      <c r="S1" s="1" t="s">
        <v>150</v>
      </c>
      <c r="T1" s="1" t="s">
        <v>162</v>
      </c>
      <c r="U1" s="1" t="s">
        <v>7</v>
      </c>
      <c r="V1" s="1" t="s">
        <v>168</v>
      </c>
      <c r="W1" s="1" t="s">
        <v>16</v>
      </c>
      <c r="X1" s="1" t="s">
        <v>94</v>
      </c>
      <c r="Y1" s="1" t="s">
        <v>21</v>
      </c>
      <c r="Z1" s="1" t="s">
        <v>96</v>
      </c>
      <c r="AA1" s="1" t="s">
        <v>10</v>
      </c>
      <c r="AB1" s="1" t="s">
        <v>23</v>
      </c>
      <c r="AC1" s="1" t="s">
        <v>97</v>
      </c>
      <c r="AD1" s="1" t="s">
        <v>98</v>
      </c>
      <c r="AE1" s="1" t="s">
        <v>24</v>
      </c>
      <c r="AF1" s="1" t="s">
        <v>104</v>
      </c>
      <c r="AG1" s="1" t="s">
        <v>151</v>
      </c>
    </row>
    <row r="2" spans="1:33" x14ac:dyDescent="0.25">
      <c r="A2" s="5" t="s">
        <v>101</v>
      </c>
      <c r="B2" t="s">
        <v>172</v>
      </c>
      <c r="C2" t="s">
        <v>26</v>
      </c>
      <c r="D2">
        <v>48</v>
      </c>
      <c r="E2">
        <v>73</v>
      </c>
      <c r="F2">
        <v>1E-3</v>
      </c>
      <c r="G2">
        <v>3000</v>
      </c>
      <c r="H2">
        <v>279311866.39999998</v>
      </c>
      <c r="L2" s="11">
        <v>283849653.5</v>
      </c>
      <c r="M2" s="11">
        <v>283879353.69999999</v>
      </c>
      <c r="N2">
        <v>0</v>
      </c>
      <c r="O2">
        <v>0</v>
      </c>
      <c r="P2">
        <v>0</v>
      </c>
      <c r="Q2">
        <v>17.100000000000001</v>
      </c>
      <c r="R2">
        <v>0</v>
      </c>
      <c r="S2">
        <v>0</v>
      </c>
      <c r="T2">
        <v>0</v>
      </c>
      <c r="U2">
        <v>128</v>
      </c>
      <c r="V2">
        <v>112.8</v>
      </c>
      <c r="W2">
        <v>0</v>
      </c>
      <c r="X2">
        <v>0</v>
      </c>
      <c r="Y2">
        <v>0</v>
      </c>
      <c r="Z2">
        <v>-1.0463E-2</v>
      </c>
      <c r="AA2">
        <v>2951</v>
      </c>
      <c r="AB2">
        <v>0</v>
      </c>
      <c r="AC2">
        <v>0</v>
      </c>
      <c r="AD2">
        <v>0</v>
      </c>
      <c r="AE2">
        <v>0</v>
      </c>
      <c r="AF2">
        <v>0</v>
      </c>
      <c r="AG2" t="s">
        <v>171</v>
      </c>
    </row>
    <row r="3" spans="1:33" x14ac:dyDescent="0.25">
      <c r="A3" s="5" t="s">
        <v>101</v>
      </c>
      <c r="B3" t="s">
        <v>173</v>
      </c>
      <c r="C3" t="s">
        <v>26</v>
      </c>
      <c r="D3">
        <v>48</v>
      </c>
      <c r="E3">
        <v>73</v>
      </c>
      <c r="F3">
        <v>1E-3</v>
      </c>
      <c r="G3">
        <v>3000</v>
      </c>
      <c r="H3">
        <v>279311866.39999998</v>
      </c>
      <c r="L3" s="11">
        <v>283849653.5</v>
      </c>
      <c r="M3" s="11">
        <v>283879353.69999999</v>
      </c>
      <c r="N3">
        <v>0</v>
      </c>
      <c r="O3">
        <v>0</v>
      </c>
      <c r="P3">
        <v>0</v>
      </c>
      <c r="Q3">
        <v>14.5</v>
      </c>
      <c r="R3">
        <v>0</v>
      </c>
      <c r="S3">
        <v>0</v>
      </c>
      <c r="T3">
        <v>0</v>
      </c>
      <c r="U3">
        <v>128.1</v>
      </c>
      <c r="V3">
        <v>115</v>
      </c>
      <c r="W3">
        <v>0</v>
      </c>
      <c r="X3">
        <v>0</v>
      </c>
      <c r="Y3">
        <v>0</v>
      </c>
      <c r="Z3">
        <v>-1.0463E-2</v>
      </c>
      <c r="AA3">
        <v>2951</v>
      </c>
      <c r="AB3">
        <v>0</v>
      </c>
      <c r="AC3">
        <v>0</v>
      </c>
      <c r="AD3">
        <v>0</v>
      </c>
      <c r="AE3">
        <v>0</v>
      </c>
      <c r="AF3">
        <v>0</v>
      </c>
      <c r="AG3" t="s">
        <v>171</v>
      </c>
    </row>
    <row r="4" spans="1:33" x14ac:dyDescent="0.25">
      <c r="A4" s="5" t="s">
        <v>101</v>
      </c>
      <c r="B4" t="s">
        <v>172</v>
      </c>
      <c r="C4" t="s">
        <v>26</v>
      </c>
      <c r="D4">
        <v>48</v>
      </c>
      <c r="E4">
        <v>73</v>
      </c>
      <c r="F4">
        <v>1E-3</v>
      </c>
      <c r="G4">
        <v>3000</v>
      </c>
      <c r="H4">
        <v>279311866.39999998</v>
      </c>
      <c r="L4" s="11">
        <v>283849653.5</v>
      </c>
      <c r="M4" s="11">
        <v>283879353.69999999</v>
      </c>
      <c r="N4">
        <v>0</v>
      </c>
      <c r="O4">
        <v>0</v>
      </c>
      <c r="P4">
        <v>0</v>
      </c>
      <c r="Q4">
        <v>17.100000000000001</v>
      </c>
      <c r="R4">
        <v>0</v>
      </c>
      <c r="S4">
        <v>0</v>
      </c>
      <c r="T4">
        <v>0</v>
      </c>
      <c r="U4">
        <v>128</v>
      </c>
      <c r="V4">
        <v>112.8</v>
      </c>
      <c r="W4">
        <v>0</v>
      </c>
      <c r="X4">
        <v>0</v>
      </c>
      <c r="Y4">
        <v>0</v>
      </c>
      <c r="Z4">
        <v>-1.0463E-2</v>
      </c>
      <c r="AA4">
        <v>2951</v>
      </c>
      <c r="AB4">
        <v>0</v>
      </c>
      <c r="AC4">
        <v>0</v>
      </c>
      <c r="AD4">
        <v>0</v>
      </c>
      <c r="AE4">
        <v>0</v>
      </c>
      <c r="AF4">
        <v>0</v>
      </c>
      <c r="AG4" t="s">
        <v>171</v>
      </c>
    </row>
    <row r="5" spans="1:33" x14ac:dyDescent="0.25">
      <c r="A5" s="5" t="s">
        <v>101</v>
      </c>
      <c r="B5" t="s">
        <v>173</v>
      </c>
      <c r="C5" t="s">
        <v>26</v>
      </c>
      <c r="D5">
        <v>48</v>
      </c>
      <c r="E5">
        <v>73</v>
      </c>
      <c r="F5">
        <v>1E-3</v>
      </c>
      <c r="G5">
        <v>3000</v>
      </c>
      <c r="H5">
        <v>279311866.39999998</v>
      </c>
      <c r="L5" s="11">
        <v>283849653.5</v>
      </c>
      <c r="M5" s="11">
        <v>283879353.69999999</v>
      </c>
      <c r="N5">
        <v>0</v>
      </c>
      <c r="O5">
        <v>0</v>
      </c>
      <c r="P5">
        <v>0</v>
      </c>
      <c r="Q5">
        <v>14.5</v>
      </c>
      <c r="R5">
        <v>0</v>
      </c>
      <c r="S5">
        <v>0</v>
      </c>
      <c r="T5">
        <v>0</v>
      </c>
      <c r="U5">
        <v>128.1</v>
      </c>
      <c r="V5">
        <v>115</v>
      </c>
      <c r="W5">
        <v>0</v>
      </c>
      <c r="X5">
        <v>0</v>
      </c>
      <c r="Y5">
        <v>0</v>
      </c>
      <c r="Z5">
        <v>-1.0463E-2</v>
      </c>
      <c r="AA5">
        <v>2951</v>
      </c>
      <c r="AB5">
        <v>0</v>
      </c>
      <c r="AC5">
        <v>0</v>
      </c>
      <c r="AD5">
        <v>0</v>
      </c>
      <c r="AE5">
        <v>0</v>
      </c>
      <c r="AF5">
        <v>0</v>
      </c>
      <c r="AG5" t="s">
        <v>171</v>
      </c>
    </row>
    <row r="6" spans="1:33" x14ac:dyDescent="0.25">
      <c r="A6" s="5" t="s">
        <v>101</v>
      </c>
      <c r="B6" t="s">
        <v>174</v>
      </c>
      <c r="C6" t="s">
        <v>26</v>
      </c>
      <c r="D6">
        <v>48</v>
      </c>
      <c r="E6">
        <v>73</v>
      </c>
      <c r="F6">
        <v>1E-3</v>
      </c>
      <c r="G6">
        <v>3000</v>
      </c>
      <c r="H6">
        <v>279311866.39999998</v>
      </c>
      <c r="L6" s="11">
        <v>283849653.5</v>
      </c>
      <c r="M6" s="11">
        <v>283879353.69999999</v>
      </c>
      <c r="N6">
        <v>0</v>
      </c>
      <c r="O6">
        <v>0</v>
      </c>
      <c r="P6">
        <v>0</v>
      </c>
      <c r="Q6">
        <v>17.2</v>
      </c>
      <c r="R6">
        <v>0</v>
      </c>
      <c r="S6">
        <v>0</v>
      </c>
      <c r="T6">
        <v>0</v>
      </c>
      <c r="U6">
        <v>151.30000000000001</v>
      </c>
      <c r="V6">
        <v>120.4</v>
      </c>
      <c r="W6">
        <v>0</v>
      </c>
      <c r="X6">
        <v>0</v>
      </c>
      <c r="Y6">
        <v>0</v>
      </c>
      <c r="Z6">
        <v>-1.0463E-2</v>
      </c>
      <c r="AA6">
        <v>2951</v>
      </c>
      <c r="AB6">
        <v>0</v>
      </c>
      <c r="AC6">
        <v>0</v>
      </c>
      <c r="AD6">
        <v>0</v>
      </c>
      <c r="AE6">
        <v>0</v>
      </c>
      <c r="AF6">
        <v>0</v>
      </c>
      <c r="AG6" t="s">
        <v>171</v>
      </c>
    </row>
    <row r="7" spans="1:33" x14ac:dyDescent="0.25">
      <c r="A7" s="5" t="s">
        <v>101</v>
      </c>
      <c r="B7" t="s">
        <v>175</v>
      </c>
      <c r="C7" t="s">
        <v>26</v>
      </c>
      <c r="D7">
        <v>48</v>
      </c>
      <c r="E7">
        <v>73</v>
      </c>
      <c r="F7">
        <v>1E-3</v>
      </c>
      <c r="G7">
        <v>3000</v>
      </c>
      <c r="H7">
        <v>279311866.39999998</v>
      </c>
      <c r="L7" s="11">
        <v>283849653.5</v>
      </c>
      <c r="M7" s="11">
        <v>283879353.69999999</v>
      </c>
      <c r="N7">
        <v>0</v>
      </c>
      <c r="O7">
        <v>0</v>
      </c>
      <c r="P7">
        <v>0</v>
      </c>
      <c r="Q7">
        <v>14</v>
      </c>
      <c r="R7">
        <v>0</v>
      </c>
      <c r="S7">
        <v>0</v>
      </c>
      <c r="T7">
        <v>0</v>
      </c>
      <c r="U7">
        <v>136.19999999999999</v>
      </c>
      <c r="V7">
        <v>120.6</v>
      </c>
      <c r="W7">
        <v>0</v>
      </c>
      <c r="X7">
        <v>0</v>
      </c>
      <c r="Y7">
        <v>0</v>
      </c>
      <c r="Z7">
        <v>-1.0463E-2</v>
      </c>
      <c r="AA7">
        <v>2951</v>
      </c>
      <c r="AB7">
        <v>0</v>
      </c>
      <c r="AC7">
        <v>0</v>
      </c>
      <c r="AD7">
        <v>0</v>
      </c>
      <c r="AE7">
        <v>0</v>
      </c>
      <c r="AF7">
        <v>0</v>
      </c>
      <c r="AG7" t="s">
        <v>171</v>
      </c>
    </row>
    <row r="8" spans="1:33" x14ac:dyDescent="0.25">
      <c r="A8" s="5" t="s">
        <v>101</v>
      </c>
      <c r="B8" t="s">
        <v>176</v>
      </c>
      <c r="C8" t="s">
        <v>26</v>
      </c>
      <c r="D8">
        <v>48</v>
      </c>
      <c r="E8">
        <v>73</v>
      </c>
      <c r="F8">
        <v>1E-3</v>
      </c>
      <c r="G8">
        <v>3000</v>
      </c>
      <c r="H8">
        <v>279311866.39999998</v>
      </c>
      <c r="L8" s="11">
        <v>283849653.5</v>
      </c>
      <c r="M8" s="11">
        <v>283879353.69999999</v>
      </c>
      <c r="N8">
        <v>0</v>
      </c>
      <c r="O8">
        <v>0</v>
      </c>
      <c r="P8">
        <v>0</v>
      </c>
      <c r="Q8">
        <v>13.3</v>
      </c>
      <c r="R8">
        <v>0</v>
      </c>
      <c r="S8">
        <v>0</v>
      </c>
      <c r="T8">
        <v>0</v>
      </c>
      <c r="U8">
        <v>125</v>
      </c>
      <c r="V8">
        <v>113.6</v>
      </c>
      <c r="W8">
        <v>0</v>
      </c>
      <c r="X8">
        <v>0</v>
      </c>
      <c r="Y8">
        <v>0</v>
      </c>
      <c r="Z8">
        <v>-1.0463E-2</v>
      </c>
      <c r="AA8">
        <v>2951</v>
      </c>
      <c r="AB8">
        <v>0</v>
      </c>
      <c r="AC8">
        <v>0</v>
      </c>
      <c r="AD8">
        <v>0</v>
      </c>
      <c r="AE8">
        <v>0</v>
      </c>
      <c r="AF8">
        <v>0</v>
      </c>
      <c r="AG8" t="s">
        <v>171</v>
      </c>
    </row>
    <row r="9" spans="1:33" x14ac:dyDescent="0.25">
      <c r="A9" s="5" t="s">
        <v>101</v>
      </c>
      <c r="B9" t="s">
        <v>177</v>
      </c>
      <c r="C9" t="s">
        <v>26</v>
      </c>
      <c r="D9">
        <v>48</v>
      </c>
      <c r="E9">
        <v>73</v>
      </c>
      <c r="F9">
        <v>1E-3</v>
      </c>
      <c r="G9">
        <v>3000</v>
      </c>
      <c r="H9">
        <v>279311866.39999998</v>
      </c>
      <c r="L9" s="11">
        <v>283849653.5</v>
      </c>
      <c r="M9" s="11">
        <v>283879353.69999999</v>
      </c>
      <c r="N9">
        <v>0</v>
      </c>
      <c r="O9">
        <v>0</v>
      </c>
      <c r="P9">
        <v>0</v>
      </c>
      <c r="Q9">
        <v>17.2</v>
      </c>
      <c r="R9">
        <v>0</v>
      </c>
      <c r="S9">
        <v>0</v>
      </c>
      <c r="T9">
        <v>0</v>
      </c>
      <c r="U9">
        <v>127.5</v>
      </c>
      <c r="V9">
        <v>113.1</v>
      </c>
      <c r="W9">
        <v>0</v>
      </c>
      <c r="X9">
        <v>0</v>
      </c>
      <c r="Y9">
        <v>0</v>
      </c>
      <c r="Z9">
        <v>-1.0463E-2</v>
      </c>
      <c r="AA9">
        <v>2951</v>
      </c>
      <c r="AB9">
        <v>0</v>
      </c>
      <c r="AC9">
        <v>0</v>
      </c>
      <c r="AD9">
        <v>0</v>
      </c>
      <c r="AE9">
        <v>0</v>
      </c>
      <c r="AF9">
        <v>0</v>
      </c>
      <c r="AG9" t="s">
        <v>171</v>
      </c>
    </row>
    <row r="10" spans="1:33" x14ac:dyDescent="0.25">
      <c r="A10" s="5" t="s">
        <v>101</v>
      </c>
      <c r="B10" t="s">
        <v>178</v>
      </c>
      <c r="C10" t="s">
        <v>26</v>
      </c>
      <c r="D10">
        <v>48</v>
      </c>
      <c r="E10">
        <v>73</v>
      </c>
      <c r="F10">
        <v>1E-3</v>
      </c>
      <c r="G10">
        <v>3000</v>
      </c>
      <c r="H10">
        <v>279311866.39999998</v>
      </c>
      <c r="L10" s="11">
        <v>283849653.5</v>
      </c>
      <c r="M10" s="11">
        <v>283879353.69999999</v>
      </c>
      <c r="N10">
        <v>0</v>
      </c>
      <c r="O10">
        <v>0</v>
      </c>
      <c r="P10">
        <v>0</v>
      </c>
      <c r="Q10">
        <v>12.3</v>
      </c>
      <c r="R10">
        <v>0</v>
      </c>
      <c r="S10">
        <v>0</v>
      </c>
      <c r="T10">
        <v>0</v>
      </c>
      <c r="U10">
        <v>114.2</v>
      </c>
      <c r="V10">
        <v>115.1</v>
      </c>
      <c r="W10">
        <v>0</v>
      </c>
      <c r="X10">
        <v>0</v>
      </c>
      <c r="Y10">
        <v>0</v>
      </c>
      <c r="Z10">
        <v>-1.0463E-2</v>
      </c>
      <c r="AA10">
        <v>2951</v>
      </c>
      <c r="AB10">
        <v>0</v>
      </c>
      <c r="AC10">
        <v>0</v>
      </c>
      <c r="AD10">
        <v>0</v>
      </c>
      <c r="AE10">
        <v>0</v>
      </c>
      <c r="AF10">
        <v>0</v>
      </c>
      <c r="AG10" t="s">
        <v>171</v>
      </c>
    </row>
    <row r="11" spans="1:33" x14ac:dyDescent="0.25">
      <c r="A11" s="5" t="s">
        <v>101</v>
      </c>
      <c r="B11" t="s">
        <v>179</v>
      </c>
      <c r="C11" t="s">
        <v>26</v>
      </c>
      <c r="D11">
        <v>48</v>
      </c>
      <c r="E11">
        <v>73</v>
      </c>
      <c r="F11">
        <v>1E-3</v>
      </c>
      <c r="G11">
        <v>3000</v>
      </c>
      <c r="H11">
        <v>279311866.39999998</v>
      </c>
      <c r="L11" s="11">
        <v>283849653.5</v>
      </c>
      <c r="M11" s="11">
        <v>283879353.69999999</v>
      </c>
      <c r="N11">
        <v>0</v>
      </c>
      <c r="O11">
        <v>0</v>
      </c>
      <c r="P11">
        <v>0</v>
      </c>
      <c r="Q11">
        <v>12.8</v>
      </c>
      <c r="R11">
        <v>0</v>
      </c>
      <c r="S11">
        <v>0</v>
      </c>
      <c r="T11">
        <v>0</v>
      </c>
      <c r="U11">
        <v>118.8</v>
      </c>
      <c r="V11">
        <v>115.7</v>
      </c>
      <c r="W11">
        <v>0</v>
      </c>
      <c r="X11">
        <v>0</v>
      </c>
      <c r="Y11">
        <v>0</v>
      </c>
      <c r="Z11">
        <v>-1.0463E-2</v>
      </c>
      <c r="AA11">
        <v>2951</v>
      </c>
      <c r="AB11">
        <v>0</v>
      </c>
      <c r="AC11">
        <v>0</v>
      </c>
      <c r="AD11">
        <v>0</v>
      </c>
      <c r="AE11">
        <v>0</v>
      </c>
      <c r="AF11">
        <v>0</v>
      </c>
      <c r="AG11" t="s">
        <v>171</v>
      </c>
    </row>
    <row r="12" spans="1:33" x14ac:dyDescent="0.25">
      <c r="A12" s="5" t="s">
        <v>101</v>
      </c>
      <c r="B12" t="s">
        <v>180</v>
      </c>
      <c r="C12" t="s">
        <v>26</v>
      </c>
      <c r="D12">
        <v>48</v>
      </c>
      <c r="E12">
        <v>73</v>
      </c>
      <c r="F12">
        <v>1E-3</v>
      </c>
      <c r="G12">
        <v>3000</v>
      </c>
      <c r="H12">
        <v>279311866.39999998</v>
      </c>
      <c r="L12" s="11">
        <v>283849653.5</v>
      </c>
      <c r="M12">
        <v>283879353.69999999</v>
      </c>
      <c r="N12">
        <v>0</v>
      </c>
      <c r="O12">
        <v>0</v>
      </c>
      <c r="P12">
        <v>0</v>
      </c>
      <c r="Q12">
        <v>13.2</v>
      </c>
      <c r="R12">
        <v>0</v>
      </c>
      <c r="S12">
        <v>0</v>
      </c>
      <c r="T12">
        <v>0</v>
      </c>
      <c r="U12">
        <v>121.8</v>
      </c>
      <c r="V12">
        <v>110.2</v>
      </c>
      <c r="W12">
        <v>0</v>
      </c>
      <c r="X12">
        <v>0</v>
      </c>
      <c r="Y12">
        <v>0</v>
      </c>
      <c r="Z12">
        <v>-1.0463E-2</v>
      </c>
      <c r="AA12">
        <v>2951</v>
      </c>
      <c r="AB12">
        <v>0</v>
      </c>
      <c r="AC12">
        <v>0</v>
      </c>
      <c r="AD12">
        <v>0</v>
      </c>
      <c r="AE12">
        <v>0</v>
      </c>
      <c r="AF12">
        <v>0</v>
      </c>
      <c r="AG12" t="s">
        <v>171</v>
      </c>
    </row>
    <row r="13" spans="1:33" x14ac:dyDescent="0.25">
      <c r="A13" s="5" t="s">
        <v>101</v>
      </c>
      <c r="B13" t="s">
        <v>181</v>
      </c>
      <c r="C13" t="s">
        <v>26</v>
      </c>
      <c r="D13">
        <v>48</v>
      </c>
      <c r="E13">
        <v>73</v>
      </c>
      <c r="F13">
        <v>1E-4</v>
      </c>
      <c r="G13">
        <v>3000</v>
      </c>
      <c r="H13" s="11">
        <v>279311866.39999998</v>
      </c>
      <c r="I13" s="11">
        <v>283870175.10000002</v>
      </c>
      <c r="J13" s="11"/>
      <c r="K13" s="11"/>
      <c r="L13" s="11">
        <v>283849653.5</v>
      </c>
      <c r="M13" s="11">
        <v>283849653.5</v>
      </c>
      <c r="N13" s="11">
        <v>283849653.5</v>
      </c>
      <c r="O13" s="11">
        <v>283849653.5</v>
      </c>
      <c r="P13">
        <v>0</v>
      </c>
      <c r="Q13">
        <v>12.1</v>
      </c>
      <c r="R13">
        <v>27.1</v>
      </c>
      <c r="S13">
        <v>0</v>
      </c>
      <c r="T13">
        <v>0</v>
      </c>
      <c r="U13">
        <v>101.7</v>
      </c>
      <c r="V13">
        <v>152</v>
      </c>
      <c r="W13">
        <v>187.9</v>
      </c>
      <c r="X13">
        <v>177.3</v>
      </c>
      <c r="Y13">
        <v>0</v>
      </c>
      <c r="Z13">
        <v>0</v>
      </c>
      <c r="AA13">
        <v>2951</v>
      </c>
      <c r="AB13">
        <v>0</v>
      </c>
      <c r="AC13">
        <v>0</v>
      </c>
      <c r="AD13">
        <v>3504</v>
      </c>
      <c r="AE13">
        <v>0</v>
      </c>
      <c r="AF13">
        <v>0</v>
      </c>
      <c r="AG13" t="s">
        <v>171</v>
      </c>
    </row>
    <row r="14" spans="1:33" x14ac:dyDescent="0.25">
      <c r="A14" s="5" t="s">
        <v>101</v>
      </c>
      <c r="B14" t="s">
        <v>182</v>
      </c>
      <c r="C14" t="s">
        <v>26</v>
      </c>
      <c r="D14">
        <v>48</v>
      </c>
      <c r="E14" s="22">
        <v>73</v>
      </c>
      <c r="F14" s="22">
        <v>1E-4</v>
      </c>
      <c r="G14" s="22">
        <v>3000</v>
      </c>
      <c r="H14" s="11">
        <v>279311866.39999998</v>
      </c>
      <c r="I14" s="11">
        <v>283870175.10000002</v>
      </c>
      <c r="J14" s="11"/>
      <c r="K14" s="11"/>
      <c r="L14" s="11">
        <v>283849653.5</v>
      </c>
      <c r="M14" s="11">
        <v>283849653.5</v>
      </c>
      <c r="N14" s="11">
        <v>283849653.5</v>
      </c>
      <c r="O14" s="11">
        <v>283849653.5</v>
      </c>
      <c r="P14">
        <v>0</v>
      </c>
      <c r="Q14">
        <v>12</v>
      </c>
      <c r="R14">
        <v>26.8</v>
      </c>
      <c r="S14">
        <v>0</v>
      </c>
      <c r="T14">
        <v>0</v>
      </c>
      <c r="U14">
        <v>105.2</v>
      </c>
      <c r="V14">
        <v>142.30000000000001</v>
      </c>
      <c r="W14">
        <v>171.8</v>
      </c>
      <c r="X14">
        <v>162.19999999999999</v>
      </c>
      <c r="Y14">
        <v>0</v>
      </c>
      <c r="Z14">
        <v>0</v>
      </c>
      <c r="AA14">
        <v>2951</v>
      </c>
      <c r="AB14">
        <v>0</v>
      </c>
      <c r="AC14">
        <v>0</v>
      </c>
      <c r="AD14">
        <v>3504</v>
      </c>
      <c r="AE14">
        <v>0</v>
      </c>
      <c r="AF14">
        <v>0</v>
      </c>
      <c r="AG14" t="s">
        <v>171</v>
      </c>
    </row>
    <row r="15" spans="1:33" x14ac:dyDescent="0.25">
      <c r="A15" s="5" t="s">
        <v>101</v>
      </c>
      <c r="B15" t="s">
        <v>183</v>
      </c>
      <c r="C15" t="s">
        <v>11</v>
      </c>
      <c r="D15">
        <v>48</v>
      </c>
      <c r="E15" s="22">
        <v>610</v>
      </c>
      <c r="F15" s="22">
        <v>1E-4</v>
      </c>
      <c r="G15" s="22">
        <v>3000</v>
      </c>
      <c r="H15">
        <v>3165482.7</v>
      </c>
      <c r="I15">
        <v>3185195.3</v>
      </c>
      <c r="L15" s="11"/>
      <c r="O15">
        <v>3168994.2</v>
      </c>
      <c r="P15">
        <v>0</v>
      </c>
      <c r="Q15">
        <v>182.7</v>
      </c>
      <c r="R15">
        <v>667.5</v>
      </c>
      <c r="S15">
        <v>0</v>
      </c>
      <c r="T15">
        <v>0</v>
      </c>
      <c r="U15">
        <v>3101.8</v>
      </c>
      <c r="V15">
        <v>3101.7</v>
      </c>
      <c r="W15">
        <v>3309.3</v>
      </c>
      <c r="X15">
        <v>3780.5</v>
      </c>
      <c r="Y15">
        <v>0</v>
      </c>
      <c r="Z15">
        <v>55.414468999999997</v>
      </c>
      <c r="AA15">
        <v>13189</v>
      </c>
      <c r="AB15">
        <v>0</v>
      </c>
      <c r="AC15">
        <v>0</v>
      </c>
      <c r="AD15">
        <v>29280</v>
      </c>
      <c r="AE15">
        <v>0</v>
      </c>
      <c r="AF15">
        <v>0</v>
      </c>
      <c r="AG15" t="s">
        <v>171</v>
      </c>
    </row>
    <row r="16" spans="1:33" x14ac:dyDescent="0.25">
      <c r="A16" s="5" t="s">
        <v>101</v>
      </c>
      <c r="B16" t="s">
        <v>184</v>
      </c>
      <c r="C16" t="s">
        <v>26</v>
      </c>
      <c r="D16">
        <v>48</v>
      </c>
      <c r="E16">
        <v>73</v>
      </c>
      <c r="F16">
        <v>1E-4</v>
      </c>
      <c r="G16">
        <v>3000</v>
      </c>
      <c r="H16">
        <v>279311866.39999998</v>
      </c>
      <c r="I16">
        <v>283870175.10000002</v>
      </c>
      <c r="L16" s="11">
        <v>283849653.5</v>
      </c>
      <c r="O16">
        <v>283849653.5</v>
      </c>
      <c r="P16">
        <v>0</v>
      </c>
      <c r="Q16">
        <v>12</v>
      </c>
      <c r="R16">
        <v>21.7</v>
      </c>
      <c r="S16">
        <v>0</v>
      </c>
      <c r="T16">
        <v>0</v>
      </c>
      <c r="U16">
        <v>89.8</v>
      </c>
      <c r="V16">
        <v>0</v>
      </c>
      <c r="W16">
        <v>0</v>
      </c>
      <c r="X16">
        <v>139</v>
      </c>
      <c r="Y16">
        <v>0</v>
      </c>
      <c r="Z16">
        <v>100</v>
      </c>
      <c r="AA16">
        <v>2951</v>
      </c>
      <c r="AB16">
        <v>0</v>
      </c>
      <c r="AC16">
        <v>0</v>
      </c>
      <c r="AD16">
        <v>3504</v>
      </c>
      <c r="AE16">
        <v>0</v>
      </c>
      <c r="AF16">
        <v>0</v>
      </c>
      <c r="AG16" t="s">
        <v>171</v>
      </c>
    </row>
    <row r="17" spans="1:33" x14ac:dyDescent="0.25">
      <c r="A17" s="5" t="s">
        <v>101</v>
      </c>
      <c r="B17" t="s">
        <v>185</v>
      </c>
      <c r="C17" t="s">
        <v>26</v>
      </c>
      <c r="D17">
        <v>48</v>
      </c>
      <c r="E17">
        <v>73</v>
      </c>
      <c r="F17">
        <v>1E-4</v>
      </c>
      <c r="G17">
        <v>3000</v>
      </c>
      <c r="H17">
        <v>279311866.39999998</v>
      </c>
      <c r="I17">
        <v>283870175.10000002</v>
      </c>
      <c r="L17" s="11">
        <v>283849653.5</v>
      </c>
      <c r="N17">
        <v>283849653.5</v>
      </c>
      <c r="O17">
        <v>283849653.5</v>
      </c>
      <c r="P17">
        <v>283849653.5</v>
      </c>
      <c r="Q17">
        <v>12.1</v>
      </c>
      <c r="R17">
        <v>22.3</v>
      </c>
      <c r="U17">
        <v>115</v>
      </c>
      <c r="W17">
        <v>209.7</v>
      </c>
      <c r="X17">
        <v>194.4</v>
      </c>
      <c r="Y17">
        <v>191</v>
      </c>
      <c r="Z17">
        <v>100</v>
      </c>
      <c r="AA17">
        <v>2951</v>
      </c>
      <c r="AB17">
        <v>0</v>
      </c>
      <c r="AC17">
        <v>0</v>
      </c>
      <c r="AD17">
        <v>3504</v>
      </c>
      <c r="AE17">
        <v>58</v>
      </c>
      <c r="AF17">
        <v>2656</v>
      </c>
      <c r="AG17" t="s">
        <v>171</v>
      </c>
    </row>
    <row r="18" spans="1:33" x14ac:dyDescent="0.25">
      <c r="A18" s="5" t="s">
        <v>101</v>
      </c>
      <c r="B18" t="s">
        <v>186</v>
      </c>
      <c r="C18" t="s">
        <v>26</v>
      </c>
      <c r="D18">
        <v>48</v>
      </c>
      <c r="E18">
        <v>73</v>
      </c>
      <c r="F18">
        <v>1E-4</v>
      </c>
      <c r="G18">
        <v>8000</v>
      </c>
      <c r="H18">
        <v>279311866.39999998</v>
      </c>
      <c r="I18">
        <v>283870175.10000002</v>
      </c>
      <c r="L18" s="11">
        <v>283849653.5</v>
      </c>
      <c r="N18">
        <v>283849653.5</v>
      </c>
      <c r="O18">
        <v>283849653.5</v>
      </c>
      <c r="P18">
        <v>283849653.5</v>
      </c>
      <c r="Q18">
        <v>15.2</v>
      </c>
      <c r="R18">
        <v>29.5</v>
      </c>
      <c r="U18">
        <v>245.6</v>
      </c>
      <c r="V18">
        <v>0</v>
      </c>
      <c r="W18">
        <v>129.4</v>
      </c>
      <c r="X18">
        <v>172.6</v>
      </c>
      <c r="Y18">
        <v>517.1</v>
      </c>
      <c r="Z18">
        <v>100</v>
      </c>
      <c r="AA18">
        <v>2951</v>
      </c>
      <c r="AB18">
        <v>0</v>
      </c>
      <c r="AC18">
        <v>0</v>
      </c>
      <c r="AD18">
        <v>3504</v>
      </c>
      <c r="AE18">
        <v>58</v>
      </c>
      <c r="AF18">
        <v>2656</v>
      </c>
      <c r="AG18" t="s">
        <v>171</v>
      </c>
    </row>
    <row r="19" spans="1:33" x14ac:dyDescent="0.25">
      <c r="A19" s="5" t="s">
        <v>101</v>
      </c>
      <c r="B19" t="s">
        <v>187</v>
      </c>
      <c r="C19" t="s">
        <v>26</v>
      </c>
      <c r="D19">
        <v>48</v>
      </c>
      <c r="E19">
        <v>73</v>
      </c>
      <c r="F19">
        <v>1E-4</v>
      </c>
      <c r="G19">
        <v>6000</v>
      </c>
      <c r="H19">
        <v>279311866.39999998</v>
      </c>
      <c r="I19">
        <v>283870175.10000002</v>
      </c>
      <c r="J19">
        <v>0</v>
      </c>
      <c r="K19">
        <v>0</v>
      </c>
      <c r="L19" s="11">
        <v>283849653.5</v>
      </c>
      <c r="M19">
        <v>0</v>
      </c>
      <c r="N19">
        <v>283870881.39999998</v>
      </c>
      <c r="O19">
        <v>283849653.5</v>
      </c>
      <c r="P19">
        <v>283853580.5</v>
      </c>
      <c r="Q19">
        <v>16.7</v>
      </c>
      <c r="R19">
        <v>30.5</v>
      </c>
      <c r="S19">
        <v>0</v>
      </c>
      <c r="T19">
        <v>0</v>
      </c>
      <c r="U19">
        <v>143.30000000000001</v>
      </c>
      <c r="V19">
        <v>0</v>
      </c>
      <c r="W19">
        <v>211.9</v>
      </c>
      <c r="X19">
        <v>220.8</v>
      </c>
      <c r="Y19">
        <v>163.80000000000001</v>
      </c>
      <c r="Z19">
        <v>100</v>
      </c>
      <c r="AA19">
        <v>2951</v>
      </c>
      <c r="AB19">
        <v>0</v>
      </c>
      <c r="AC19">
        <v>0</v>
      </c>
      <c r="AD19">
        <v>3504</v>
      </c>
      <c r="AE19">
        <v>58</v>
      </c>
      <c r="AF19">
        <v>2656</v>
      </c>
      <c r="AG19" t="s">
        <v>171</v>
      </c>
    </row>
    <row r="20" spans="1:33" x14ac:dyDescent="0.25">
      <c r="L20" s="11"/>
      <c r="M20" s="11">
        <f>M11-L11</f>
        <v>29700.199999988079</v>
      </c>
    </row>
    <row r="21" spans="1:33" x14ac:dyDescent="0.25">
      <c r="L21" s="11"/>
      <c r="M21" s="20">
        <f>(M11-L11)/M11</f>
        <v>1.046226138424102E-4</v>
      </c>
      <c r="N21">
        <f>M21*L11</f>
        <v>29697.09268743244</v>
      </c>
    </row>
    <row r="22" spans="1:33" x14ac:dyDescent="0.25">
      <c r="L22" s="11"/>
      <c r="M22" s="20">
        <f>(L11-M11)/L11</f>
        <v>-1.04633560879045E-4</v>
      </c>
    </row>
    <row r="23" spans="1:33" x14ac:dyDescent="0.25">
      <c r="L23" s="11"/>
      <c r="M23" s="11"/>
    </row>
    <row r="24" spans="1:33" x14ac:dyDescent="0.25">
      <c r="L24" s="11"/>
      <c r="M24" s="11">
        <f>M12-L12</f>
        <v>29700.199999988079</v>
      </c>
    </row>
    <row r="25" spans="1:33" x14ac:dyDescent="0.25">
      <c r="L25" s="11"/>
      <c r="M25" s="20">
        <f>(M12-L12)/M12</f>
        <v>1.046226138424102E-4</v>
      </c>
      <c r="N25">
        <f>M25*L12</f>
        <v>29697.09268743244</v>
      </c>
    </row>
    <row r="26" spans="1:33" x14ac:dyDescent="0.25">
      <c r="L26" s="11"/>
      <c r="M26" s="20">
        <f>(L12-M12)/L12</f>
        <v>-1.04633560879045E-4</v>
      </c>
    </row>
    <row r="27" spans="1:33" x14ac:dyDescent="0.25">
      <c r="L27" s="11"/>
      <c r="M27" s="11"/>
    </row>
    <row r="28" spans="1:33" x14ac:dyDescent="0.25">
      <c r="L28" s="11"/>
      <c r="M28" s="11"/>
    </row>
    <row r="29" spans="1:33" x14ac:dyDescent="0.25">
      <c r="L29" s="11"/>
      <c r="M29" s="11"/>
    </row>
    <row r="30" spans="1:33" x14ac:dyDescent="0.25">
      <c r="L30" s="11"/>
      <c r="M30" s="11"/>
    </row>
    <row r="31" spans="1:33" x14ac:dyDescent="0.25">
      <c r="L31" s="11"/>
      <c r="M31" s="11"/>
    </row>
    <row r="32" spans="1:33" x14ac:dyDescent="0.25">
      <c r="L32" s="11"/>
      <c r="M32" s="11"/>
    </row>
    <row r="33" spans="12:13" x14ac:dyDescent="0.25">
      <c r="L33" s="11"/>
      <c r="M33" s="11"/>
    </row>
    <row r="34" spans="12:13" x14ac:dyDescent="0.25">
      <c r="L34" s="11"/>
      <c r="M34" s="11"/>
    </row>
    <row r="35" spans="12:13" x14ac:dyDescent="0.25">
      <c r="L35" s="11"/>
      <c r="M35" s="11"/>
    </row>
    <row r="36" spans="12:13" x14ac:dyDescent="0.25">
      <c r="L36" s="11"/>
      <c r="M36" s="11"/>
    </row>
    <row r="37" spans="12:13" x14ac:dyDescent="0.25">
      <c r="L37" s="11"/>
      <c r="M37" s="11"/>
    </row>
    <row r="38" spans="12:13" x14ac:dyDescent="0.25">
      <c r="L38" s="11"/>
      <c r="M38" s="11"/>
    </row>
    <row r="39" spans="12:13" x14ac:dyDescent="0.25">
      <c r="L39" s="11"/>
      <c r="M39" s="11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8E7EE-C125-416C-8A35-6EE4DFAC9DB8}">
  <dimension ref="A1:AJ35"/>
  <sheetViews>
    <sheetView workbookViewId="0">
      <selection activeCell="V3" sqref="V3"/>
    </sheetView>
  </sheetViews>
  <sheetFormatPr baseColWidth="10" defaultRowHeight="15" x14ac:dyDescent="0.25"/>
  <cols>
    <col min="1" max="1" width="10.140625" bestFit="1" customWidth="1"/>
    <col min="2" max="2" width="1.42578125" customWidth="1"/>
    <col min="3" max="3" width="10.28515625" bestFit="1" customWidth="1"/>
    <col min="4" max="4" width="3" bestFit="1" customWidth="1"/>
    <col min="5" max="5" width="4" bestFit="1" customWidth="1"/>
    <col min="6" max="6" width="7" bestFit="1" customWidth="1"/>
    <col min="7" max="7" width="11.28515625" bestFit="1" customWidth="1"/>
    <col min="8" max="8" width="5.140625" customWidth="1"/>
    <col min="9" max="9" width="11.42578125" customWidth="1"/>
    <col min="10" max="16" width="12" bestFit="1" customWidth="1"/>
    <col min="17" max="17" width="12" customWidth="1"/>
    <col min="18" max="18" width="5.42578125" bestFit="1" customWidth="1"/>
    <col min="19" max="19" width="4.42578125" bestFit="1" customWidth="1"/>
    <col min="20" max="20" width="6.7109375" bestFit="1" customWidth="1"/>
    <col min="21" max="21" width="7" bestFit="1" customWidth="1"/>
    <col min="22" max="22" width="7.7109375" bestFit="1" customWidth="1"/>
    <col min="23" max="23" width="7" bestFit="1" customWidth="1"/>
    <col min="24" max="24" width="10.7109375" bestFit="1" customWidth="1"/>
    <col min="25" max="25" width="8.85546875" bestFit="1" customWidth="1"/>
    <col min="26" max="26" width="9.85546875" bestFit="1" customWidth="1"/>
    <col min="27" max="27" width="9.85546875" customWidth="1"/>
    <col min="28" max="28" width="5.28515625" bestFit="1" customWidth="1"/>
    <col min="29" max="29" width="19.28515625" bestFit="1" customWidth="1"/>
    <col min="30" max="30" width="6.85546875" bestFit="1" customWidth="1"/>
    <col min="31" max="31" width="10.28515625" bestFit="1" customWidth="1"/>
    <col min="32" max="32" width="12.42578125" bestFit="1" customWidth="1"/>
    <col min="33" max="33" width="9.7109375" bestFit="1" customWidth="1"/>
    <col min="34" max="34" width="2" bestFit="1" customWidth="1"/>
    <col min="35" max="35" width="15.140625" bestFit="1" customWidth="1"/>
    <col min="36" max="36" width="10" bestFit="1" customWidth="1"/>
    <col min="37" max="37" width="2" bestFit="1" customWidth="1"/>
    <col min="38" max="38" width="19.5703125" bestFit="1" customWidth="1"/>
  </cols>
  <sheetData>
    <row r="1" spans="1:36" x14ac:dyDescent="0.25">
      <c r="A1" s="2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8" t="s">
        <v>195</v>
      </c>
      <c r="H1" s="1" t="s">
        <v>118</v>
      </c>
      <c r="I1" s="1" t="s">
        <v>4</v>
      </c>
      <c r="J1" s="1" t="s">
        <v>18</v>
      </c>
      <c r="K1" s="1" t="s">
        <v>6</v>
      </c>
      <c r="L1" s="1" t="s">
        <v>167</v>
      </c>
      <c r="M1" s="1" t="s">
        <v>17</v>
      </c>
      <c r="N1" s="1" t="s">
        <v>188</v>
      </c>
      <c r="O1" s="1" t="s">
        <v>189</v>
      </c>
      <c r="P1" s="1" t="s">
        <v>190</v>
      </c>
      <c r="Q1" s="1" t="s">
        <v>193</v>
      </c>
      <c r="R1" s="1" t="s">
        <v>20</v>
      </c>
      <c r="S1" s="1" t="s">
        <v>5</v>
      </c>
      <c r="T1" s="1" t="s">
        <v>19</v>
      </c>
      <c r="U1" s="1" t="s">
        <v>7</v>
      </c>
      <c r="V1" s="1" t="s">
        <v>168</v>
      </c>
      <c r="W1" s="1" t="s">
        <v>16</v>
      </c>
      <c r="X1" s="1" t="s">
        <v>194</v>
      </c>
      <c r="Y1" s="1" t="s">
        <v>192</v>
      </c>
      <c r="Z1" s="1" t="s">
        <v>191</v>
      </c>
      <c r="AA1" s="1" t="s">
        <v>198</v>
      </c>
      <c r="AB1" s="1" t="s">
        <v>21</v>
      </c>
      <c r="AC1" s="1" t="s">
        <v>96</v>
      </c>
      <c r="AD1" s="1" t="s">
        <v>10</v>
      </c>
      <c r="AE1" s="1" t="s">
        <v>23</v>
      </c>
      <c r="AF1" s="1" t="s">
        <v>97</v>
      </c>
      <c r="AG1" s="1" t="s">
        <v>98</v>
      </c>
      <c r="AH1" s="1" t="s">
        <v>24</v>
      </c>
      <c r="AI1" s="1" t="s">
        <v>104</v>
      </c>
      <c r="AJ1" s="1" t="s">
        <v>151</v>
      </c>
    </row>
    <row r="2" spans="1:36" x14ac:dyDescent="0.25">
      <c r="A2" t="s">
        <v>120</v>
      </c>
      <c r="B2" t="s">
        <v>199</v>
      </c>
      <c r="C2" t="s">
        <v>45</v>
      </c>
      <c r="D2">
        <v>48</v>
      </c>
      <c r="E2">
        <v>73</v>
      </c>
      <c r="F2">
        <v>1E-4</v>
      </c>
      <c r="G2" s="22" t="s">
        <v>200</v>
      </c>
      <c r="H2">
        <v>4000</v>
      </c>
      <c r="I2">
        <v>341207508.60000002</v>
      </c>
      <c r="J2">
        <v>347635528.10000002</v>
      </c>
      <c r="K2">
        <v>347399587.10000002</v>
      </c>
      <c r="L2">
        <v>347390298.69999999</v>
      </c>
      <c r="M2">
        <v>347401579.80000001</v>
      </c>
      <c r="N2">
        <v>347399587.10000002</v>
      </c>
      <c r="O2">
        <v>347390298.69999999</v>
      </c>
      <c r="P2">
        <v>347390298.69999999</v>
      </c>
      <c r="Q2">
        <v>347390298.69999999</v>
      </c>
      <c r="R2">
        <v>0</v>
      </c>
      <c r="S2">
        <v>6.6</v>
      </c>
      <c r="T2">
        <v>16.2</v>
      </c>
      <c r="U2">
        <v>26.8</v>
      </c>
      <c r="V2">
        <v>52.8</v>
      </c>
      <c r="W2">
        <v>79</v>
      </c>
      <c r="X2">
        <v>41.6</v>
      </c>
      <c r="Y2">
        <v>38.200000000000003</v>
      </c>
      <c r="Z2">
        <v>38.5</v>
      </c>
      <c r="AA2">
        <v>37</v>
      </c>
      <c r="AB2">
        <v>0</v>
      </c>
      <c r="AC2">
        <f>(Q2-I2)/(0.0000000001+ABS(Q2))</f>
        <v>1.7797820270563487E-2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196</v>
      </c>
    </row>
    <row r="3" spans="1:36" x14ac:dyDescent="0.25">
      <c r="A3" t="s">
        <v>120</v>
      </c>
      <c r="C3" t="s">
        <v>11</v>
      </c>
      <c r="F3">
        <v>1E-4</v>
      </c>
      <c r="G3" s="22" t="s">
        <v>200</v>
      </c>
      <c r="H3">
        <v>4000</v>
      </c>
      <c r="I3">
        <v>3165482.7</v>
      </c>
      <c r="J3">
        <v>3185213.8</v>
      </c>
      <c r="K3" s="26">
        <v>3172523.6</v>
      </c>
      <c r="L3">
        <v>3170626.3</v>
      </c>
      <c r="N3">
        <v>3172523.6</v>
      </c>
      <c r="Q3" s="23">
        <v>3168783.6</v>
      </c>
      <c r="S3">
        <v>123</v>
      </c>
      <c r="T3">
        <v>356</v>
      </c>
      <c r="U3">
        <v>4044.7</v>
      </c>
      <c r="V3" s="26">
        <v>4049.1</v>
      </c>
      <c r="W3">
        <v>4071.1</v>
      </c>
      <c r="X3">
        <v>4394.5172000000002</v>
      </c>
      <c r="AA3" s="23">
        <v>1405.0474999999999</v>
      </c>
      <c r="AC3">
        <f t="shared" ref="AC3:AC17" si="0">(Q3-I3)/(0.0000000001+ABS(Q3))</f>
        <v>1.0416930963666647E-3</v>
      </c>
    </row>
    <row r="4" spans="1:36" x14ac:dyDescent="0.25">
      <c r="C4" t="s">
        <v>12</v>
      </c>
      <c r="F4">
        <v>1E-4</v>
      </c>
      <c r="G4" s="22" t="s">
        <v>200</v>
      </c>
      <c r="H4">
        <v>4000</v>
      </c>
      <c r="I4">
        <v>3170292.3</v>
      </c>
      <c r="J4">
        <v>3195898.5</v>
      </c>
      <c r="K4" s="3"/>
      <c r="L4" s="3"/>
      <c r="O4">
        <v>3179212.7</v>
      </c>
      <c r="P4">
        <v>3179212.7</v>
      </c>
      <c r="Q4" s="23"/>
      <c r="S4">
        <v>128.4</v>
      </c>
      <c r="T4">
        <v>1373.6</v>
      </c>
      <c r="U4">
        <v>4045.6</v>
      </c>
      <c r="V4">
        <v>4048.6</v>
      </c>
      <c r="W4">
        <v>4176.3</v>
      </c>
      <c r="X4">
        <v>4000</v>
      </c>
      <c r="Y4">
        <v>4000</v>
      </c>
      <c r="Z4">
        <v>5125.4434000000001</v>
      </c>
      <c r="AA4" s="23"/>
      <c r="AC4">
        <f>(Q4-I4)/(0.0000000001+ABS(Q4))</f>
        <v>-3.1702922999999996E+16</v>
      </c>
    </row>
    <row r="5" spans="1:36" x14ac:dyDescent="0.25">
      <c r="A5" s="5" t="s">
        <v>120</v>
      </c>
      <c r="B5" t="s">
        <v>201</v>
      </c>
      <c r="C5" t="s">
        <v>45</v>
      </c>
      <c r="D5">
        <v>48</v>
      </c>
      <c r="E5">
        <v>73</v>
      </c>
      <c r="F5">
        <v>1E-4</v>
      </c>
      <c r="G5" s="22" t="s">
        <v>200</v>
      </c>
      <c r="H5">
        <v>4000</v>
      </c>
      <c r="I5">
        <v>341207508.60000002</v>
      </c>
      <c r="J5">
        <v>347635528.10000002</v>
      </c>
      <c r="K5">
        <v>347399587.10000002</v>
      </c>
      <c r="Q5">
        <v>347473184</v>
      </c>
      <c r="R5">
        <v>0</v>
      </c>
      <c r="S5">
        <v>17.399999999999999</v>
      </c>
      <c r="T5">
        <v>41.2</v>
      </c>
      <c r="U5">
        <v>69.7</v>
      </c>
      <c r="AA5">
        <v>67.400000000000006</v>
      </c>
      <c r="AC5">
        <f t="shared" si="0"/>
        <v>1.8032112083791699E-2</v>
      </c>
      <c r="AD5">
        <f>(J5-I5)/(0.0000000001+ABS(J5))</f>
        <v>1.8490686309113179E-2</v>
      </c>
      <c r="AE5">
        <f>(K5-I5)/(0.0000000001+ABS(K5))</f>
        <v>1.7824081345892882E-2</v>
      </c>
      <c r="AF5">
        <v>0</v>
      </c>
      <c r="AG5">
        <v>0</v>
      </c>
      <c r="AH5">
        <v>0</v>
      </c>
      <c r="AI5" t="s">
        <v>196</v>
      </c>
    </row>
    <row r="6" spans="1:36" x14ac:dyDescent="0.25">
      <c r="A6" t="s">
        <v>120</v>
      </c>
      <c r="B6" t="s">
        <v>202</v>
      </c>
      <c r="C6" t="s">
        <v>12</v>
      </c>
      <c r="D6">
        <v>48</v>
      </c>
      <c r="E6">
        <v>610</v>
      </c>
      <c r="F6">
        <v>1E-4</v>
      </c>
      <c r="G6" t="s">
        <v>197</v>
      </c>
      <c r="H6">
        <v>1200</v>
      </c>
      <c r="I6">
        <v>3170292.3</v>
      </c>
      <c r="J6">
        <v>3195898.5</v>
      </c>
      <c r="K6">
        <v>85986311</v>
      </c>
      <c r="Q6">
        <v>3174356.8</v>
      </c>
      <c r="R6">
        <v>0</v>
      </c>
      <c r="S6">
        <v>128.4</v>
      </c>
      <c r="T6">
        <v>1373.6</v>
      </c>
      <c r="U6">
        <v>1245.7</v>
      </c>
      <c r="AA6">
        <v>2621.3000000000002</v>
      </c>
      <c r="AB6">
        <v>0</v>
      </c>
      <c r="AC6">
        <f t="shared" si="0"/>
        <v>1.280416870592493E-3</v>
      </c>
      <c r="AD6">
        <f t="shared" ref="AD6:AD17" si="1">(J6-I6)/(0.0000000001+ABS(J6))</f>
        <v>8.0122068958072938E-3</v>
      </c>
      <c r="AF6">
        <v>0</v>
      </c>
      <c r="AG6">
        <v>0</v>
      </c>
      <c r="AH6">
        <v>0</v>
      </c>
      <c r="AI6" t="s">
        <v>196</v>
      </c>
    </row>
    <row r="7" spans="1:36" x14ac:dyDescent="0.25">
      <c r="A7" t="s">
        <v>120</v>
      </c>
      <c r="B7" t="s">
        <v>203</v>
      </c>
      <c r="C7" t="s">
        <v>26</v>
      </c>
      <c r="D7">
        <v>48</v>
      </c>
      <c r="E7">
        <v>73</v>
      </c>
      <c r="F7">
        <v>1E-4</v>
      </c>
      <c r="G7">
        <v>1</v>
      </c>
      <c r="H7">
        <v>2000</v>
      </c>
      <c r="I7">
        <v>279311866.39999998</v>
      </c>
      <c r="J7">
        <v>283870175.10000002</v>
      </c>
      <c r="K7">
        <v>283849653.5</v>
      </c>
      <c r="Q7">
        <v>283849653.5</v>
      </c>
      <c r="R7">
        <v>0</v>
      </c>
      <c r="S7">
        <v>7.3</v>
      </c>
      <c r="T7">
        <v>14.4</v>
      </c>
      <c r="U7">
        <v>76.400000000000006</v>
      </c>
      <c r="AA7">
        <v>22.4</v>
      </c>
      <c r="AB7">
        <v>0</v>
      </c>
      <c r="AC7">
        <f t="shared" si="0"/>
        <v>1.5986586716055386E-2</v>
      </c>
      <c r="AD7">
        <f t="shared" si="1"/>
        <v>1.6057723212360282E-2</v>
      </c>
      <c r="AE7">
        <f t="shared" ref="AE7:AE17" si="2">(K7-I7)/(0.0000000001+ABS(K7))</f>
        <v>1.5986586716055386E-2</v>
      </c>
      <c r="AF7">
        <v>0</v>
      </c>
      <c r="AG7">
        <v>0</v>
      </c>
      <c r="AH7">
        <v>0</v>
      </c>
      <c r="AI7" t="s">
        <v>196</v>
      </c>
    </row>
    <row r="8" spans="1:36" x14ac:dyDescent="0.25">
      <c r="A8" t="s">
        <v>120</v>
      </c>
      <c r="B8" t="s">
        <v>204</v>
      </c>
      <c r="C8" t="s">
        <v>28</v>
      </c>
      <c r="D8">
        <v>48</v>
      </c>
      <c r="E8">
        <v>73</v>
      </c>
      <c r="F8">
        <v>1E-4</v>
      </c>
      <c r="G8">
        <v>1</v>
      </c>
      <c r="H8">
        <v>2000</v>
      </c>
      <c r="I8">
        <v>251270682.5</v>
      </c>
      <c r="J8">
        <v>255671642.90000001</v>
      </c>
      <c r="K8">
        <v>255440077.09999999</v>
      </c>
      <c r="Q8">
        <v>255467889.30000001</v>
      </c>
      <c r="R8">
        <v>0</v>
      </c>
      <c r="S8">
        <v>6.8</v>
      </c>
      <c r="T8">
        <v>31.3</v>
      </c>
      <c r="U8">
        <v>60.5</v>
      </c>
      <c r="AA8">
        <v>39.5</v>
      </c>
      <c r="AB8">
        <v>0</v>
      </c>
      <c r="AC8">
        <f t="shared" si="0"/>
        <v>1.6429488698171242E-2</v>
      </c>
      <c r="AD8">
        <f t="shared" si="1"/>
        <v>1.7213330153009337E-2</v>
      </c>
      <c r="AE8">
        <f t="shared" si="2"/>
        <v>1.632239798599714E-2</v>
      </c>
      <c r="AF8">
        <v>0</v>
      </c>
      <c r="AG8">
        <v>0</v>
      </c>
      <c r="AH8">
        <v>0</v>
      </c>
      <c r="AI8" t="s">
        <v>196</v>
      </c>
    </row>
    <row r="9" spans="1:36" x14ac:dyDescent="0.25">
      <c r="A9" t="s">
        <v>120</v>
      </c>
      <c r="B9" t="s">
        <v>205</v>
      </c>
      <c r="C9" t="s">
        <v>30</v>
      </c>
      <c r="D9">
        <v>48</v>
      </c>
      <c r="E9">
        <v>73</v>
      </c>
      <c r="F9">
        <v>1E-4</v>
      </c>
      <c r="G9">
        <v>1</v>
      </c>
      <c r="H9">
        <v>2000</v>
      </c>
      <c r="I9">
        <v>260823216.69999999</v>
      </c>
      <c r="J9">
        <v>261613254.30000001</v>
      </c>
      <c r="K9">
        <v>261613254.30000001</v>
      </c>
      <c r="Q9">
        <v>261613254.30000001</v>
      </c>
      <c r="R9">
        <v>0</v>
      </c>
      <c r="S9">
        <v>6.7</v>
      </c>
      <c r="T9">
        <v>12.8</v>
      </c>
      <c r="U9">
        <v>10.6</v>
      </c>
      <c r="AA9">
        <v>20</v>
      </c>
      <c r="AB9">
        <v>0</v>
      </c>
      <c r="AC9">
        <f t="shared" si="0"/>
        <v>3.0198684012166421E-3</v>
      </c>
      <c r="AD9">
        <f t="shared" si="1"/>
        <v>3.0198684012166421E-3</v>
      </c>
      <c r="AE9">
        <f t="shared" si="2"/>
        <v>3.0198684012166421E-3</v>
      </c>
      <c r="AF9">
        <v>0</v>
      </c>
      <c r="AG9">
        <v>0</v>
      </c>
      <c r="AH9">
        <v>0</v>
      </c>
      <c r="AI9" t="s">
        <v>196</v>
      </c>
    </row>
    <row r="10" spans="1:36" x14ac:dyDescent="0.25">
      <c r="A10" t="s">
        <v>120</v>
      </c>
      <c r="B10" t="s">
        <v>206</v>
      </c>
      <c r="C10" t="s">
        <v>32</v>
      </c>
      <c r="D10">
        <v>48</v>
      </c>
      <c r="E10">
        <v>73</v>
      </c>
      <c r="F10">
        <v>1E-4</v>
      </c>
      <c r="G10">
        <v>1</v>
      </c>
      <c r="H10">
        <v>2000</v>
      </c>
      <c r="I10">
        <v>239369032.80000001</v>
      </c>
      <c r="J10">
        <v>241115904.5</v>
      </c>
      <c r="K10">
        <v>241106384.69999999</v>
      </c>
      <c r="L10">
        <v>241106384.69999999</v>
      </c>
      <c r="Q10">
        <v>241106384.69999999</v>
      </c>
      <c r="R10">
        <v>0</v>
      </c>
      <c r="S10">
        <v>6.7</v>
      </c>
      <c r="T10">
        <v>12.7</v>
      </c>
      <c r="U10">
        <v>11</v>
      </c>
      <c r="V10">
        <v>10.5</v>
      </c>
      <c r="AA10">
        <v>19.600000000000001</v>
      </c>
      <c r="AB10">
        <v>0</v>
      </c>
      <c r="AC10">
        <f t="shared" si="0"/>
        <v>7.2057482101177068E-3</v>
      </c>
      <c r="AD10">
        <f t="shared" si="1"/>
        <v>7.2449459674693009E-3</v>
      </c>
      <c r="AE10">
        <f t="shared" si="2"/>
        <v>7.2057482101177068E-3</v>
      </c>
      <c r="AF10">
        <v>0</v>
      </c>
      <c r="AG10">
        <v>0</v>
      </c>
      <c r="AH10">
        <v>0</v>
      </c>
      <c r="AI10" t="s">
        <v>196</v>
      </c>
    </row>
    <row r="11" spans="1:36" x14ac:dyDescent="0.25">
      <c r="A11" t="s">
        <v>120</v>
      </c>
      <c r="B11" t="s">
        <v>207</v>
      </c>
      <c r="C11" t="s">
        <v>34</v>
      </c>
      <c r="D11">
        <v>48</v>
      </c>
      <c r="E11">
        <v>73</v>
      </c>
      <c r="F11">
        <v>1E-4</v>
      </c>
      <c r="G11">
        <v>1</v>
      </c>
      <c r="H11">
        <v>2000</v>
      </c>
      <c r="I11">
        <v>356252252.39999998</v>
      </c>
      <c r="J11">
        <v>358108071.19999999</v>
      </c>
      <c r="K11">
        <v>358052650.30000001</v>
      </c>
      <c r="L11">
        <v>358052650.30000001</v>
      </c>
      <c r="Q11">
        <v>358052712.30000001</v>
      </c>
      <c r="R11">
        <v>0</v>
      </c>
      <c r="S11">
        <v>6.7</v>
      </c>
      <c r="T11">
        <v>13.5</v>
      </c>
      <c r="U11">
        <v>52.4</v>
      </c>
      <c r="V11">
        <v>63.3</v>
      </c>
      <c r="AA11">
        <v>21.2</v>
      </c>
      <c r="AB11">
        <v>0</v>
      </c>
      <c r="AC11">
        <f t="shared" si="0"/>
        <v>5.028477199445127E-3</v>
      </c>
      <c r="AD11">
        <f t="shared" si="1"/>
        <v>5.1822869944854006E-3</v>
      </c>
      <c r="AE11">
        <f t="shared" si="2"/>
        <v>5.0283049112792326E-3</v>
      </c>
      <c r="AF11">
        <v>0</v>
      </c>
      <c r="AG11">
        <v>0</v>
      </c>
      <c r="AH11">
        <v>0</v>
      </c>
      <c r="AI11" t="s">
        <v>196</v>
      </c>
    </row>
    <row r="12" spans="1:36" x14ac:dyDescent="0.25">
      <c r="A12" t="s">
        <v>120</v>
      </c>
      <c r="B12" t="s">
        <v>208</v>
      </c>
      <c r="C12" t="s">
        <v>36</v>
      </c>
      <c r="D12">
        <v>48</v>
      </c>
      <c r="E12">
        <v>73</v>
      </c>
      <c r="F12">
        <v>1E-4</v>
      </c>
      <c r="G12">
        <v>1</v>
      </c>
      <c r="H12">
        <v>2000</v>
      </c>
      <c r="I12">
        <v>502820732.89999998</v>
      </c>
      <c r="J12">
        <v>504418268.39999998</v>
      </c>
      <c r="K12">
        <v>504414101.30000001</v>
      </c>
      <c r="L12">
        <v>504414662.30000001</v>
      </c>
      <c r="Q12">
        <v>504418051.5</v>
      </c>
      <c r="R12">
        <v>0</v>
      </c>
      <c r="S12">
        <v>6.5</v>
      </c>
      <c r="T12">
        <v>13.4</v>
      </c>
      <c r="U12">
        <v>106.5</v>
      </c>
      <c r="V12">
        <v>148</v>
      </c>
      <c r="AA12">
        <v>20.8</v>
      </c>
      <c r="AB12">
        <v>0</v>
      </c>
      <c r="AC12">
        <f t="shared" si="0"/>
        <v>3.1666562987784424E-3</v>
      </c>
      <c r="AD12">
        <f t="shared" si="1"/>
        <v>3.1670849374019223E-3</v>
      </c>
      <c r="AE12">
        <f t="shared" si="2"/>
        <v>3.1588498336853213E-3</v>
      </c>
      <c r="AF12">
        <v>0</v>
      </c>
      <c r="AG12">
        <v>0</v>
      </c>
      <c r="AH12">
        <v>0</v>
      </c>
      <c r="AI12" t="s">
        <v>196</v>
      </c>
    </row>
    <row r="13" spans="1:36" x14ac:dyDescent="0.25">
      <c r="A13" t="s">
        <v>120</v>
      </c>
      <c r="B13" t="s">
        <v>209</v>
      </c>
      <c r="C13" t="s">
        <v>38</v>
      </c>
      <c r="D13">
        <v>48</v>
      </c>
      <c r="E13">
        <v>73</v>
      </c>
      <c r="F13">
        <v>1E-4</v>
      </c>
      <c r="G13">
        <v>1</v>
      </c>
      <c r="H13">
        <v>2000</v>
      </c>
      <c r="I13">
        <v>517818965.10000002</v>
      </c>
      <c r="J13">
        <v>518917777.19999999</v>
      </c>
      <c r="K13">
        <v>518917777.19999999</v>
      </c>
      <c r="L13">
        <v>518917777.19999999</v>
      </c>
      <c r="Q13">
        <v>518917777.19999999</v>
      </c>
      <c r="R13">
        <v>0</v>
      </c>
      <c r="S13">
        <v>6.6</v>
      </c>
      <c r="T13">
        <v>26.5</v>
      </c>
      <c r="U13">
        <v>61</v>
      </c>
      <c r="V13">
        <v>69.900000000000006</v>
      </c>
      <c r="AA13">
        <v>34.700000000000003</v>
      </c>
      <c r="AB13">
        <v>0</v>
      </c>
      <c r="AC13">
        <f t="shared" si="0"/>
        <v>2.1175071432876788E-3</v>
      </c>
      <c r="AD13">
        <f t="shared" si="1"/>
        <v>2.1175071432876788E-3</v>
      </c>
      <c r="AE13">
        <f t="shared" si="2"/>
        <v>2.1175071432876788E-3</v>
      </c>
      <c r="AF13">
        <v>0</v>
      </c>
      <c r="AG13">
        <v>0</v>
      </c>
      <c r="AH13">
        <v>0</v>
      </c>
      <c r="AI13" t="s">
        <v>196</v>
      </c>
    </row>
    <row r="14" spans="1:36" x14ac:dyDescent="0.25">
      <c r="A14" t="s">
        <v>120</v>
      </c>
      <c r="B14" t="s">
        <v>210</v>
      </c>
      <c r="C14" t="s">
        <v>40</v>
      </c>
      <c r="D14">
        <v>48</v>
      </c>
      <c r="E14">
        <v>73</v>
      </c>
      <c r="F14">
        <v>1E-4</v>
      </c>
      <c r="G14">
        <v>1</v>
      </c>
      <c r="H14">
        <v>2000</v>
      </c>
      <c r="I14">
        <v>360947885.80000001</v>
      </c>
      <c r="J14">
        <v>362832824.5</v>
      </c>
      <c r="K14">
        <v>362435040.30000001</v>
      </c>
      <c r="L14">
        <v>362435013.80000001</v>
      </c>
      <c r="Q14">
        <v>362434996.60000002</v>
      </c>
      <c r="R14">
        <v>0</v>
      </c>
      <c r="S14">
        <v>6.9</v>
      </c>
      <c r="T14">
        <v>15.6</v>
      </c>
      <c r="U14">
        <v>35.700000000000003</v>
      </c>
      <c r="V14">
        <v>59.3</v>
      </c>
      <c r="AA14">
        <v>23.4</v>
      </c>
      <c r="AB14">
        <v>0</v>
      </c>
      <c r="AC14">
        <f t="shared" si="0"/>
        <v>4.1031103893128069E-3</v>
      </c>
      <c r="AD14">
        <f t="shared" si="1"/>
        <v>5.1950611210480162E-3</v>
      </c>
      <c r="AE14">
        <f t="shared" si="2"/>
        <v>4.103230467917867E-3</v>
      </c>
      <c r="AF14">
        <v>0</v>
      </c>
      <c r="AG14">
        <v>0</v>
      </c>
      <c r="AH14">
        <v>0</v>
      </c>
      <c r="AI14" t="s">
        <v>196</v>
      </c>
    </row>
    <row r="15" spans="1:36" x14ac:dyDescent="0.25">
      <c r="A15" t="s">
        <v>120</v>
      </c>
      <c r="B15" t="s">
        <v>211</v>
      </c>
      <c r="C15" t="s">
        <v>42</v>
      </c>
      <c r="D15">
        <v>48</v>
      </c>
      <c r="E15">
        <v>73</v>
      </c>
      <c r="F15">
        <v>1E-4</v>
      </c>
      <c r="G15">
        <v>1</v>
      </c>
      <c r="H15">
        <v>2000</v>
      </c>
      <c r="I15">
        <v>306605244.19999999</v>
      </c>
      <c r="J15">
        <v>308904007.10000002</v>
      </c>
      <c r="K15">
        <v>308842794</v>
      </c>
      <c r="L15">
        <v>308848503.69999999</v>
      </c>
      <c r="Q15">
        <v>308842794</v>
      </c>
      <c r="R15">
        <v>0</v>
      </c>
      <c r="S15">
        <v>6.6</v>
      </c>
      <c r="T15">
        <v>13.8</v>
      </c>
      <c r="U15">
        <v>34.200000000000003</v>
      </c>
      <c r="V15">
        <v>34.5</v>
      </c>
      <c r="AA15">
        <v>21.3</v>
      </c>
      <c r="AB15">
        <v>0</v>
      </c>
      <c r="AC15">
        <f t="shared" si="0"/>
        <v>7.2449474084216835E-3</v>
      </c>
      <c r="AD15">
        <f t="shared" si="1"/>
        <v>7.4416739413026393E-3</v>
      </c>
      <c r="AE15">
        <f t="shared" si="2"/>
        <v>7.2449474084216835E-3</v>
      </c>
      <c r="AF15">
        <v>0</v>
      </c>
      <c r="AG15">
        <v>0</v>
      </c>
      <c r="AH15">
        <v>0</v>
      </c>
      <c r="AI15" t="s">
        <v>196</v>
      </c>
    </row>
    <row r="16" spans="1:36" x14ac:dyDescent="0.25">
      <c r="A16" t="s">
        <v>120</v>
      </c>
      <c r="B16" t="s">
        <v>212</v>
      </c>
      <c r="C16" t="s">
        <v>43</v>
      </c>
      <c r="D16">
        <v>48</v>
      </c>
      <c r="E16">
        <v>73</v>
      </c>
      <c r="F16">
        <v>1E-4</v>
      </c>
      <c r="G16">
        <v>1</v>
      </c>
      <c r="H16">
        <v>2000</v>
      </c>
      <c r="I16">
        <v>243013026.80000001</v>
      </c>
      <c r="J16">
        <v>246384107.09999999</v>
      </c>
      <c r="K16">
        <v>246349486.5</v>
      </c>
      <c r="L16">
        <v>246352311.5</v>
      </c>
      <c r="Q16">
        <v>246349486.5</v>
      </c>
      <c r="R16">
        <v>0</v>
      </c>
      <c r="S16">
        <v>7.1</v>
      </c>
      <c r="T16">
        <v>14</v>
      </c>
      <c r="U16">
        <v>36</v>
      </c>
      <c r="V16">
        <v>29.8</v>
      </c>
      <c r="AA16">
        <v>21.6</v>
      </c>
      <c r="AB16">
        <v>0</v>
      </c>
      <c r="AC16">
        <f t="shared" si="0"/>
        <v>1.3543603225655549E-2</v>
      </c>
      <c r="AD16">
        <f t="shared" si="1"/>
        <v>1.3682214894777124E-2</v>
      </c>
      <c r="AE16">
        <f t="shared" si="2"/>
        <v>1.3543603225655549E-2</v>
      </c>
      <c r="AF16">
        <v>0</v>
      </c>
      <c r="AG16">
        <v>0</v>
      </c>
      <c r="AH16">
        <v>0</v>
      </c>
      <c r="AI16" t="s">
        <v>196</v>
      </c>
    </row>
    <row r="17" spans="1:35" x14ac:dyDescent="0.25">
      <c r="A17" t="s">
        <v>120</v>
      </c>
      <c r="B17" t="s">
        <v>213</v>
      </c>
      <c r="C17" t="s">
        <v>45</v>
      </c>
      <c r="D17">
        <v>48</v>
      </c>
      <c r="E17">
        <v>73</v>
      </c>
      <c r="F17">
        <v>1E-4</v>
      </c>
      <c r="G17">
        <v>1</v>
      </c>
      <c r="H17">
        <v>2000</v>
      </c>
      <c r="I17">
        <v>341207508.60000002</v>
      </c>
      <c r="J17">
        <v>347635528.10000002</v>
      </c>
      <c r="K17">
        <v>347389906.39999998</v>
      </c>
      <c r="L17">
        <v>347390298.69999999</v>
      </c>
      <c r="Q17">
        <v>347473184</v>
      </c>
      <c r="R17">
        <v>0</v>
      </c>
      <c r="S17">
        <v>6.9</v>
      </c>
      <c r="T17">
        <v>14.5</v>
      </c>
      <c r="U17">
        <v>94.1</v>
      </c>
      <c r="V17">
        <v>75.7</v>
      </c>
      <c r="AA17">
        <v>21.4</v>
      </c>
      <c r="AB17">
        <v>0</v>
      </c>
      <c r="AC17">
        <f t="shared" si="0"/>
        <v>1.8032112083791699E-2</v>
      </c>
      <c r="AD17">
        <f t="shared" si="1"/>
        <v>1.8490686309113179E-2</v>
      </c>
      <c r="AE17">
        <f t="shared" si="2"/>
        <v>1.7796711090624688E-2</v>
      </c>
      <c r="AF17">
        <v>0</v>
      </c>
      <c r="AG17">
        <v>0</v>
      </c>
      <c r="AH17">
        <v>0</v>
      </c>
      <c r="AI17" t="s">
        <v>196</v>
      </c>
    </row>
    <row r="23" spans="1:35" x14ac:dyDescent="0.25">
      <c r="J23">
        <f>30*60</f>
        <v>1800</v>
      </c>
      <c r="L23">
        <f xml:space="preserve"> 16936/360</f>
        <v>47.044444444444444</v>
      </c>
    </row>
    <row r="35" spans="17:17" x14ac:dyDescent="0.25">
      <c r="Q35">
        <v>8.0000000000000007E-5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E4F5F-ABED-49C1-B2F6-A34D5D9DEAF8}">
  <dimension ref="A1:AL29"/>
  <sheetViews>
    <sheetView topLeftCell="G1" workbookViewId="0">
      <selection activeCell="M42" sqref="M42"/>
    </sheetView>
  </sheetViews>
  <sheetFormatPr baseColWidth="10" defaultRowHeight="15" x14ac:dyDescent="0.25"/>
  <cols>
    <col min="1" max="1" width="9.5703125" bestFit="1" customWidth="1"/>
    <col min="2" max="2" width="23.140625" bestFit="1" customWidth="1"/>
    <col min="3" max="3" width="15.85546875" bestFit="1" customWidth="1"/>
    <col min="4" max="5" width="3" bestFit="1" customWidth="1"/>
    <col min="6" max="6" width="7" bestFit="1" customWidth="1"/>
    <col min="7" max="7" width="10.5703125" bestFit="1" customWidth="1"/>
    <col min="8" max="8" width="9.28515625" bestFit="1" customWidth="1"/>
    <col min="9" max="9" width="9.28515625" customWidth="1"/>
    <col min="10" max="17" width="12" bestFit="1" customWidth="1"/>
    <col min="18" max="18" width="5" bestFit="1" customWidth="1"/>
    <col min="19" max="20" width="6.7109375" bestFit="1" customWidth="1"/>
    <col min="21" max="21" width="7.7109375" bestFit="1" customWidth="1"/>
    <col min="22" max="23" width="7.140625" bestFit="1" customWidth="1"/>
    <col min="24" max="25" width="8.28515625" bestFit="1" customWidth="1"/>
    <col min="26" max="27" width="9.140625" bestFit="1" customWidth="1"/>
    <col min="28" max="28" width="10.140625" bestFit="1" customWidth="1"/>
    <col min="29" max="33" width="9.5703125" bestFit="1" customWidth="1"/>
    <col min="34" max="34" width="3" bestFit="1" customWidth="1"/>
    <col min="35" max="35" width="79.42578125" bestFit="1" customWidth="1"/>
    <col min="36" max="36" width="15.140625" bestFit="1" customWidth="1"/>
    <col min="37" max="37" width="10" bestFit="1" customWidth="1"/>
    <col min="38" max="38" width="2" bestFit="1" customWidth="1"/>
    <col min="39" max="39" width="19.5703125" bestFit="1" customWidth="1"/>
  </cols>
  <sheetData>
    <row r="1" spans="1:38" s="1" customFormat="1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195</v>
      </c>
      <c r="H1" s="1" t="s">
        <v>246</v>
      </c>
      <c r="I1" s="1" t="s">
        <v>247</v>
      </c>
      <c r="J1" s="1" t="s">
        <v>4</v>
      </c>
      <c r="K1" s="1" t="s">
        <v>18</v>
      </c>
      <c r="L1" s="1" t="s">
        <v>6</v>
      </c>
      <c r="M1" s="1" t="s">
        <v>167</v>
      </c>
      <c r="N1" s="1" t="s">
        <v>216</v>
      </c>
      <c r="O1" s="1" t="s">
        <v>239</v>
      </c>
      <c r="P1" s="1" t="s">
        <v>240</v>
      </c>
      <c r="Q1" s="1" t="s">
        <v>251</v>
      </c>
      <c r="R1" s="1" t="s">
        <v>20</v>
      </c>
      <c r="S1" s="1" t="s">
        <v>5</v>
      </c>
      <c r="T1" s="1" t="s">
        <v>19</v>
      </c>
      <c r="U1" s="1" t="s">
        <v>7</v>
      </c>
      <c r="V1" s="1" t="s">
        <v>168</v>
      </c>
      <c r="W1" s="1" t="s">
        <v>215</v>
      </c>
      <c r="X1" s="1" t="s">
        <v>241</v>
      </c>
      <c r="Y1" s="1" t="s">
        <v>242</v>
      </c>
      <c r="Z1" s="1" t="s">
        <v>252</v>
      </c>
      <c r="AA1" s="1" t="s">
        <v>21</v>
      </c>
      <c r="AB1" s="1" t="s">
        <v>217</v>
      </c>
      <c r="AC1" s="1" t="s">
        <v>218</v>
      </c>
      <c r="AD1" s="1" t="s">
        <v>219</v>
      </c>
      <c r="AE1" s="1" t="s">
        <v>220</v>
      </c>
      <c r="AF1" s="1" t="s">
        <v>243</v>
      </c>
      <c r="AG1" s="1" t="s">
        <v>244</v>
      </c>
      <c r="AH1" s="1" t="s">
        <v>221</v>
      </c>
      <c r="AI1" s="1" t="s">
        <v>24</v>
      </c>
      <c r="AJ1" s="1" t="s">
        <v>222</v>
      </c>
      <c r="AK1" s="1" t="s">
        <v>119</v>
      </c>
    </row>
    <row r="2" spans="1:38" x14ac:dyDescent="0.25">
      <c r="A2" s="5" t="s">
        <v>101</v>
      </c>
      <c r="B2" t="s">
        <v>214</v>
      </c>
      <c r="C2" t="s">
        <v>93</v>
      </c>
      <c r="D2">
        <v>48</v>
      </c>
      <c r="E2">
        <v>73</v>
      </c>
      <c r="F2">
        <v>1E-4</v>
      </c>
      <c r="G2">
        <v>0</v>
      </c>
      <c r="H2">
        <v>2500</v>
      </c>
      <c r="I2">
        <v>2500</v>
      </c>
      <c r="J2">
        <v>279311866.39999998</v>
      </c>
      <c r="K2">
        <v>283870175.10000002</v>
      </c>
      <c r="L2">
        <v>283849653.5</v>
      </c>
      <c r="M2">
        <v>283849653.5</v>
      </c>
      <c r="N2">
        <v>283849653.5</v>
      </c>
      <c r="O2">
        <v>283850863.60000002</v>
      </c>
      <c r="P2">
        <v>0</v>
      </c>
      <c r="R2">
        <v>15.4</v>
      </c>
      <c r="S2">
        <v>29.3</v>
      </c>
      <c r="T2">
        <v>116.8</v>
      </c>
      <c r="U2">
        <v>144</v>
      </c>
      <c r="V2">
        <v>145.5</v>
      </c>
      <c r="W2">
        <v>49</v>
      </c>
      <c r="X2">
        <v>0</v>
      </c>
      <c r="Y2" s="24">
        <v>6.9999999999999994E-5</v>
      </c>
      <c r="AA2" s="24">
        <v>6.9999999999999994E-5</v>
      </c>
      <c r="AB2" s="24">
        <v>6.9999999999999994E-5</v>
      </c>
      <c r="AC2" s="24">
        <v>6.9999999999999994E-5</v>
      </c>
      <c r="AD2" s="24">
        <v>6.9999999999999994E-5</v>
      </c>
      <c r="AE2" s="24">
        <v>0</v>
      </c>
      <c r="AF2">
        <v>0</v>
      </c>
      <c r="AG2">
        <v>0</v>
      </c>
      <c r="AK2" t="s">
        <v>196</v>
      </c>
    </row>
    <row r="3" spans="1:38" x14ac:dyDescent="0.25">
      <c r="A3" s="5" t="s">
        <v>101</v>
      </c>
      <c r="B3" t="s">
        <v>223</v>
      </c>
      <c r="C3" t="s">
        <v>93</v>
      </c>
      <c r="D3">
        <v>48</v>
      </c>
      <c r="E3">
        <v>73</v>
      </c>
      <c r="F3">
        <v>1E-4</v>
      </c>
      <c r="G3">
        <v>0</v>
      </c>
      <c r="H3">
        <v>2500</v>
      </c>
      <c r="I3">
        <v>2500</v>
      </c>
      <c r="J3">
        <v>279311866.39999998</v>
      </c>
      <c r="K3">
        <v>283870175.10000002</v>
      </c>
      <c r="L3">
        <v>283849653.5</v>
      </c>
      <c r="M3">
        <v>283849653.5</v>
      </c>
      <c r="N3">
        <v>283849653.5</v>
      </c>
      <c r="O3">
        <v>283850863.60000002</v>
      </c>
      <c r="P3">
        <v>0</v>
      </c>
      <c r="R3">
        <v>12.4</v>
      </c>
      <c r="S3">
        <v>23.1</v>
      </c>
      <c r="T3">
        <v>219.5</v>
      </c>
      <c r="U3">
        <v>193.7</v>
      </c>
      <c r="V3">
        <v>178.7</v>
      </c>
      <c r="W3">
        <v>40.9</v>
      </c>
      <c r="X3">
        <v>0</v>
      </c>
      <c r="Y3" s="24">
        <v>1E-4</v>
      </c>
      <c r="AA3" s="24">
        <v>1E-4</v>
      </c>
      <c r="AB3" s="24">
        <v>1E-4</v>
      </c>
      <c r="AC3" s="24">
        <v>6.9999999999999994E-5</v>
      </c>
      <c r="AD3" s="24">
        <v>6.9999999999999994E-5</v>
      </c>
      <c r="AE3" s="24">
        <v>0</v>
      </c>
      <c r="AF3">
        <v>0</v>
      </c>
      <c r="AG3">
        <v>0</v>
      </c>
      <c r="AK3" t="s">
        <v>196</v>
      </c>
    </row>
    <row r="4" spans="1:38" x14ac:dyDescent="0.25">
      <c r="A4" s="5" t="s">
        <v>101</v>
      </c>
      <c r="B4" t="s">
        <v>224</v>
      </c>
      <c r="C4" s="5" t="s">
        <v>93</v>
      </c>
      <c r="D4">
        <v>48</v>
      </c>
      <c r="E4">
        <v>73</v>
      </c>
      <c r="F4">
        <v>1E-4</v>
      </c>
      <c r="G4">
        <v>0</v>
      </c>
      <c r="H4">
        <v>2500</v>
      </c>
      <c r="I4">
        <v>2500</v>
      </c>
      <c r="J4">
        <v>279311866.39999998</v>
      </c>
      <c r="K4">
        <v>283870175.10000002</v>
      </c>
      <c r="L4">
        <v>283849653.5</v>
      </c>
      <c r="M4">
        <v>283849653.5</v>
      </c>
      <c r="N4">
        <v>283849653.5</v>
      </c>
      <c r="O4">
        <v>283850863.60000002</v>
      </c>
      <c r="P4">
        <v>0</v>
      </c>
      <c r="R4">
        <v>13.3</v>
      </c>
      <c r="S4">
        <v>27.6</v>
      </c>
      <c r="T4">
        <v>216.2</v>
      </c>
      <c r="U4">
        <v>182.3</v>
      </c>
      <c r="V4">
        <v>197.2</v>
      </c>
      <c r="W4">
        <v>45.8</v>
      </c>
      <c r="X4">
        <v>0</v>
      </c>
      <c r="Y4" s="24">
        <v>1E-4</v>
      </c>
      <c r="AA4" s="24">
        <v>1E-4</v>
      </c>
      <c r="AB4" s="24">
        <v>1E-4</v>
      </c>
      <c r="AC4" s="24">
        <v>6.9999999999999994E-5</v>
      </c>
      <c r="AD4" s="24">
        <v>6.9999999999999994E-5</v>
      </c>
      <c r="AE4" s="24">
        <v>0</v>
      </c>
      <c r="AF4">
        <v>0</v>
      </c>
      <c r="AG4">
        <v>0</v>
      </c>
      <c r="AK4" t="s">
        <v>196</v>
      </c>
    </row>
    <row r="5" spans="1:38" x14ac:dyDescent="0.25">
      <c r="A5" s="5" t="s">
        <v>101</v>
      </c>
      <c r="B5" t="s">
        <v>225</v>
      </c>
      <c r="C5" t="s">
        <v>93</v>
      </c>
      <c r="D5">
        <v>48</v>
      </c>
      <c r="E5">
        <v>73</v>
      </c>
      <c r="F5">
        <v>1E-4</v>
      </c>
      <c r="G5">
        <v>0</v>
      </c>
      <c r="H5">
        <v>2500</v>
      </c>
      <c r="I5">
        <v>2500</v>
      </c>
      <c r="J5">
        <v>279311866.39999998</v>
      </c>
      <c r="K5">
        <v>283870175.10000002</v>
      </c>
      <c r="L5">
        <v>283849653.5</v>
      </c>
      <c r="M5">
        <v>283849653.5</v>
      </c>
      <c r="N5">
        <v>283849653.5</v>
      </c>
      <c r="O5">
        <v>283850863.60000002</v>
      </c>
      <c r="P5">
        <v>0</v>
      </c>
      <c r="R5">
        <v>12.1</v>
      </c>
      <c r="S5">
        <v>22.9</v>
      </c>
      <c r="T5">
        <v>221.2</v>
      </c>
      <c r="U5">
        <v>197.5</v>
      </c>
      <c r="V5">
        <v>195.3</v>
      </c>
      <c r="W5">
        <v>40.4</v>
      </c>
      <c r="X5">
        <v>0</v>
      </c>
      <c r="Y5" s="24">
        <v>1E-4</v>
      </c>
      <c r="AA5" s="24">
        <v>1E-4</v>
      </c>
      <c r="AB5" s="24">
        <v>1E-4</v>
      </c>
      <c r="AC5" s="24">
        <v>6.9999999999999994E-5</v>
      </c>
      <c r="AD5" s="24">
        <v>6.9999999999999994E-5</v>
      </c>
      <c r="AE5" s="24">
        <v>0</v>
      </c>
      <c r="AF5">
        <v>0</v>
      </c>
      <c r="AG5">
        <v>0</v>
      </c>
      <c r="AK5" t="s">
        <v>196</v>
      </c>
    </row>
    <row r="6" spans="1:38" x14ac:dyDescent="0.25">
      <c r="A6" s="5" t="s">
        <v>101</v>
      </c>
      <c r="B6" t="s">
        <v>226</v>
      </c>
      <c r="C6" t="s">
        <v>93</v>
      </c>
      <c r="D6">
        <v>48</v>
      </c>
      <c r="E6">
        <v>73</v>
      </c>
      <c r="F6">
        <v>1E-4</v>
      </c>
      <c r="G6">
        <v>0</v>
      </c>
      <c r="H6">
        <v>2500</v>
      </c>
      <c r="I6">
        <v>2500</v>
      </c>
      <c r="J6">
        <v>279311866.39999998</v>
      </c>
      <c r="K6">
        <v>283870175.10000002</v>
      </c>
      <c r="L6">
        <v>283849653.5</v>
      </c>
      <c r="M6">
        <v>283849653.5</v>
      </c>
      <c r="N6">
        <v>283849653.5</v>
      </c>
      <c r="O6">
        <v>283850863.60000002</v>
      </c>
      <c r="P6">
        <v>0</v>
      </c>
      <c r="R6">
        <v>12.6</v>
      </c>
      <c r="S6">
        <v>26.9</v>
      </c>
      <c r="T6">
        <v>115.2</v>
      </c>
      <c r="U6">
        <v>144.30000000000001</v>
      </c>
      <c r="V6">
        <v>140.69999999999999</v>
      </c>
      <c r="W6">
        <v>44.9</v>
      </c>
      <c r="X6">
        <v>0</v>
      </c>
      <c r="Y6" s="24">
        <v>9.0000000000000006E-5</v>
      </c>
      <c r="AA6">
        <v>1E-4</v>
      </c>
      <c r="AB6">
        <v>1E-4</v>
      </c>
      <c r="AC6" s="24">
        <v>6.9999999999999994E-5</v>
      </c>
      <c r="AD6" s="24">
        <v>6.9999999999999994E-5</v>
      </c>
      <c r="AE6" s="24">
        <v>0</v>
      </c>
      <c r="AF6">
        <v>0</v>
      </c>
      <c r="AG6">
        <v>0</v>
      </c>
      <c r="AK6" t="s">
        <v>227</v>
      </c>
    </row>
    <row r="7" spans="1:38" x14ac:dyDescent="0.25">
      <c r="A7" s="5" t="s">
        <v>101</v>
      </c>
      <c r="B7" t="s">
        <v>228</v>
      </c>
      <c r="C7" t="s">
        <v>93</v>
      </c>
      <c r="D7">
        <v>48</v>
      </c>
      <c r="E7">
        <v>73</v>
      </c>
      <c r="F7">
        <v>1E-4</v>
      </c>
      <c r="G7" s="22">
        <v>0</v>
      </c>
      <c r="H7">
        <v>2500</v>
      </c>
      <c r="I7">
        <v>2500</v>
      </c>
      <c r="J7">
        <v>279311866.39999998</v>
      </c>
      <c r="K7">
        <v>283870175.10000002</v>
      </c>
      <c r="L7">
        <v>283849653.5</v>
      </c>
      <c r="M7">
        <v>283849653.5</v>
      </c>
      <c r="N7" s="25"/>
      <c r="O7">
        <v>283850863.60000002</v>
      </c>
      <c r="P7">
        <v>0</v>
      </c>
      <c r="R7">
        <v>15.6</v>
      </c>
      <c r="S7">
        <v>29.6</v>
      </c>
      <c r="T7">
        <v>111.9</v>
      </c>
      <c r="U7">
        <v>146.30000000000001</v>
      </c>
      <c r="V7" s="3"/>
      <c r="W7">
        <v>47.6</v>
      </c>
      <c r="X7">
        <v>0</v>
      </c>
      <c r="Y7" s="24">
        <v>9.0000000000000006E-5</v>
      </c>
      <c r="AA7">
        <v>1E-4</v>
      </c>
      <c r="AB7" s="25"/>
      <c r="AC7" s="24">
        <v>6.9999999999999994E-5</v>
      </c>
      <c r="AD7" s="24">
        <v>6.9999999999999994E-5</v>
      </c>
      <c r="AE7" s="24">
        <v>0</v>
      </c>
      <c r="AF7">
        <v>0</v>
      </c>
      <c r="AG7">
        <v>0</v>
      </c>
      <c r="AK7" t="s">
        <v>230</v>
      </c>
    </row>
    <row r="8" spans="1:38" x14ac:dyDescent="0.25">
      <c r="A8" s="5" t="s">
        <v>101</v>
      </c>
      <c r="B8" t="s">
        <v>229</v>
      </c>
      <c r="C8" t="s">
        <v>93</v>
      </c>
      <c r="D8">
        <v>48</v>
      </c>
      <c r="E8">
        <v>73</v>
      </c>
      <c r="F8">
        <v>1E-4</v>
      </c>
      <c r="G8" s="22">
        <v>0</v>
      </c>
      <c r="H8">
        <v>2500</v>
      </c>
      <c r="I8">
        <v>2500</v>
      </c>
      <c r="J8">
        <v>279311866.39999998</v>
      </c>
      <c r="K8">
        <v>283870175.10000002</v>
      </c>
      <c r="L8">
        <v>283849653.5</v>
      </c>
      <c r="M8">
        <v>283849653.5</v>
      </c>
      <c r="N8">
        <v>283870175.10000002</v>
      </c>
      <c r="O8">
        <v>283850863.60000002</v>
      </c>
      <c r="P8">
        <v>0</v>
      </c>
      <c r="R8">
        <v>15.4</v>
      </c>
      <c r="S8">
        <v>30</v>
      </c>
      <c r="T8">
        <v>116.8</v>
      </c>
      <c r="U8">
        <v>149.19999999999999</v>
      </c>
      <c r="V8">
        <v>30.1</v>
      </c>
      <c r="W8">
        <v>48</v>
      </c>
      <c r="X8">
        <v>0</v>
      </c>
      <c r="Y8" s="24">
        <v>9.0000000000000006E-5</v>
      </c>
      <c r="AA8">
        <v>1E-4</v>
      </c>
      <c r="AB8">
        <v>1E-4</v>
      </c>
      <c r="AC8" s="24">
        <v>6.9999999999999994E-5</v>
      </c>
      <c r="AD8" s="24">
        <v>6.9999999999999994E-5</v>
      </c>
      <c r="AE8" s="24">
        <v>0</v>
      </c>
      <c r="AF8">
        <v>0</v>
      </c>
      <c r="AG8">
        <v>0</v>
      </c>
      <c r="AK8" t="s">
        <v>231</v>
      </c>
    </row>
    <row r="9" spans="1:38" x14ac:dyDescent="0.25">
      <c r="A9" s="5" t="s">
        <v>101</v>
      </c>
      <c r="B9" t="s">
        <v>232</v>
      </c>
      <c r="C9" t="s">
        <v>93</v>
      </c>
      <c r="D9">
        <v>48</v>
      </c>
      <c r="E9">
        <v>73</v>
      </c>
      <c r="F9">
        <v>1E-4</v>
      </c>
      <c r="G9" s="22">
        <v>0</v>
      </c>
      <c r="H9">
        <v>2500</v>
      </c>
      <c r="I9">
        <v>2500</v>
      </c>
      <c r="J9">
        <v>279311866.39999998</v>
      </c>
      <c r="K9">
        <v>283870175.10000002</v>
      </c>
      <c r="L9">
        <v>283849653.5</v>
      </c>
      <c r="M9">
        <v>283849653.5</v>
      </c>
      <c r="N9">
        <v>283849653.5</v>
      </c>
      <c r="O9">
        <v>283850863.60000002</v>
      </c>
      <c r="P9">
        <v>0</v>
      </c>
      <c r="R9">
        <v>12.5</v>
      </c>
      <c r="S9">
        <v>23.4</v>
      </c>
      <c r="T9">
        <v>114.1</v>
      </c>
      <c r="U9">
        <v>145.6</v>
      </c>
      <c r="V9">
        <v>26</v>
      </c>
      <c r="W9">
        <v>41.4</v>
      </c>
      <c r="X9">
        <v>0</v>
      </c>
      <c r="Y9">
        <v>1E-4</v>
      </c>
      <c r="AA9" s="24">
        <v>9.0000000000000006E-5</v>
      </c>
      <c r="AB9">
        <v>1E-4</v>
      </c>
      <c r="AC9" s="24">
        <v>3.0000000000000001E-5</v>
      </c>
      <c r="AD9" s="24">
        <v>6.9999999999999994E-5</v>
      </c>
      <c r="AE9" s="24">
        <v>0</v>
      </c>
      <c r="AF9">
        <v>0</v>
      </c>
      <c r="AG9">
        <v>0</v>
      </c>
      <c r="AK9" t="s">
        <v>233</v>
      </c>
    </row>
    <row r="10" spans="1:38" x14ac:dyDescent="0.25">
      <c r="A10" s="5" t="s">
        <v>101</v>
      </c>
      <c r="B10" t="s">
        <v>234</v>
      </c>
      <c r="C10" t="s">
        <v>93</v>
      </c>
      <c r="D10">
        <v>48</v>
      </c>
      <c r="E10">
        <v>73</v>
      </c>
      <c r="F10">
        <v>1E-4</v>
      </c>
      <c r="G10" s="22">
        <v>0</v>
      </c>
      <c r="H10">
        <v>2500</v>
      </c>
      <c r="I10">
        <v>2500</v>
      </c>
      <c r="J10">
        <v>279311866.39999998</v>
      </c>
      <c r="K10">
        <v>283870175.10000002</v>
      </c>
      <c r="L10">
        <v>283849653.5</v>
      </c>
      <c r="M10">
        <v>283849653.5</v>
      </c>
      <c r="N10">
        <v>283849653.5</v>
      </c>
      <c r="O10">
        <v>283850863.60000002</v>
      </c>
      <c r="P10">
        <v>0</v>
      </c>
      <c r="R10">
        <v>13</v>
      </c>
      <c r="S10">
        <v>27.4</v>
      </c>
      <c r="T10">
        <v>108.6</v>
      </c>
      <c r="U10">
        <v>139.19999999999999</v>
      </c>
      <c r="V10">
        <v>29.4</v>
      </c>
      <c r="W10">
        <v>45.4</v>
      </c>
      <c r="X10">
        <v>0</v>
      </c>
      <c r="Y10">
        <v>1E-4</v>
      </c>
      <c r="AA10" s="24">
        <v>9.0000000000000006E-5</v>
      </c>
      <c r="AB10">
        <v>1E-4</v>
      </c>
      <c r="AC10" s="24">
        <v>3.0000000000000001E-5</v>
      </c>
      <c r="AD10" s="24">
        <v>6.9999999999999994E-5</v>
      </c>
      <c r="AE10" s="24">
        <v>0</v>
      </c>
      <c r="AF10">
        <v>0</v>
      </c>
      <c r="AG10">
        <v>0</v>
      </c>
      <c r="AK10" t="s">
        <v>236</v>
      </c>
    </row>
    <row r="11" spans="1:38" x14ac:dyDescent="0.25">
      <c r="A11" s="5" t="s">
        <v>101</v>
      </c>
      <c r="B11" t="s">
        <v>234</v>
      </c>
      <c r="C11" t="s">
        <v>93</v>
      </c>
      <c r="D11">
        <v>48</v>
      </c>
      <c r="E11">
        <v>73</v>
      </c>
      <c r="F11">
        <v>1E-4</v>
      </c>
      <c r="G11">
        <v>0</v>
      </c>
      <c r="H11">
        <v>2500</v>
      </c>
      <c r="I11">
        <v>2500</v>
      </c>
      <c r="J11">
        <v>279311866.39999998</v>
      </c>
      <c r="K11">
        <v>283870175.10000002</v>
      </c>
      <c r="L11">
        <v>283849653.5</v>
      </c>
      <c r="M11">
        <v>283849653.5</v>
      </c>
      <c r="N11">
        <v>283849653.5</v>
      </c>
      <c r="O11">
        <v>283850863.60000002</v>
      </c>
      <c r="P11">
        <v>0</v>
      </c>
      <c r="R11">
        <v>13</v>
      </c>
      <c r="S11">
        <v>27.4</v>
      </c>
      <c r="T11">
        <v>108.6</v>
      </c>
      <c r="U11">
        <v>139.19999999999999</v>
      </c>
      <c r="V11">
        <v>29.4</v>
      </c>
      <c r="W11">
        <v>45.4</v>
      </c>
      <c r="X11">
        <v>0</v>
      </c>
      <c r="Y11">
        <v>1E-4</v>
      </c>
      <c r="AA11" s="24">
        <v>9.0000000000000006E-5</v>
      </c>
      <c r="AB11">
        <v>1E-4</v>
      </c>
      <c r="AC11" s="24">
        <v>3.0000000000000001E-5</v>
      </c>
      <c r="AD11" s="24">
        <v>6.9999999999999994E-5</v>
      </c>
      <c r="AE11" s="24">
        <v>0</v>
      </c>
      <c r="AF11">
        <v>0</v>
      </c>
      <c r="AG11">
        <v>0</v>
      </c>
      <c r="AK11" t="s">
        <v>235</v>
      </c>
    </row>
    <row r="12" spans="1:38" x14ac:dyDescent="0.25">
      <c r="A12" s="5" t="s">
        <v>101</v>
      </c>
      <c r="B12" t="s">
        <v>237</v>
      </c>
      <c r="C12" t="s">
        <v>93</v>
      </c>
      <c r="D12">
        <v>48</v>
      </c>
      <c r="E12">
        <v>73</v>
      </c>
      <c r="F12">
        <v>1E-4</v>
      </c>
      <c r="G12">
        <v>0</v>
      </c>
      <c r="H12">
        <v>2500</v>
      </c>
      <c r="I12">
        <v>2500</v>
      </c>
      <c r="J12">
        <v>279311866.39999998</v>
      </c>
      <c r="K12">
        <v>283870175.10000002</v>
      </c>
      <c r="L12">
        <v>283849653.5</v>
      </c>
      <c r="M12">
        <v>283849653.5</v>
      </c>
      <c r="N12">
        <v>283849653.5</v>
      </c>
      <c r="O12">
        <v>283849653.5</v>
      </c>
      <c r="P12">
        <v>0</v>
      </c>
      <c r="R12">
        <v>13.1</v>
      </c>
      <c r="S12">
        <v>27.4</v>
      </c>
      <c r="T12">
        <v>108.5</v>
      </c>
      <c r="U12">
        <v>137.69999999999999</v>
      </c>
      <c r="V12">
        <v>29.5</v>
      </c>
      <c r="W12">
        <v>235.7</v>
      </c>
      <c r="X12">
        <v>0</v>
      </c>
      <c r="Y12">
        <v>1E-4</v>
      </c>
      <c r="AA12" s="24">
        <v>9.0000000000000006E-5</v>
      </c>
      <c r="AB12">
        <v>1E-4</v>
      </c>
      <c r="AC12" s="24">
        <v>3.0000000000000001E-5</v>
      </c>
      <c r="AD12" s="24">
        <v>1E-4</v>
      </c>
      <c r="AE12" s="24">
        <v>0</v>
      </c>
      <c r="AF12">
        <v>0</v>
      </c>
      <c r="AG12">
        <v>0</v>
      </c>
      <c r="AK12" t="s">
        <v>235</v>
      </c>
    </row>
    <row r="13" spans="1:38" x14ac:dyDescent="0.25">
      <c r="A13" s="5" t="s">
        <v>101</v>
      </c>
      <c r="B13" t="s">
        <v>238</v>
      </c>
      <c r="C13" t="s">
        <v>93</v>
      </c>
      <c r="D13">
        <v>48</v>
      </c>
      <c r="E13">
        <v>73</v>
      </c>
      <c r="F13">
        <v>1E-4</v>
      </c>
      <c r="G13">
        <v>0</v>
      </c>
      <c r="H13">
        <v>2500</v>
      </c>
      <c r="I13">
        <v>2500</v>
      </c>
      <c r="J13">
        <v>279311866.39999998</v>
      </c>
      <c r="K13">
        <v>283870175.10000002</v>
      </c>
      <c r="L13">
        <v>283849653.5</v>
      </c>
      <c r="M13">
        <v>283849653.5</v>
      </c>
      <c r="N13">
        <v>283849653.5</v>
      </c>
      <c r="O13" s="24"/>
      <c r="P13">
        <v>283849653.5</v>
      </c>
      <c r="R13">
        <v>0</v>
      </c>
      <c r="S13">
        <v>15.1</v>
      </c>
      <c r="T13">
        <v>30.5</v>
      </c>
      <c r="U13">
        <v>113.9</v>
      </c>
      <c r="V13">
        <v>153.1</v>
      </c>
      <c r="W13">
        <f>31.6+30</f>
        <v>61.6</v>
      </c>
      <c r="Y13">
        <v>63</v>
      </c>
      <c r="AB13">
        <v>1E-4</v>
      </c>
      <c r="AC13" s="24">
        <v>9.0000000000000006E-5</v>
      </c>
      <c r="AD13" s="24">
        <v>1E-4</v>
      </c>
      <c r="AE13" s="24">
        <v>3.0000000000000001E-5</v>
      </c>
      <c r="AF13" s="24"/>
      <c r="AG13" s="24">
        <v>3.0000000000000001E-5</v>
      </c>
      <c r="AH13">
        <v>0</v>
      </c>
      <c r="AI13">
        <v>0</v>
      </c>
      <c r="AJ13">
        <v>0</v>
      </c>
      <c r="AK13" t="s">
        <v>235</v>
      </c>
    </row>
    <row r="14" spans="1:38" x14ac:dyDescent="0.25">
      <c r="A14" s="5" t="s">
        <v>101</v>
      </c>
      <c r="B14" t="s">
        <v>245</v>
      </c>
      <c r="C14" t="s">
        <v>93</v>
      </c>
      <c r="D14">
        <v>48</v>
      </c>
      <c r="E14">
        <v>73</v>
      </c>
      <c r="F14">
        <v>1E-4</v>
      </c>
      <c r="G14">
        <v>0</v>
      </c>
      <c r="H14">
        <v>4000</v>
      </c>
      <c r="I14">
        <v>40000</v>
      </c>
      <c r="J14">
        <v>279311866.39999998</v>
      </c>
      <c r="K14">
        <v>283870175.10000002</v>
      </c>
      <c r="L14">
        <v>283849653.5</v>
      </c>
      <c r="M14">
        <v>283849653.5</v>
      </c>
      <c r="N14">
        <v>283849653.5</v>
      </c>
      <c r="O14" s="24"/>
      <c r="P14">
        <v>283849653.5</v>
      </c>
      <c r="R14">
        <v>0</v>
      </c>
      <c r="S14">
        <v>12.3</v>
      </c>
      <c r="T14">
        <v>23</v>
      </c>
      <c r="U14">
        <v>113.2</v>
      </c>
      <c r="V14">
        <v>147</v>
      </c>
      <c r="W14">
        <f>24+30</f>
        <v>54</v>
      </c>
      <c r="Y14">
        <v>59</v>
      </c>
      <c r="AB14">
        <v>1E-4</v>
      </c>
      <c r="AC14" s="24">
        <v>9.0000000000000006E-5</v>
      </c>
      <c r="AD14" s="24">
        <v>1E-4</v>
      </c>
      <c r="AE14" s="24">
        <v>6.9999999999999994E-5</v>
      </c>
      <c r="AF14" s="24"/>
      <c r="AG14" s="24">
        <v>6.0000000000000002E-5</v>
      </c>
      <c r="AH14">
        <v>0</v>
      </c>
      <c r="AI14">
        <v>0</v>
      </c>
      <c r="AJ14">
        <v>0</v>
      </c>
      <c r="AK14" t="s">
        <v>235</v>
      </c>
    </row>
    <row r="15" spans="1:38" x14ac:dyDescent="0.25">
      <c r="A15" s="5" t="s">
        <v>101</v>
      </c>
      <c r="B15" t="s">
        <v>248</v>
      </c>
      <c r="C15" t="s">
        <v>93</v>
      </c>
      <c r="D15">
        <v>48</v>
      </c>
      <c r="E15">
        <v>73</v>
      </c>
      <c r="F15">
        <v>1E-4</v>
      </c>
      <c r="G15">
        <v>0</v>
      </c>
      <c r="H15">
        <v>4000</v>
      </c>
      <c r="I15">
        <v>40000</v>
      </c>
      <c r="J15">
        <v>279311866.39999998</v>
      </c>
      <c r="K15">
        <v>283870175.10000002</v>
      </c>
      <c r="L15">
        <v>283849653.5</v>
      </c>
      <c r="M15">
        <v>283849653.5</v>
      </c>
      <c r="N15">
        <v>283849653.5</v>
      </c>
      <c r="O15" s="24"/>
      <c r="P15">
        <v>283849653.5</v>
      </c>
      <c r="R15">
        <v>0</v>
      </c>
      <c r="S15">
        <v>16.7</v>
      </c>
      <c r="T15">
        <v>30.7</v>
      </c>
      <c r="U15">
        <v>113.2</v>
      </c>
      <c r="V15">
        <v>149.5</v>
      </c>
      <c r="W15">
        <f>32.8+30</f>
        <v>62.8</v>
      </c>
      <c r="Y15">
        <v>64</v>
      </c>
      <c r="AB15">
        <v>1E-4</v>
      </c>
      <c r="AC15" s="24">
        <v>9.0000000000000006E-5</v>
      </c>
      <c r="AD15" s="24">
        <v>1E-4</v>
      </c>
      <c r="AE15" s="24">
        <v>6.9999999999999994E-5</v>
      </c>
      <c r="AF15" s="24"/>
      <c r="AG15" s="24">
        <v>6.0000000000000002E-5</v>
      </c>
      <c r="AH15">
        <v>0</v>
      </c>
      <c r="AI15">
        <v>0</v>
      </c>
      <c r="AJ15">
        <v>0</v>
      </c>
      <c r="AK15" t="s">
        <v>235</v>
      </c>
    </row>
    <row r="16" spans="1:38" x14ac:dyDescent="0.25">
      <c r="A16" t="s">
        <v>120</v>
      </c>
      <c r="B16" t="s">
        <v>249</v>
      </c>
      <c r="C16" t="s">
        <v>26</v>
      </c>
      <c r="D16">
        <v>48</v>
      </c>
      <c r="E16">
        <v>73</v>
      </c>
      <c r="F16">
        <v>1E-4</v>
      </c>
      <c r="G16">
        <v>0</v>
      </c>
      <c r="H16">
        <v>4000</v>
      </c>
      <c r="I16">
        <v>40000</v>
      </c>
      <c r="J16">
        <v>279311866.39999998</v>
      </c>
      <c r="K16">
        <v>283873384.19999999</v>
      </c>
      <c r="L16">
        <v>283849653.5</v>
      </c>
      <c r="M16">
        <v>283849653.5</v>
      </c>
      <c r="N16">
        <v>283849653.5</v>
      </c>
      <c r="O16" s="24"/>
      <c r="P16">
        <v>283849653.5</v>
      </c>
      <c r="Q16">
        <v>283849653.5</v>
      </c>
      <c r="R16">
        <v>0</v>
      </c>
      <c r="S16">
        <v>6.7</v>
      </c>
      <c r="T16">
        <v>13.7</v>
      </c>
      <c r="U16">
        <v>109.3</v>
      </c>
      <c r="V16">
        <v>153.9</v>
      </c>
      <c r="W16">
        <v>22.7</v>
      </c>
      <c r="Y16">
        <v>23.2</v>
      </c>
      <c r="Z16">
        <v>15.5</v>
      </c>
      <c r="AA16">
        <v>0</v>
      </c>
      <c r="AB16">
        <v>1E-4</v>
      </c>
      <c r="AC16" s="24">
        <v>9.0000000000000006E-5</v>
      </c>
      <c r="AD16">
        <v>1E-4</v>
      </c>
      <c r="AE16" s="24">
        <v>9.0000000000000006E-5</v>
      </c>
      <c r="AF16" s="24"/>
      <c r="AG16" s="24">
        <v>5.0000000000000002E-5</v>
      </c>
      <c r="AH16">
        <v>1E-4</v>
      </c>
      <c r="AI16">
        <v>0</v>
      </c>
      <c r="AJ16">
        <v>0</v>
      </c>
      <c r="AK16">
        <v>0</v>
      </c>
      <c r="AL16" t="s">
        <v>250</v>
      </c>
    </row>
    <row r="17" spans="1:29" x14ac:dyDescent="0.25">
      <c r="A17" s="5"/>
      <c r="AB17" s="24"/>
      <c r="AC17" s="24"/>
    </row>
    <row r="18" spans="1:29" x14ac:dyDescent="0.25">
      <c r="A18" s="5"/>
      <c r="AB18" s="24"/>
      <c r="AC18" s="24"/>
    </row>
    <row r="19" spans="1:29" x14ac:dyDescent="0.25">
      <c r="A19" s="5"/>
      <c r="AB19" s="24"/>
      <c r="AC19" s="24"/>
    </row>
    <row r="20" spans="1:29" x14ac:dyDescent="0.25">
      <c r="A20" s="5"/>
      <c r="AB20" s="24"/>
      <c r="AC20" s="24"/>
    </row>
    <row r="21" spans="1:29" x14ac:dyDescent="0.25">
      <c r="A21" s="5"/>
      <c r="AB21" s="24"/>
      <c r="AC21" s="24"/>
    </row>
    <row r="22" spans="1:29" x14ac:dyDescent="0.25">
      <c r="AB22" s="24"/>
      <c r="AC22" s="24"/>
    </row>
    <row r="23" spans="1:29" x14ac:dyDescent="0.25">
      <c r="AB23" s="24"/>
      <c r="AC23" s="24"/>
    </row>
    <row r="24" spans="1:29" x14ac:dyDescent="0.25">
      <c r="AB24" s="24"/>
      <c r="AC24" s="24"/>
    </row>
    <row r="25" spans="1:29" x14ac:dyDescent="0.25">
      <c r="AB25" s="24"/>
      <c r="AC25" s="24"/>
    </row>
    <row r="26" spans="1:29" x14ac:dyDescent="0.25">
      <c r="AB26" s="24"/>
      <c r="AC26" s="24"/>
    </row>
    <row r="27" spans="1:29" x14ac:dyDescent="0.25">
      <c r="AB27" s="24"/>
      <c r="AC27" s="24"/>
    </row>
    <row r="28" spans="1:29" x14ac:dyDescent="0.25">
      <c r="AB28" s="24"/>
      <c r="AC28" s="24"/>
    </row>
    <row r="29" spans="1:29" x14ac:dyDescent="0.25">
      <c r="AB29" s="24"/>
      <c r="AC29" s="24"/>
    </row>
  </sheetData>
  <phoneticPr fontId="1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63</vt:i4>
      </vt:variant>
    </vt:vector>
  </HeadingPairs>
  <TitlesOfParts>
    <vt:vector size="63" baseType="lpstr">
      <vt:lpstr>test1</vt:lpstr>
      <vt:lpstr>Hoja4</vt:lpstr>
      <vt:lpstr>test2</vt:lpstr>
      <vt:lpstr>test3</vt:lpstr>
      <vt:lpstr>test4</vt:lpstr>
      <vt:lpstr>test5</vt:lpstr>
      <vt:lpstr>test6</vt:lpstr>
      <vt:lpstr>test8 yalma</vt:lpstr>
      <vt:lpstr>test7 pc</vt:lpstr>
      <vt:lpstr>test10 yalma</vt:lpstr>
      <vt:lpstr>test11 PC</vt:lpstr>
      <vt:lpstr>test11 yalma</vt:lpstr>
      <vt:lpstr>test 12 PC</vt:lpstr>
      <vt:lpstr>test 12 yalma</vt:lpstr>
      <vt:lpstr>test 13 yalma</vt:lpstr>
      <vt:lpstr>test 14 yalma</vt:lpstr>
      <vt:lpstr>test 15</vt:lpstr>
      <vt:lpstr>timetest_61_yalma</vt:lpstr>
      <vt:lpstr>timetest_99_yalma</vt:lpstr>
      <vt:lpstr>timetest_99_yalma (2)</vt:lpstr>
      <vt:lpstr>timetest_99_yalma (3)</vt:lpstr>
      <vt:lpstr>uc_01</vt:lpstr>
      <vt:lpstr>uc_70</vt:lpstr>
      <vt:lpstr>uc_70b</vt:lpstr>
      <vt:lpstr>uc_71</vt:lpstr>
      <vt:lpstr>uc_71b</vt:lpstr>
      <vt:lpstr>uc_72</vt:lpstr>
      <vt:lpstr>uc_73</vt:lpstr>
      <vt:lpstr>uc_74</vt:lpstr>
      <vt:lpstr>uc_75</vt:lpstr>
      <vt:lpstr>uc_76</vt:lpstr>
      <vt:lpstr>uc_77+</vt:lpstr>
      <vt:lpstr>uc_78</vt:lpstr>
      <vt:lpstr>uc_79</vt:lpstr>
      <vt:lpstr>uc_80</vt:lpstr>
      <vt:lpstr>uc_90</vt:lpstr>
      <vt:lpstr>uc_91</vt:lpstr>
      <vt:lpstr>uc_92</vt:lpstr>
      <vt:lpstr>uc_93</vt:lpstr>
      <vt:lpstr>uc_94</vt:lpstr>
      <vt:lpstr>uc_95</vt:lpstr>
      <vt:lpstr>uc_96</vt:lpstr>
      <vt:lpstr>uc_97</vt:lpstr>
      <vt:lpstr>uc_98</vt:lpstr>
      <vt:lpstr>uc_99</vt:lpstr>
      <vt:lpstr>uc_100</vt:lpstr>
      <vt:lpstr>MI_PC_61</vt:lpstr>
      <vt:lpstr>uc_061</vt:lpstr>
      <vt:lpstr>uc_063</vt:lpstr>
      <vt:lpstr>uc_064</vt:lpstr>
      <vt:lpstr>uc_065</vt:lpstr>
      <vt:lpstr>uc_066</vt:lpstr>
      <vt:lpstr>Experiment A</vt:lpstr>
      <vt:lpstr>Kazarlis</vt:lpstr>
      <vt:lpstr>Kazarlis_RANDOM</vt:lpstr>
      <vt:lpstr>Trayectories</vt:lpstr>
      <vt:lpstr>MI_PC_58</vt:lpstr>
      <vt:lpstr>DEMANDA</vt:lpstr>
      <vt:lpstr>DUAL_57</vt:lpstr>
      <vt:lpstr>POZ</vt:lpstr>
      <vt:lpstr>MARKET</vt:lpstr>
      <vt:lpstr>Hoja1</vt:lpstr>
      <vt:lpstr>test10 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uriel</dc:creator>
  <cp:lastModifiedBy>uriel</cp:lastModifiedBy>
  <cp:lastPrinted>2022-08-09T01:44:27Z</cp:lastPrinted>
  <dcterms:created xsi:type="dcterms:W3CDTF">2022-03-16T05:47:01Z</dcterms:created>
  <dcterms:modified xsi:type="dcterms:W3CDTF">2022-11-09T22:37:00Z</dcterms:modified>
</cp:coreProperties>
</file>