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riel\Desktop\requerimientos Iván\dirdat\"/>
    </mc:Choice>
  </mc:AlternateContent>
  <xr:revisionPtr revIDLastSave="0" documentId="13_ncr:1_{504B9D46-3B8A-465B-9DA1-3059B69E5A8A}" xr6:coauthVersionLast="47" xr6:coauthVersionMax="47" xr10:uidLastSave="{00000000-0000-0000-0000-000000000000}"/>
  <bookViews>
    <workbookView xWindow="20370" yWindow="-120" windowWidth="19440" windowHeight="15000" activeTab="2" xr2:uid="{00000000-000D-0000-FFFF-FFFF00000000}"/>
  </bookViews>
  <sheets>
    <sheet name="morales2013" sheetId="3" r:id="rId1"/>
    <sheet name="uriel2013" sheetId="5" r:id="rId2"/>
    <sheet name="demanda morales2013b" sheetId="4" r:id="rId3"/>
    <sheet name="uc_57" sheetId="2" r:id="rId4"/>
    <sheet name="Hoja5" sheetId="6" r:id="rId5"/>
    <sheet name="Hoja1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4" i="4" l="1"/>
  <c r="D15" i="4"/>
  <c r="E11" i="4"/>
  <c r="F11" i="4"/>
  <c r="G11" i="4"/>
  <c r="H11" i="4"/>
  <c r="I11" i="4"/>
  <c r="J11" i="4"/>
  <c r="J15" i="4" s="1"/>
  <c r="K11" i="4"/>
  <c r="L11" i="4"/>
  <c r="L15" i="4" s="1"/>
  <c r="M11" i="4"/>
  <c r="N11" i="4"/>
  <c r="O11" i="4"/>
  <c r="P11" i="4"/>
  <c r="Q11" i="4"/>
  <c r="R11" i="4"/>
  <c r="S11" i="4"/>
  <c r="S15" i="4" s="1"/>
  <c r="T11" i="4"/>
  <c r="T15" i="4" s="1"/>
  <c r="U11" i="4"/>
  <c r="V11" i="4"/>
  <c r="W11" i="4"/>
  <c r="X11" i="4"/>
  <c r="X15" i="4" s="1"/>
  <c r="Y11" i="4"/>
  <c r="Z11" i="4"/>
  <c r="AA11" i="4"/>
  <c r="AA15" i="4" s="1"/>
  <c r="K15" i="4"/>
  <c r="E15" i="4"/>
  <c r="F15" i="4"/>
  <c r="G15" i="4"/>
  <c r="H15" i="4"/>
  <c r="I15" i="4"/>
  <c r="M15" i="4"/>
  <c r="N15" i="4"/>
  <c r="O15" i="4"/>
  <c r="P15" i="4"/>
  <c r="Q15" i="4"/>
  <c r="R15" i="4"/>
  <c r="U15" i="4"/>
  <c r="V15" i="4"/>
  <c r="W15" i="4"/>
  <c r="Y15" i="4"/>
  <c r="Z15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4" i="4"/>
  <c r="I12" i="4"/>
  <c r="D11" i="4"/>
  <c r="E12" i="4"/>
  <c r="F12" i="4"/>
  <c r="G12" i="4"/>
  <c r="H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2" i="4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5" i="5"/>
  <c r="B15" i="5"/>
  <c r="B6" i="6"/>
  <c r="B7" i="6" s="1"/>
  <c r="B8" i="6" s="1"/>
  <c r="B9" i="6" s="1"/>
  <c r="B10" i="6" s="1"/>
  <c r="B11" i="6" s="1"/>
  <c r="B12" i="6" s="1"/>
  <c r="B13" i="6" s="1"/>
  <c r="B14" i="6" s="1"/>
  <c r="B15" i="6" s="1"/>
  <c r="B5" i="6"/>
  <c r="Z2" i="5"/>
  <c r="AE2" i="5" s="1"/>
  <c r="Z3" i="5"/>
  <c r="AE3" i="5" s="1"/>
  <c r="Z4" i="5"/>
  <c r="AE4" i="5" s="1"/>
  <c r="Z5" i="5"/>
  <c r="AE5" i="5" s="1"/>
  <c r="Z6" i="5"/>
  <c r="AE6" i="5" s="1"/>
  <c r="Z7" i="5"/>
  <c r="AE7" i="5" s="1"/>
  <c r="Z8" i="5"/>
  <c r="AE8" i="5" s="1"/>
  <c r="Z9" i="5"/>
  <c r="AE9" i="5" s="1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C10" i="5"/>
  <c r="AD9" i="5"/>
  <c r="AF9" i="5" s="1"/>
  <c r="AD8" i="5"/>
  <c r="AF8" i="5" s="1"/>
  <c r="AD7" i="5"/>
  <c r="AF7" i="5" s="1"/>
  <c r="AD6" i="5"/>
  <c r="AF6" i="5" s="1"/>
  <c r="AD5" i="5"/>
  <c r="AF5" i="5" s="1"/>
  <c r="AD4" i="5"/>
  <c r="AF4" i="5" s="1"/>
  <c r="AD3" i="5"/>
  <c r="AF3" i="5" s="1"/>
  <c r="AD2" i="5"/>
  <c r="AF2" i="5" s="1"/>
  <c r="AC7" i="3"/>
  <c r="AC10" i="3" s="1"/>
  <c r="AD3" i="3"/>
  <c r="AF3" i="3" s="1"/>
  <c r="AD4" i="3"/>
  <c r="AF4" i="3" s="1"/>
  <c r="AD5" i="3"/>
  <c r="AF5" i="3" s="1"/>
  <c r="AD6" i="3"/>
  <c r="AF6" i="3" s="1"/>
  <c r="AD7" i="3"/>
  <c r="AF7" i="3" s="1"/>
  <c r="AD8" i="3"/>
  <c r="AF8" i="3" s="1"/>
  <c r="AD9" i="3"/>
  <c r="AF9" i="3" s="1"/>
  <c r="AD2" i="3"/>
  <c r="AF2" i="3" s="1"/>
  <c r="Z3" i="3"/>
  <c r="AE3" i="3" s="1"/>
  <c r="Z4" i="3"/>
  <c r="AE4" i="3" s="1"/>
  <c r="Z5" i="3"/>
  <c r="AE5" i="3" s="1"/>
  <c r="Z6" i="3"/>
  <c r="AE6" i="3" s="1"/>
  <c r="Z7" i="3"/>
  <c r="AE7" i="3" s="1"/>
  <c r="Z8" i="3"/>
  <c r="AE8" i="3" s="1"/>
  <c r="Z9" i="3"/>
  <c r="AE9" i="3" s="1"/>
  <c r="Z2" i="3"/>
  <c r="AE2" i="3" s="1"/>
  <c r="C7" i="4"/>
  <c r="C6" i="4"/>
  <c r="C5" i="4"/>
  <c r="C4" i="4"/>
  <c r="C3" i="4"/>
  <c r="C2" i="4"/>
  <c r="C1" i="4"/>
  <c r="C10" i="4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2" i="3"/>
  <c r="D12" i="1"/>
  <c r="D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F2" i="2"/>
  <c r="F1" i="2"/>
  <c r="C8" i="2"/>
  <c r="C7" i="2"/>
  <c r="C6" i="2"/>
  <c r="C5" i="2"/>
  <c r="C4" i="2"/>
  <c r="C3" i="2"/>
  <c r="C2" i="2"/>
  <c r="C1" i="2"/>
  <c r="C2" i="1"/>
  <c r="C3" i="1"/>
  <c r="C4" i="1"/>
  <c r="C5" i="1"/>
  <c r="C6" i="1"/>
  <c r="C7" i="1"/>
  <c r="C8" i="1"/>
  <c r="C1" i="1"/>
  <c r="AF10" i="5" l="1"/>
  <c r="AE10" i="5"/>
  <c r="AE10" i="3"/>
  <c r="AF10" i="3"/>
  <c r="C10" i="2"/>
  <c r="AA11" i="2" s="1"/>
  <c r="C10" i="1"/>
  <c r="AF12" i="3" l="1"/>
  <c r="AF13" i="5" s="1"/>
  <c r="AF12" i="5"/>
  <c r="AF14" i="5" s="1"/>
  <c r="X13" i="4"/>
  <c r="L13" i="4"/>
  <c r="Q13" i="4"/>
  <c r="F13" i="4"/>
  <c r="Y13" i="4"/>
  <c r="O13" i="4"/>
  <c r="W13" i="4"/>
  <c r="E13" i="4"/>
  <c r="G13" i="4"/>
  <c r="M13" i="4"/>
  <c r="K13" i="4"/>
  <c r="AA13" i="4"/>
  <c r="I13" i="4"/>
  <c r="N13" i="4"/>
  <c r="D13" i="4"/>
  <c r="V13" i="4"/>
  <c r="J13" i="4"/>
  <c r="T13" i="4"/>
  <c r="H13" i="4"/>
  <c r="R13" i="4"/>
  <c r="S13" i="4"/>
  <c r="U13" i="4"/>
  <c r="P13" i="4"/>
  <c r="Z13" i="4"/>
  <c r="V11" i="2"/>
  <c r="H11" i="2"/>
  <c r="H13" i="2" s="1"/>
  <c r="T11" i="2"/>
  <c r="T13" i="2" s="1"/>
  <c r="K11" i="2"/>
  <c r="K13" i="2" s="1"/>
  <c r="G11" i="2"/>
  <c r="G13" i="2" s="1"/>
  <c r="P11" i="2"/>
  <c r="P13" i="2" s="1"/>
  <c r="M11" i="2"/>
  <c r="M13" i="2" s="1"/>
  <c r="U11" i="2"/>
  <c r="U13" i="2" s="1"/>
  <c r="N11" i="2"/>
  <c r="O11" i="2"/>
  <c r="O13" i="2" s="1"/>
  <c r="X11" i="2"/>
  <c r="X13" i="2" s="1"/>
  <c r="F11" i="2"/>
  <c r="F13" i="2" s="1"/>
  <c r="J11" i="2"/>
  <c r="J13" i="2" s="1"/>
  <c r="S11" i="2"/>
  <c r="S13" i="2" s="1"/>
  <c r="I11" i="2"/>
  <c r="I13" i="2" s="1"/>
  <c r="R11" i="2"/>
  <c r="R13" i="2" s="1"/>
  <c r="W11" i="2"/>
  <c r="W13" i="2" s="1"/>
  <c r="L11" i="2"/>
  <c r="L13" i="2" s="1"/>
  <c r="Q11" i="2"/>
  <c r="Q13" i="2" s="1"/>
  <c r="Z11" i="2"/>
  <c r="Z13" i="2" s="1"/>
  <c r="D11" i="2"/>
  <c r="D13" i="2" s="1"/>
  <c r="E11" i="2"/>
  <c r="E13" i="2" s="1"/>
  <c r="Y11" i="2"/>
  <c r="Y13" i="2" s="1"/>
  <c r="AA13" i="2"/>
  <c r="I11" i="1"/>
  <c r="Q11" i="1"/>
  <c r="Y11" i="1"/>
  <c r="S11" i="1"/>
  <c r="J11" i="1"/>
  <c r="R11" i="1"/>
  <c r="Z11" i="1"/>
  <c r="AA11" i="1"/>
  <c r="G11" i="1"/>
  <c r="K11" i="1"/>
  <c r="W11" i="1"/>
  <c r="P11" i="1"/>
  <c r="L11" i="1"/>
  <c r="T11" i="1"/>
  <c r="D13" i="1"/>
  <c r="M11" i="1"/>
  <c r="U11" i="1"/>
  <c r="E11" i="1"/>
  <c r="H11" i="1"/>
  <c r="H13" i="1" s="1"/>
  <c r="F11" i="1"/>
  <c r="F13" i="1" s="1"/>
  <c r="N11" i="1"/>
  <c r="V11" i="1"/>
  <c r="O11" i="1"/>
  <c r="X11" i="1"/>
  <c r="N13" i="2" l="1"/>
  <c r="V13" i="2"/>
  <c r="M13" i="1"/>
  <c r="AA13" i="1"/>
  <c r="X13" i="1"/>
  <c r="L13" i="1"/>
  <c r="Z13" i="1"/>
  <c r="T13" i="1"/>
  <c r="J13" i="1"/>
  <c r="P13" i="1"/>
  <c r="W13" i="1"/>
  <c r="Y13" i="1"/>
  <c r="R13" i="1"/>
  <c r="S13" i="1"/>
  <c r="O13" i="1"/>
  <c r="V13" i="1"/>
  <c r="N13" i="1"/>
  <c r="E13" i="1"/>
  <c r="K13" i="1"/>
  <c r="Q13" i="1"/>
  <c r="U13" i="1"/>
  <c r="G13" i="1"/>
  <c r="I13" i="1"/>
</calcChain>
</file>

<file path=xl/sharedStrings.xml><?xml version="1.0" encoding="utf-8"?>
<sst xmlns="http://schemas.openxmlformats.org/spreadsheetml/2006/main" count="125" uniqueCount="16">
  <si>
    <t>capacidad</t>
  </si>
  <si>
    <t>demanda</t>
  </si>
  <si>
    <t>reserva</t>
  </si>
  <si>
    <t>dem+reserva</t>
  </si>
  <si>
    <t>,</t>
  </si>
  <si>
    <t>U</t>
  </si>
  <si>
    <t>sub_energy</t>
  </si>
  <si>
    <t>sub_fixed</t>
  </si>
  <si>
    <t>suma_energy</t>
  </si>
  <si>
    <t>$ fix</t>
  </si>
  <si>
    <t>$ energy</t>
  </si>
  <si>
    <t>$ arranque</t>
  </si>
  <si>
    <t>TOTAL</t>
  </si>
  <si>
    <t>version morales2013</t>
  </si>
  <si>
    <t>RAMPAS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</si>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</sst>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164" fontId="0" fillId="0" borderId="0" xfId="3" applyNumberFormat="1" applyFont="1"/>
    <xf numFmtId="164" fontId="4" fillId="0" borderId="0" xfId="3" applyNumberFormat="1" applyFont="1"/>
    <xf numFmtId="164" fontId="0" fillId="0" borderId="0" xfId="0" applyNumberFormat="1"/>
    <xf numFmtId="165" fontId="0" fillId="0" borderId="0" xfId="0" applyNumberFormat="1"/>
  </cellXfs>
  <cellStyles count="4">
    <cellStyle name="Entrada" xfId="1" builtinId="20"/>
    <cellStyle name="Moneda" xfId="3" builtinId="4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'demanda morales2013b'!$D$13:$AA$13</c:f>
              <c:numCache>
                <c:formatCode>General</c:formatCode>
                <c:ptCount val="24"/>
                <c:pt idx="0">
                  <c:v>1157.0159999999998</c:v>
                </c:pt>
                <c:pt idx="1">
                  <c:v>1059.24</c:v>
                </c:pt>
                <c:pt idx="2">
                  <c:v>1010.352</c:v>
                </c:pt>
                <c:pt idx="3">
                  <c:v>977.76</c:v>
                </c:pt>
                <c:pt idx="4">
                  <c:v>945.16800000000001</c:v>
                </c:pt>
                <c:pt idx="5">
                  <c:v>945.16800000000001</c:v>
                </c:pt>
                <c:pt idx="6">
                  <c:v>977.76</c:v>
                </c:pt>
                <c:pt idx="7">
                  <c:v>1042.944</c:v>
                </c:pt>
                <c:pt idx="8">
                  <c:v>1189.6079999999999</c:v>
                </c:pt>
                <c:pt idx="9">
                  <c:v>1303.68</c:v>
                </c:pt>
                <c:pt idx="10">
                  <c:v>1336.2719999999999</c:v>
                </c:pt>
                <c:pt idx="11">
                  <c:v>1352.5679999999998</c:v>
                </c:pt>
                <c:pt idx="12">
                  <c:v>1336.2719999999999</c:v>
                </c:pt>
                <c:pt idx="13">
                  <c:v>1303.68</c:v>
                </c:pt>
                <c:pt idx="14">
                  <c:v>1287.3840000000002</c:v>
                </c:pt>
                <c:pt idx="15">
                  <c:v>1287.3840000000002</c:v>
                </c:pt>
                <c:pt idx="16">
                  <c:v>1352.5679999999998</c:v>
                </c:pt>
                <c:pt idx="17">
                  <c:v>1482.9359999999999</c:v>
                </c:pt>
                <c:pt idx="18">
                  <c:v>1466.6399999999999</c:v>
                </c:pt>
                <c:pt idx="19">
                  <c:v>1434.048</c:v>
                </c:pt>
                <c:pt idx="20">
                  <c:v>1385.16</c:v>
                </c:pt>
                <c:pt idx="21">
                  <c:v>1368.864</c:v>
                </c:pt>
                <c:pt idx="22">
                  <c:v>1287.3840000000002</c:v>
                </c:pt>
                <c:pt idx="23">
                  <c:v>1205.904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F31-B7A2-6CD48079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03664"/>
        <c:axId val="687301696"/>
      </c:lineChart>
      <c:catAx>
        <c:axId val="687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696"/>
        <c:crosses val="autoZero"/>
        <c:auto val="1"/>
        <c:lblAlgn val="ctr"/>
        <c:lblOffset val="100"/>
        <c:noMultiLvlLbl val="0"/>
      </c:catAx>
      <c:valAx>
        <c:axId val="6873016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Hoja1!$D$13:$AA$13</c:f>
              <c:numCache>
                <c:formatCode>General</c:formatCode>
                <c:ptCount val="24"/>
                <c:pt idx="0">
                  <c:v>1156.9166</c:v>
                </c:pt>
                <c:pt idx="1">
                  <c:v>1059.1489999999999</c:v>
                </c:pt>
                <c:pt idx="2">
                  <c:v>1010.2652</c:v>
                </c:pt>
                <c:pt idx="3">
                  <c:v>977.67599999999993</c:v>
                </c:pt>
                <c:pt idx="4">
                  <c:v>945.08679999999993</c:v>
                </c:pt>
                <c:pt idx="5">
                  <c:v>945.08679999999993</c:v>
                </c:pt>
                <c:pt idx="6">
                  <c:v>977.67599999999993</c:v>
                </c:pt>
                <c:pt idx="7">
                  <c:v>1042.8543999999999</c:v>
                </c:pt>
                <c:pt idx="8">
                  <c:v>1189.5057999999999</c:v>
                </c:pt>
                <c:pt idx="9">
                  <c:v>1303.5680000000002</c:v>
                </c:pt>
                <c:pt idx="10">
                  <c:v>1336.1572000000001</c:v>
                </c:pt>
                <c:pt idx="11">
                  <c:v>1352.4518</c:v>
                </c:pt>
                <c:pt idx="12">
                  <c:v>1336.1572000000001</c:v>
                </c:pt>
                <c:pt idx="13">
                  <c:v>1303.5680000000002</c:v>
                </c:pt>
                <c:pt idx="14">
                  <c:v>1287.2734</c:v>
                </c:pt>
                <c:pt idx="15">
                  <c:v>1287.2734</c:v>
                </c:pt>
                <c:pt idx="16">
                  <c:v>1352.4518</c:v>
                </c:pt>
                <c:pt idx="17">
                  <c:v>1482.8086000000001</c:v>
                </c:pt>
                <c:pt idx="18">
                  <c:v>1466.5139999999999</c:v>
                </c:pt>
                <c:pt idx="19">
                  <c:v>1433.9248</c:v>
                </c:pt>
                <c:pt idx="20">
                  <c:v>1385.0409999999999</c:v>
                </c:pt>
                <c:pt idx="21">
                  <c:v>1368.7463999999998</c:v>
                </c:pt>
                <c:pt idx="22">
                  <c:v>1287.2734</c:v>
                </c:pt>
                <c:pt idx="23">
                  <c:v>1205.8004000000001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5-4956-B0AB-89C57BA6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03664"/>
        <c:axId val="687301696"/>
      </c:lineChart>
      <c:catAx>
        <c:axId val="687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696"/>
        <c:crosses val="autoZero"/>
        <c:auto val="1"/>
        <c:lblAlgn val="ctr"/>
        <c:lblOffset val="100"/>
        <c:noMultiLvlLbl val="0"/>
      </c:catAx>
      <c:valAx>
        <c:axId val="6873016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Hoja1!$D$13:$AA$13</c:f>
              <c:numCache>
                <c:formatCode>General</c:formatCode>
                <c:ptCount val="24"/>
                <c:pt idx="0">
                  <c:v>1156.9166</c:v>
                </c:pt>
                <c:pt idx="1">
                  <c:v>1059.1489999999999</c:v>
                </c:pt>
                <c:pt idx="2">
                  <c:v>1010.2652</c:v>
                </c:pt>
                <c:pt idx="3">
                  <c:v>977.67599999999993</c:v>
                </c:pt>
                <c:pt idx="4">
                  <c:v>945.08679999999993</c:v>
                </c:pt>
                <c:pt idx="5">
                  <c:v>945.08679999999993</c:v>
                </c:pt>
                <c:pt idx="6">
                  <c:v>977.67599999999993</c:v>
                </c:pt>
                <c:pt idx="7">
                  <c:v>1042.8543999999999</c:v>
                </c:pt>
                <c:pt idx="8">
                  <c:v>1189.5057999999999</c:v>
                </c:pt>
                <c:pt idx="9">
                  <c:v>1303.5680000000002</c:v>
                </c:pt>
                <c:pt idx="10">
                  <c:v>1336.1572000000001</c:v>
                </c:pt>
                <c:pt idx="11">
                  <c:v>1352.4518</c:v>
                </c:pt>
                <c:pt idx="12">
                  <c:v>1336.1572000000001</c:v>
                </c:pt>
                <c:pt idx="13">
                  <c:v>1303.5680000000002</c:v>
                </c:pt>
                <c:pt idx="14">
                  <c:v>1287.2734</c:v>
                </c:pt>
                <c:pt idx="15">
                  <c:v>1287.2734</c:v>
                </c:pt>
                <c:pt idx="16">
                  <c:v>1352.4518</c:v>
                </c:pt>
                <c:pt idx="17">
                  <c:v>1482.8086000000001</c:v>
                </c:pt>
                <c:pt idx="18">
                  <c:v>1466.5139999999999</c:v>
                </c:pt>
                <c:pt idx="19">
                  <c:v>1433.9248</c:v>
                </c:pt>
                <c:pt idx="20">
                  <c:v>1385.0409999999999</c:v>
                </c:pt>
                <c:pt idx="21">
                  <c:v>1368.7463999999998</c:v>
                </c:pt>
                <c:pt idx="22">
                  <c:v>1287.2734</c:v>
                </c:pt>
                <c:pt idx="23">
                  <c:v>1205.8004000000001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D-466C-A8D0-2F921DB8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03664"/>
        <c:axId val="687301696"/>
      </c:lineChart>
      <c:catAx>
        <c:axId val="687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696"/>
        <c:crosses val="autoZero"/>
        <c:auto val="1"/>
        <c:lblAlgn val="ctr"/>
        <c:lblOffset val="100"/>
        <c:noMultiLvlLbl val="0"/>
      </c:catAx>
      <c:valAx>
        <c:axId val="6873016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107673</xdr:colOff>
      <xdr:row>22</xdr:row>
      <xdr:rowOff>132521</xdr:rowOff>
    </xdr:from>
    <xdr:to>
      <xdr:col>12</xdr:col>
      <xdr:colOff>134313</xdr:colOff>
      <xdr:row>36</xdr:row>
      <xdr:rowOff>27426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83AA69-3BA2-D6BB-46DC-1C3C64D4D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73" y="4323521"/>
          <a:ext cx="5542857" cy="2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138111</xdr:colOff>
      <xdr:row>0</xdr:row>
      <xdr:rowOff>0</xdr:rowOff>
    </xdr:from>
    <xdr:to>
      <xdr:col>20</xdr:col>
      <xdr:colOff>171449</xdr:colOff>
      <xdr:row>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A1C7-15CA-4C47-A65B-6DE316B6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19</xdr:col>
      <xdr:colOff>523875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30852-E47B-40F7-B4BD-88C93E43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138111</xdr:colOff>
      <xdr:row>0</xdr:row>
      <xdr:rowOff>0</xdr:rowOff>
    </xdr:from>
    <xdr:to>
      <xdr:col>20</xdr:col>
      <xdr:colOff>171449</xdr:colOff>
      <xdr:row>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37192-3B78-8893-C484-BEBB8C36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8067-6C82-4E8C-B400-476DE2515C93}">
  <sheetPr>
    <tabColor rgb="FF00B050"/>
  </sheetPr>
  <dimension ref="A1:AG22"/>
  <sheetViews>
    <sheetView zoomScale="115" zoomScaleNormal="115" workbookViewId="0">
      <selection activeCell="Y12" sqref="Y12"/>
    </sheetView>
  </sheetViews>
  <sheetFormatPr baseColWidth="10" defaultColWidth="7.85546875" defaultRowHeight="15" x14ac:dyDescent="0.25"/>
  <cols>
    <col min="2" max="2" width="8.85546875" bestFit="1" customWidth="1"/>
    <col min="3" max="3" width="7.85546875" bestFit="1" customWidth="1"/>
    <col min="4" max="9" width="6" customWidth="1"/>
    <col min="10" max="10" width="7.85546875" bestFit="1" customWidth="1"/>
    <col min="11" max="16" width="7.28515625" bestFit="1" customWidth="1"/>
    <col min="17" max="18" width="7.85546875" bestFit="1" customWidth="1"/>
    <col min="19" max="20" width="7.28515625" bestFit="1" customWidth="1"/>
    <col min="21" max="21" width="7.85546875" bestFit="1" customWidth="1"/>
    <col min="22" max="22" width="7.28515625" bestFit="1" customWidth="1"/>
    <col min="23" max="23" width="7.85546875" bestFit="1" customWidth="1"/>
    <col min="24" max="24" width="7.28515625" bestFit="1" customWidth="1"/>
    <col min="25" max="25" width="7.85546875" bestFit="1" customWidth="1"/>
    <col min="26" max="26" width="13" bestFit="1" customWidth="1"/>
    <col min="27" max="27" width="8.42578125" bestFit="1" customWidth="1"/>
    <col min="28" max="28" width="8.85546875" bestFit="1" customWidth="1"/>
    <col min="29" max="29" width="10.7109375" bestFit="1" customWidth="1"/>
    <col min="30" max="30" width="3.42578125" bestFit="1" customWidth="1"/>
    <col min="31" max="31" width="11.28515625" bestFit="1" customWidth="1"/>
    <col min="32" max="33" width="10.7109375" bestFit="1" customWidth="1"/>
  </cols>
  <sheetData>
    <row r="1" spans="1:33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5</v>
      </c>
      <c r="AE1" s="3" t="s">
        <v>6</v>
      </c>
      <c r="AF1" s="3" t="s">
        <v>7</v>
      </c>
    </row>
    <row r="2" spans="1:33" x14ac:dyDescent="0.25">
      <c r="B2">
        <v>375</v>
      </c>
      <c r="C2">
        <v>455</v>
      </c>
      <c r="D2">
        <v>455</v>
      </c>
      <c r="E2">
        <v>455</v>
      </c>
      <c r="F2">
        <v>455</v>
      </c>
      <c r="G2">
        <v>455</v>
      </c>
      <c r="H2">
        <v>455</v>
      </c>
      <c r="I2">
        <v>455</v>
      </c>
      <c r="J2">
        <v>455</v>
      </c>
      <c r="K2">
        <v>455</v>
      </c>
      <c r="L2">
        <v>455</v>
      </c>
      <c r="M2">
        <v>455</v>
      </c>
      <c r="N2">
        <v>455</v>
      </c>
      <c r="O2">
        <v>455</v>
      </c>
      <c r="P2">
        <v>455</v>
      </c>
      <c r="Q2">
        <v>455</v>
      </c>
      <c r="R2">
        <v>455</v>
      </c>
      <c r="S2">
        <v>455</v>
      </c>
      <c r="T2">
        <v>455</v>
      </c>
      <c r="U2">
        <v>455</v>
      </c>
      <c r="V2">
        <v>455</v>
      </c>
      <c r="W2">
        <v>455</v>
      </c>
      <c r="X2">
        <v>455</v>
      </c>
      <c r="Y2">
        <v>455</v>
      </c>
      <c r="Z2">
        <f>SUM(B2:Y2)</f>
        <v>10840</v>
      </c>
      <c r="AA2" s="4">
        <v>1000</v>
      </c>
      <c r="AB2" s="4">
        <v>16.190000000000001</v>
      </c>
      <c r="AD2">
        <f t="shared" ref="AD2:AD9" si="0">COUNT(B2:Y2)</f>
        <v>24</v>
      </c>
      <c r="AE2" s="4">
        <f>Z2*AB2</f>
        <v>175499.6</v>
      </c>
      <c r="AF2" s="4">
        <f t="shared" ref="AF2:AF9" si="1">AD2*AA2</f>
        <v>24000</v>
      </c>
      <c r="AG2" s="4"/>
    </row>
    <row r="3" spans="1:33" x14ac:dyDescent="0.25">
      <c r="B3">
        <v>375</v>
      </c>
      <c r="C3">
        <v>418.45</v>
      </c>
      <c r="D3">
        <v>455</v>
      </c>
      <c r="E3">
        <v>451.2</v>
      </c>
      <c r="F3">
        <v>420.16</v>
      </c>
      <c r="G3">
        <v>420.16</v>
      </c>
      <c r="H3">
        <v>443.26</v>
      </c>
      <c r="I3">
        <v>418.67</v>
      </c>
      <c r="J3">
        <v>444.28</v>
      </c>
      <c r="K3">
        <v>455</v>
      </c>
      <c r="L3">
        <v>455</v>
      </c>
      <c r="M3">
        <v>455</v>
      </c>
      <c r="N3">
        <v>455</v>
      </c>
      <c r="O3">
        <v>455</v>
      </c>
      <c r="P3">
        <v>453.7</v>
      </c>
      <c r="Q3">
        <v>433.51</v>
      </c>
      <c r="R3">
        <v>426.16</v>
      </c>
      <c r="S3">
        <v>455</v>
      </c>
      <c r="T3">
        <v>455</v>
      </c>
      <c r="U3">
        <v>455</v>
      </c>
      <c r="V3">
        <v>455</v>
      </c>
      <c r="W3">
        <v>455</v>
      </c>
      <c r="X3">
        <v>437.4</v>
      </c>
      <c r="Y3">
        <v>408.48</v>
      </c>
      <c r="Z3">
        <f t="shared" ref="Z3:Z9" si="2">SUM(B3:Y3)</f>
        <v>10555.429999999998</v>
      </c>
      <c r="AA3" s="4">
        <v>970</v>
      </c>
      <c r="AB3" s="4">
        <v>17.260000000000002</v>
      </c>
      <c r="AD3">
        <f t="shared" si="0"/>
        <v>24</v>
      </c>
      <c r="AE3" s="4">
        <f t="shared" ref="AE3:AE9" si="3">Z3*AB3</f>
        <v>182186.7218</v>
      </c>
      <c r="AF3" s="4">
        <f t="shared" si="1"/>
        <v>23280</v>
      </c>
      <c r="AG3" s="4"/>
    </row>
    <row r="4" spans="1:33" x14ac:dyDescent="0.25">
      <c r="B4">
        <v>70</v>
      </c>
      <c r="C4">
        <v>20</v>
      </c>
      <c r="I4">
        <v>20</v>
      </c>
      <c r="J4">
        <v>70</v>
      </c>
      <c r="K4">
        <v>120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130</v>
      </c>
      <c r="S4">
        <v>130</v>
      </c>
      <c r="T4">
        <v>130</v>
      </c>
      <c r="U4">
        <v>130</v>
      </c>
      <c r="V4">
        <v>130</v>
      </c>
      <c r="W4">
        <v>130</v>
      </c>
      <c r="X4">
        <v>130</v>
      </c>
      <c r="Y4">
        <v>130</v>
      </c>
      <c r="Z4">
        <f t="shared" si="2"/>
        <v>2120</v>
      </c>
      <c r="AA4" s="4">
        <v>700</v>
      </c>
      <c r="AB4" s="4">
        <v>16.600000000000001</v>
      </c>
      <c r="AC4">
        <v>550</v>
      </c>
      <c r="AD4">
        <f t="shared" si="0"/>
        <v>19</v>
      </c>
      <c r="AE4" s="4">
        <f t="shared" si="3"/>
        <v>35192</v>
      </c>
      <c r="AF4" s="4">
        <f t="shared" si="1"/>
        <v>13300</v>
      </c>
      <c r="AG4" s="4"/>
    </row>
    <row r="5" spans="1:33" x14ac:dyDescent="0.25">
      <c r="B5">
        <v>70</v>
      </c>
      <c r="C5">
        <v>20</v>
      </c>
      <c r="I5">
        <v>20</v>
      </c>
      <c r="J5">
        <v>70</v>
      </c>
      <c r="K5">
        <v>120</v>
      </c>
      <c r="L5">
        <v>130</v>
      </c>
      <c r="M5">
        <v>130</v>
      </c>
      <c r="N5">
        <v>130</v>
      </c>
      <c r="O5">
        <v>130</v>
      </c>
      <c r="P5">
        <v>130</v>
      </c>
      <c r="Q5">
        <v>130</v>
      </c>
      <c r="R5">
        <v>130</v>
      </c>
      <c r="S5">
        <v>130</v>
      </c>
      <c r="T5">
        <v>130</v>
      </c>
      <c r="U5">
        <v>130</v>
      </c>
      <c r="V5">
        <v>130</v>
      </c>
      <c r="W5">
        <v>130</v>
      </c>
      <c r="X5">
        <v>130</v>
      </c>
      <c r="Y5">
        <v>130</v>
      </c>
      <c r="Z5">
        <f t="shared" si="2"/>
        <v>2120</v>
      </c>
      <c r="AA5" s="4">
        <v>680</v>
      </c>
      <c r="AB5" s="4">
        <v>16.5</v>
      </c>
      <c r="AC5">
        <v>560</v>
      </c>
      <c r="AD5">
        <f t="shared" si="0"/>
        <v>19</v>
      </c>
      <c r="AE5" s="4">
        <f t="shared" si="3"/>
        <v>34980</v>
      </c>
      <c r="AF5" s="4">
        <f t="shared" si="1"/>
        <v>12920</v>
      </c>
      <c r="AG5" s="4"/>
    </row>
    <row r="6" spans="1:33" x14ac:dyDescent="0.25">
      <c r="B6">
        <v>85</v>
      </c>
      <c r="C6">
        <v>40.35</v>
      </c>
      <c r="D6">
        <v>52.24</v>
      </c>
      <c r="E6">
        <v>25</v>
      </c>
      <c r="F6">
        <v>25</v>
      </c>
      <c r="G6">
        <v>25</v>
      </c>
      <c r="H6">
        <v>32.94</v>
      </c>
      <c r="I6">
        <v>79.61</v>
      </c>
      <c r="J6">
        <v>93.68</v>
      </c>
      <c r="K6">
        <v>91.6</v>
      </c>
      <c r="L6">
        <v>82.64</v>
      </c>
      <c r="M6">
        <v>98.16</v>
      </c>
      <c r="N6">
        <v>82.64</v>
      </c>
      <c r="O6">
        <v>71.599999999999994</v>
      </c>
      <c r="P6">
        <v>57.38</v>
      </c>
      <c r="Q6">
        <v>77.569999999999993</v>
      </c>
      <c r="R6">
        <v>102</v>
      </c>
      <c r="S6">
        <v>162</v>
      </c>
      <c r="T6">
        <v>162</v>
      </c>
      <c r="U6">
        <v>150.76</v>
      </c>
      <c r="V6">
        <v>129.19999999999999</v>
      </c>
      <c r="W6">
        <v>113.68</v>
      </c>
      <c r="X6">
        <v>53.68</v>
      </c>
      <c r="Y6">
        <v>25</v>
      </c>
      <c r="Z6">
        <f t="shared" si="2"/>
        <v>1918.73</v>
      </c>
      <c r="AA6" s="4">
        <v>450</v>
      </c>
      <c r="AB6" s="4">
        <v>19.7</v>
      </c>
      <c r="AD6">
        <f t="shared" si="0"/>
        <v>24</v>
      </c>
      <c r="AE6" s="4">
        <f t="shared" si="3"/>
        <v>37798.981</v>
      </c>
      <c r="AF6" s="4">
        <f t="shared" si="1"/>
        <v>10800</v>
      </c>
      <c r="AG6" s="4"/>
    </row>
    <row r="7" spans="1:33" x14ac:dyDescent="0.25">
      <c r="B7">
        <v>80</v>
      </c>
      <c r="C7">
        <v>20</v>
      </c>
      <c r="L7">
        <v>20</v>
      </c>
      <c r="M7">
        <v>20</v>
      </c>
      <c r="N7">
        <v>20</v>
      </c>
      <c r="R7">
        <v>20</v>
      </c>
      <c r="S7">
        <v>55.32</v>
      </c>
      <c r="T7">
        <v>39.799999999999997</v>
      </c>
      <c r="U7">
        <v>20</v>
      </c>
      <c r="V7">
        <v>20</v>
      </c>
      <c r="W7">
        <v>20</v>
      </c>
      <c r="X7">
        <v>20</v>
      </c>
      <c r="Z7">
        <f t="shared" si="2"/>
        <v>355.12</v>
      </c>
      <c r="AA7" s="4">
        <v>370</v>
      </c>
      <c r="AB7" s="4">
        <v>22.26</v>
      </c>
      <c r="AC7">
        <f>340+170</f>
        <v>510</v>
      </c>
      <c r="AD7">
        <f t="shared" si="0"/>
        <v>12</v>
      </c>
      <c r="AE7" s="4">
        <f t="shared" si="3"/>
        <v>7904.9712000000009</v>
      </c>
      <c r="AF7" s="4">
        <f t="shared" si="1"/>
        <v>4440</v>
      </c>
      <c r="AG7" s="4"/>
    </row>
    <row r="8" spans="1:33" x14ac:dyDescent="0.25">
      <c r="B8">
        <v>25</v>
      </c>
      <c r="C8">
        <v>25</v>
      </c>
      <c r="R8">
        <v>25</v>
      </c>
      <c r="S8">
        <v>25</v>
      </c>
      <c r="T8">
        <v>25</v>
      </c>
      <c r="U8">
        <v>25</v>
      </c>
      <c r="Z8">
        <f t="shared" si="2"/>
        <v>150</v>
      </c>
      <c r="AA8" s="4">
        <v>480</v>
      </c>
      <c r="AB8" s="4">
        <v>27.74</v>
      </c>
      <c r="AC8">
        <v>520</v>
      </c>
      <c r="AD8">
        <f t="shared" si="0"/>
        <v>6</v>
      </c>
      <c r="AE8" s="4">
        <f t="shared" si="3"/>
        <v>4161</v>
      </c>
      <c r="AF8" s="4">
        <f t="shared" si="1"/>
        <v>2880</v>
      </c>
      <c r="AG8" s="4"/>
    </row>
    <row r="9" spans="1:33" x14ac:dyDescent="0.25">
      <c r="B9">
        <v>21.92</v>
      </c>
      <c r="C9">
        <v>10</v>
      </c>
      <c r="Z9">
        <f t="shared" si="2"/>
        <v>31.92</v>
      </c>
      <c r="AA9" s="4">
        <v>660</v>
      </c>
      <c r="AB9" s="4">
        <v>25.92</v>
      </c>
      <c r="AD9">
        <f t="shared" si="0"/>
        <v>2</v>
      </c>
      <c r="AE9" s="4">
        <f t="shared" si="3"/>
        <v>827.36640000000011</v>
      </c>
      <c r="AF9" s="4">
        <f t="shared" si="1"/>
        <v>1320</v>
      </c>
      <c r="AG9" s="4"/>
    </row>
    <row r="10" spans="1:33" x14ac:dyDescent="0.25">
      <c r="AC10" s="5">
        <f t="shared" ref="AC10" si="4">SUM(AC2:AC9)</f>
        <v>2140</v>
      </c>
      <c r="AD10" s="5"/>
      <c r="AE10" s="5">
        <f>SUM(AE2:AE9)</f>
        <v>478550.64040000009</v>
      </c>
      <c r="AF10" s="5">
        <f t="shared" ref="AF10" si="5">SUM(AF2:AF9)</f>
        <v>92940</v>
      </c>
      <c r="AG10" s="5"/>
    </row>
    <row r="12" spans="1:33" x14ac:dyDescent="0.25">
      <c r="B12" s="7">
        <f>SUM(B2:B9)</f>
        <v>1101.92</v>
      </c>
      <c r="C12" s="7">
        <f t="shared" ref="C12:Y12" si="6">SUM(C2:C9)</f>
        <v>1008.8000000000001</v>
      </c>
      <c r="D12" s="7">
        <f t="shared" si="6"/>
        <v>962.24</v>
      </c>
      <c r="E12" s="7">
        <f t="shared" si="6"/>
        <v>931.2</v>
      </c>
      <c r="F12" s="7">
        <f t="shared" si="6"/>
        <v>900.16000000000008</v>
      </c>
      <c r="G12" s="7">
        <f t="shared" si="6"/>
        <v>900.16000000000008</v>
      </c>
      <c r="H12" s="7">
        <f t="shared" si="6"/>
        <v>931.2</v>
      </c>
      <c r="I12" s="7">
        <f t="shared" si="6"/>
        <v>993.28000000000009</v>
      </c>
      <c r="J12" s="7">
        <f t="shared" si="6"/>
        <v>1132.96</v>
      </c>
      <c r="K12" s="7">
        <f t="shared" si="6"/>
        <v>1241.5999999999999</v>
      </c>
      <c r="L12" s="7">
        <f t="shared" si="6"/>
        <v>1272.6400000000001</v>
      </c>
      <c r="M12" s="7">
        <f t="shared" si="6"/>
        <v>1288.1600000000001</v>
      </c>
      <c r="N12" s="7">
        <f t="shared" si="6"/>
        <v>1272.6400000000001</v>
      </c>
      <c r="O12" s="7">
        <f t="shared" si="6"/>
        <v>1241.5999999999999</v>
      </c>
      <c r="P12" s="7">
        <f t="shared" si="6"/>
        <v>1226.0800000000002</v>
      </c>
      <c r="Q12" s="7">
        <f t="shared" si="6"/>
        <v>1226.08</v>
      </c>
      <c r="R12" s="7">
        <f t="shared" si="6"/>
        <v>1288.1600000000001</v>
      </c>
      <c r="S12" s="7">
        <f t="shared" si="6"/>
        <v>1412.32</v>
      </c>
      <c r="T12" s="7">
        <f t="shared" si="6"/>
        <v>1396.8</v>
      </c>
      <c r="U12" s="7">
        <f t="shared" si="6"/>
        <v>1365.76</v>
      </c>
      <c r="V12" s="7">
        <f t="shared" si="6"/>
        <v>1319.2</v>
      </c>
      <c r="W12" s="7">
        <f t="shared" si="6"/>
        <v>1303.68</v>
      </c>
      <c r="X12" s="7">
        <f t="shared" si="6"/>
        <v>1226.0800000000002</v>
      </c>
      <c r="Y12" s="7">
        <f t="shared" si="6"/>
        <v>1148.48</v>
      </c>
      <c r="AE12" s="3" t="s">
        <v>12</v>
      </c>
      <c r="AF12" s="5">
        <f>SUM(AC10:AF10)</f>
        <v>573630.64040000015</v>
      </c>
    </row>
    <row r="13" spans="1:33" x14ac:dyDescent="0.25">
      <c r="AE13" t="s">
        <v>13</v>
      </c>
    </row>
    <row r="14" spans="1:33" x14ac:dyDescent="0.25">
      <c r="A14" s="3" t="s">
        <v>15</v>
      </c>
      <c r="B14" s="3" t="s">
        <v>14</v>
      </c>
      <c r="AF14" s="6"/>
    </row>
    <row r="15" spans="1:33" x14ac:dyDescent="0.25">
      <c r="A15">
        <v>150</v>
      </c>
      <c r="B15">
        <f>B2-A15</f>
        <v>225</v>
      </c>
      <c r="C15">
        <f>C2-B2</f>
        <v>80</v>
      </c>
      <c r="D15">
        <f t="shared" ref="D15:Y15" si="7">D2-C2</f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</row>
    <row r="16" spans="1:33" x14ac:dyDescent="0.25">
      <c r="A16">
        <v>150</v>
      </c>
      <c r="B16">
        <f t="shared" ref="B16:B22" si="8">B3-A16</f>
        <v>225</v>
      </c>
      <c r="C16">
        <f t="shared" ref="C16:Y22" si="9">C3-B3</f>
        <v>43.449999999999989</v>
      </c>
      <c r="D16">
        <f t="shared" si="9"/>
        <v>36.550000000000011</v>
      </c>
      <c r="E16">
        <f t="shared" si="9"/>
        <v>-3.8000000000000114</v>
      </c>
      <c r="F16">
        <f t="shared" si="9"/>
        <v>-31.039999999999964</v>
      </c>
      <c r="G16">
        <f t="shared" si="9"/>
        <v>0</v>
      </c>
      <c r="H16">
        <f t="shared" si="9"/>
        <v>23.099999999999966</v>
      </c>
      <c r="I16">
        <f t="shared" si="9"/>
        <v>-24.589999999999975</v>
      </c>
      <c r="J16">
        <f t="shared" si="9"/>
        <v>25.609999999999957</v>
      </c>
      <c r="K16">
        <f t="shared" si="9"/>
        <v>10.720000000000027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-1.3000000000000114</v>
      </c>
      <c r="Q16">
        <f t="shared" si="9"/>
        <v>-20.189999999999998</v>
      </c>
      <c r="R16">
        <f t="shared" si="9"/>
        <v>-7.3499999999999659</v>
      </c>
      <c r="S16">
        <f t="shared" si="9"/>
        <v>28.839999999999975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-17.600000000000023</v>
      </c>
      <c r="Y16">
        <f t="shared" si="9"/>
        <v>-28.919999999999959</v>
      </c>
    </row>
    <row r="17" spans="1:25" x14ac:dyDescent="0.25">
      <c r="A17">
        <v>20</v>
      </c>
      <c r="B17">
        <f t="shared" si="8"/>
        <v>50</v>
      </c>
      <c r="C17">
        <f t="shared" si="9"/>
        <v>-50</v>
      </c>
      <c r="D17">
        <f t="shared" si="9"/>
        <v>-20</v>
      </c>
      <c r="E17">
        <f t="shared" si="9"/>
        <v>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20</v>
      </c>
      <c r="J17">
        <f t="shared" si="9"/>
        <v>50</v>
      </c>
      <c r="K17">
        <f t="shared" si="9"/>
        <v>50</v>
      </c>
      <c r="L17">
        <f t="shared" si="9"/>
        <v>10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9"/>
        <v>0</v>
      </c>
      <c r="Y17">
        <f t="shared" si="9"/>
        <v>0</v>
      </c>
    </row>
    <row r="18" spans="1:25" x14ac:dyDescent="0.25">
      <c r="A18">
        <v>20</v>
      </c>
      <c r="B18">
        <f t="shared" si="8"/>
        <v>50</v>
      </c>
      <c r="C18">
        <f t="shared" si="9"/>
        <v>-50</v>
      </c>
      <c r="D18">
        <f t="shared" si="9"/>
        <v>-20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20</v>
      </c>
      <c r="J18">
        <f t="shared" si="9"/>
        <v>50</v>
      </c>
      <c r="K18">
        <f t="shared" si="9"/>
        <v>50</v>
      </c>
      <c r="L18">
        <f t="shared" si="9"/>
        <v>10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</row>
    <row r="19" spans="1:25" x14ac:dyDescent="0.25">
      <c r="A19">
        <v>25</v>
      </c>
      <c r="B19">
        <f t="shared" si="8"/>
        <v>60</v>
      </c>
      <c r="C19">
        <f t="shared" si="9"/>
        <v>-44.65</v>
      </c>
      <c r="D19">
        <f t="shared" si="9"/>
        <v>11.89</v>
      </c>
      <c r="E19">
        <f t="shared" si="9"/>
        <v>-27.240000000000002</v>
      </c>
      <c r="F19">
        <f t="shared" si="9"/>
        <v>0</v>
      </c>
      <c r="G19">
        <f t="shared" si="9"/>
        <v>0</v>
      </c>
      <c r="H19">
        <f t="shared" si="9"/>
        <v>7.9399999999999977</v>
      </c>
      <c r="I19">
        <f t="shared" si="9"/>
        <v>46.67</v>
      </c>
      <c r="J19">
        <f t="shared" si="9"/>
        <v>14.070000000000007</v>
      </c>
      <c r="K19">
        <f t="shared" si="9"/>
        <v>-2.0800000000000125</v>
      </c>
      <c r="L19">
        <f t="shared" si="9"/>
        <v>-8.9599999999999937</v>
      </c>
      <c r="M19">
        <f t="shared" si="9"/>
        <v>15.519999999999996</v>
      </c>
      <c r="N19">
        <f t="shared" si="9"/>
        <v>-15.519999999999996</v>
      </c>
      <c r="O19">
        <f t="shared" si="9"/>
        <v>-11.040000000000006</v>
      </c>
      <c r="P19">
        <f t="shared" si="9"/>
        <v>-14.219999999999992</v>
      </c>
      <c r="Q19">
        <f t="shared" si="9"/>
        <v>20.189999999999991</v>
      </c>
      <c r="R19">
        <f t="shared" si="9"/>
        <v>24.430000000000007</v>
      </c>
      <c r="S19">
        <f t="shared" si="9"/>
        <v>60</v>
      </c>
      <c r="T19">
        <f t="shared" si="9"/>
        <v>0</v>
      </c>
      <c r="U19">
        <f t="shared" si="9"/>
        <v>-11.240000000000009</v>
      </c>
      <c r="V19">
        <f t="shared" si="9"/>
        <v>-21.560000000000002</v>
      </c>
      <c r="W19">
        <f t="shared" si="9"/>
        <v>-15.519999999999982</v>
      </c>
      <c r="X19">
        <f t="shared" si="9"/>
        <v>-60.000000000000007</v>
      </c>
      <c r="Y19">
        <f t="shared" si="9"/>
        <v>-28.68</v>
      </c>
    </row>
    <row r="20" spans="1:25" x14ac:dyDescent="0.25">
      <c r="A20">
        <v>20</v>
      </c>
      <c r="B20">
        <f t="shared" si="8"/>
        <v>60</v>
      </c>
      <c r="C20">
        <f t="shared" si="9"/>
        <v>-60</v>
      </c>
      <c r="D20">
        <f t="shared" si="9"/>
        <v>-20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20</v>
      </c>
      <c r="M20">
        <f t="shared" si="9"/>
        <v>0</v>
      </c>
      <c r="N20">
        <f t="shared" si="9"/>
        <v>0</v>
      </c>
      <c r="O20">
        <f t="shared" si="9"/>
        <v>-20</v>
      </c>
      <c r="P20">
        <f t="shared" si="9"/>
        <v>0</v>
      </c>
      <c r="Q20">
        <f t="shared" si="9"/>
        <v>0</v>
      </c>
      <c r="R20">
        <f t="shared" si="9"/>
        <v>20</v>
      </c>
      <c r="S20">
        <f t="shared" si="9"/>
        <v>35.32</v>
      </c>
      <c r="T20">
        <f t="shared" si="9"/>
        <v>-15.520000000000003</v>
      </c>
      <c r="U20">
        <f t="shared" si="9"/>
        <v>-19.799999999999997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-20</v>
      </c>
    </row>
    <row r="21" spans="1:25" x14ac:dyDescent="0.25">
      <c r="A21">
        <v>25</v>
      </c>
      <c r="B21">
        <f t="shared" si="8"/>
        <v>0</v>
      </c>
      <c r="C21">
        <f t="shared" si="9"/>
        <v>0</v>
      </c>
      <c r="D21">
        <f t="shared" si="9"/>
        <v>-25</v>
      </c>
      <c r="E21">
        <f t="shared" si="9"/>
        <v>0</v>
      </c>
      <c r="F21">
        <f t="shared" si="9"/>
        <v>0</v>
      </c>
      <c r="G21">
        <f t="shared" si="9"/>
        <v>0</v>
      </c>
      <c r="H21">
        <f t="shared" si="9"/>
        <v>0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25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-25</v>
      </c>
      <c r="W21">
        <f t="shared" si="9"/>
        <v>0</v>
      </c>
      <c r="X21">
        <f t="shared" si="9"/>
        <v>0</v>
      </c>
      <c r="Y21">
        <f t="shared" si="9"/>
        <v>0</v>
      </c>
    </row>
    <row r="22" spans="1:25" x14ac:dyDescent="0.25">
      <c r="A22">
        <v>10</v>
      </c>
      <c r="B22">
        <f t="shared" si="8"/>
        <v>11.920000000000002</v>
      </c>
      <c r="C22">
        <f t="shared" si="9"/>
        <v>-11.920000000000002</v>
      </c>
      <c r="D22">
        <f t="shared" si="9"/>
        <v>-10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0</v>
      </c>
      <c r="Y22">
        <f t="shared" si="9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BACB-D99A-4D73-84CD-05F613EB7FBD}">
  <sheetPr>
    <tabColor rgb="FFFF0000"/>
  </sheetPr>
  <dimension ref="A1:AH22"/>
  <sheetViews>
    <sheetView zoomScale="115" zoomScaleNormal="115" workbookViewId="0">
      <selection activeCell="W31" sqref="W31"/>
    </sheetView>
  </sheetViews>
  <sheetFormatPr baseColWidth="10" defaultColWidth="7.85546875" defaultRowHeight="15" x14ac:dyDescent="0.25"/>
  <cols>
    <col min="2" max="3" width="5.5703125" bestFit="1" customWidth="1"/>
    <col min="4" max="9" width="4.42578125" bestFit="1" customWidth="1"/>
    <col min="10" max="25" width="5.5703125" bestFit="1" customWidth="1"/>
    <col min="26" max="26" width="13" bestFit="1" customWidth="1"/>
    <col min="27" max="27" width="8.42578125" bestFit="1" customWidth="1"/>
    <col min="28" max="28" width="8.85546875" bestFit="1" customWidth="1"/>
    <col min="29" max="29" width="10.7109375" bestFit="1" customWidth="1"/>
    <col min="30" max="30" width="3.42578125" bestFit="1" customWidth="1"/>
    <col min="31" max="31" width="11.28515625" bestFit="1" customWidth="1"/>
    <col min="32" max="33" width="10.7109375" bestFit="1" customWidth="1"/>
  </cols>
  <sheetData>
    <row r="1" spans="1:34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5</v>
      </c>
      <c r="AE1" s="3" t="s">
        <v>6</v>
      </c>
      <c r="AF1" s="3" t="s">
        <v>7</v>
      </c>
    </row>
    <row r="2" spans="1:34" x14ac:dyDescent="0.25">
      <c r="B2">
        <v>375</v>
      </c>
      <c r="C2">
        <v>455</v>
      </c>
      <c r="D2">
        <v>455</v>
      </c>
      <c r="E2">
        <v>455</v>
      </c>
      <c r="F2">
        <v>455</v>
      </c>
      <c r="G2">
        <v>455</v>
      </c>
      <c r="H2">
        <v>455</v>
      </c>
      <c r="I2">
        <v>455</v>
      </c>
      <c r="J2">
        <v>455</v>
      </c>
      <c r="K2">
        <v>455</v>
      </c>
      <c r="L2">
        <v>455</v>
      </c>
      <c r="M2">
        <v>455</v>
      </c>
      <c r="N2">
        <v>455</v>
      </c>
      <c r="O2">
        <v>455</v>
      </c>
      <c r="P2">
        <v>455</v>
      </c>
      <c r="Q2">
        <v>455</v>
      </c>
      <c r="R2">
        <v>455</v>
      </c>
      <c r="S2">
        <v>455</v>
      </c>
      <c r="T2">
        <v>455</v>
      </c>
      <c r="U2">
        <v>455</v>
      </c>
      <c r="V2">
        <v>455</v>
      </c>
      <c r="W2">
        <v>455</v>
      </c>
      <c r="X2">
        <v>455</v>
      </c>
      <c r="Y2">
        <v>455</v>
      </c>
      <c r="Z2">
        <f t="shared" ref="Z2:Z9" si="0">SUM(B2:Y2)</f>
        <v>10840</v>
      </c>
      <c r="AA2" s="4">
        <v>1000</v>
      </c>
      <c r="AB2" s="4">
        <v>16.190000000000001</v>
      </c>
      <c r="AD2">
        <f t="shared" ref="AD2:AD9" si="1">COUNT(B2:Y2)</f>
        <v>24</v>
      </c>
      <c r="AE2" s="4">
        <f>Z2*AB2</f>
        <v>175499.6</v>
      </c>
      <c r="AF2" s="4">
        <f t="shared" ref="AF2:AF9" si="2">AD2*AA2</f>
        <v>24000</v>
      </c>
      <c r="AG2" s="4"/>
    </row>
    <row r="3" spans="1:34" x14ac:dyDescent="0.25">
      <c r="B3">
        <v>375</v>
      </c>
      <c r="C3">
        <v>444</v>
      </c>
      <c r="D3">
        <v>455</v>
      </c>
      <c r="E3">
        <v>452</v>
      </c>
      <c r="F3">
        <v>421</v>
      </c>
      <c r="G3">
        <v>421</v>
      </c>
      <c r="H3">
        <v>452</v>
      </c>
      <c r="I3">
        <v>442</v>
      </c>
      <c r="J3">
        <v>455</v>
      </c>
      <c r="K3">
        <v>455</v>
      </c>
      <c r="L3">
        <v>455</v>
      </c>
      <c r="M3">
        <v>455</v>
      </c>
      <c r="N3">
        <v>455</v>
      </c>
      <c r="O3">
        <v>455</v>
      </c>
      <c r="P3">
        <v>455</v>
      </c>
      <c r="Q3">
        <v>445</v>
      </c>
      <c r="R3">
        <v>442</v>
      </c>
      <c r="S3">
        <v>455</v>
      </c>
      <c r="T3">
        <v>455</v>
      </c>
      <c r="U3">
        <v>455</v>
      </c>
      <c r="V3">
        <v>455</v>
      </c>
      <c r="W3">
        <v>455</v>
      </c>
      <c r="X3">
        <v>455</v>
      </c>
      <c r="Y3">
        <v>409</v>
      </c>
      <c r="Z3">
        <f t="shared" si="0"/>
        <v>10673</v>
      </c>
      <c r="AA3" s="4">
        <v>970</v>
      </c>
      <c r="AB3" s="4">
        <v>17.260000000000002</v>
      </c>
      <c r="AD3">
        <f t="shared" si="1"/>
        <v>24</v>
      </c>
      <c r="AE3" s="4">
        <f t="shared" ref="AE3:AE9" si="3">Z3*AB3</f>
        <v>184215.98</v>
      </c>
      <c r="AF3" s="4">
        <f t="shared" si="2"/>
        <v>23280</v>
      </c>
      <c r="AG3" s="4"/>
    </row>
    <row r="4" spans="1:34" x14ac:dyDescent="0.25">
      <c r="B4">
        <v>70</v>
      </c>
      <c r="C4">
        <v>20</v>
      </c>
      <c r="I4">
        <v>20</v>
      </c>
      <c r="J4">
        <v>70</v>
      </c>
      <c r="K4">
        <v>120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130</v>
      </c>
      <c r="S4">
        <v>130</v>
      </c>
      <c r="T4">
        <v>130</v>
      </c>
      <c r="U4">
        <v>130</v>
      </c>
      <c r="V4">
        <v>130</v>
      </c>
      <c r="W4">
        <v>130</v>
      </c>
      <c r="X4">
        <v>130</v>
      </c>
      <c r="Y4">
        <v>130</v>
      </c>
      <c r="Z4">
        <f t="shared" si="0"/>
        <v>2120</v>
      </c>
      <c r="AA4" s="4">
        <v>700</v>
      </c>
      <c r="AB4" s="4">
        <v>16.600000000000001</v>
      </c>
      <c r="AC4">
        <v>550</v>
      </c>
      <c r="AD4">
        <f t="shared" si="1"/>
        <v>19</v>
      </c>
      <c r="AE4" s="4">
        <f t="shared" si="3"/>
        <v>35192</v>
      </c>
      <c r="AF4" s="4">
        <f t="shared" si="2"/>
        <v>13300</v>
      </c>
      <c r="AG4" s="4"/>
    </row>
    <row r="5" spans="1:34" x14ac:dyDescent="0.25">
      <c r="B5">
        <v>70</v>
      </c>
      <c r="C5">
        <v>20</v>
      </c>
      <c r="I5">
        <v>20</v>
      </c>
      <c r="J5">
        <v>70</v>
      </c>
      <c r="K5">
        <v>120</v>
      </c>
      <c r="L5">
        <v>130</v>
      </c>
      <c r="M5">
        <v>130</v>
      </c>
      <c r="N5">
        <v>130</v>
      </c>
      <c r="O5">
        <v>130</v>
      </c>
      <c r="P5">
        <v>130</v>
      </c>
      <c r="Q5">
        <v>130</v>
      </c>
      <c r="R5">
        <v>130</v>
      </c>
      <c r="S5">
        <v>130</v>
      </c>
      <c r="T5">
        <v>130</v>
      </c>
      <c r="U5">
        <v>130</v>
      </c>
      <c r="V5">
        <v>130</v>
      </c>
      <c r="W5">
        <v>130</v>
      </c>
      <c r="X5">
        <v>130</v>
      </c>
      <c r="Y5">
        <v>130</v>
      </c>
      <c r="Z5">
        <f t="shared" si="0"/>
        <v>2120</v>
      </c>
      <c r="AA5" s="4">
        <v>680</v>
      </c>
      <c r="AB5" s="4">
        <v>16.5</v>
      </c>
      <c r="AC5">
        <v>560</v>
      </c>
      <c r="AD5">
        <f t="shared" si="1"/>
        <v>19</v>
      </c>
      <c r="AE5" s="4">
        <f t="shared" si="3"/>
        <v>34980</v>
      </c>
      <c r="AF5" s="4">
        <f t="shared" si="2"/>
        <v>12920</v>
      </c>
      <c r="AG5" s="4"/>
    </row>
    <row r="6" spans="1:34" x14ac:dyDescent="0.25">
      <c r="B6">
        <v>85</v>
      </c>
      <c r="C6">
        <v>25</v>
      </c>
      <c r="D6">
        <v>53</v>
      </c>
      <c r="E6">
        <v>25</v>
      </c>
      <c r="F6">
        <v>25</v>
      </c>
      <c r="G6">
        <v>25</v>
      </c>
      <c r="H6">
        <v>25</v>
      </c>
      <c r="I6">
        <v>57</v>
      </c>
      <c r="J6">
        <v>83</v>
      </c>
      <c r="K6">
        <v>92</v>
      </c>
      <c r="L6">
        <v>103</v>
      </c>
      <c r="M6">
        <v>119</v>
      </c>
      <c r="N6">
        <v>103</v>
      </c>
      <c r="O6">
        <v>72</v>
      </c>
      <c r="P6">
        <v>57</v>
      </c>
      <c r="Q6">
        <v>67</v>
      </c>
      <c r="R6">
        <v>102</v>
      </c>
      <c r="S6">
        <v>162</v>
      </c>
      <c r="T6">
        <v>162</v>
      </c>
      <c r="U6">
        <v>162</v>
      </c>
      <c r="V6">
        <v>130</v>
      </c>
      <c r="W6">
        <v>114</v>
      </c>
      <c r="X6">
        <v>57</v>
      </c>
      <c r="Y6">
        <v>25</v>
      </c>
      <c r="Z6">
        <f t="shared" si="0"/>
        <v>1930</v>
      </c>
      <c r="AA6" s="4">
        <v>450</v>
      </c>
      <c r="AB6" s="4">
        <v>19.7</v>
      </c>
      <c r="AD6">
        <f t="shared" si="1"/>
        <v>24</v>
      </c>
      <c r="AE6" s="4">
        <f t="shared" si="3"/>
        <v>38021</v>
      </c>
      <c r="AF6" s="4">
        <f t="shared" si="2"/>
        <v>10800</v>
      </c>
      <c r="AG6" s="4"/>
    </row>
    <row r="7" spans="1:34" x14ac:dyDescent="0.25">
      <c r="B7">
        <v>80</v>
      </c>
      <c r="C7">
        <v>20</v>
      </c>
      <c r="R7">
        <v>20</v>
      </c>
      <c r="S7">
        <v>71</v>
      </c>
      <c r="T7">
        <v>55</v>
      </c>
      <c r="U7">
        <v>24</v>
      </c>
      <c r="V7">
        <v>20</v>
      </c>
      <c r="W7">
        <v>20</v>
      </c>
      <c r="Z7">
        <f t="shared" si="0"/>
        <v>310</v>
      </c>
      <c r="AA7" s="4">
        <v>370</v>
      </c>
      <c r="AB7" s="4">
        <v>22.26</v>
      </c>
      <c r="AC7">
        <v>340</v>
      </c>
      <c r="AD7">
        <f t="shared" si="1"/>
        <v>8</v>
      </c>
      <c r="AE7" s="4">
        <f t="shared" si="3"/>
        <v>6900.6</v>
      </c>
      <c r="AF7" s="4">
        <f t="shared" si="2"/>
        <v>2960</v>
      </c>
      <c r="AG7" s="4"/>
    </row>
    <row r="8" spans="1:34" x14ac:dyDescent="0.25">
      <c r="B8">
        <v>47</v>
      </c>
      <c r="C8">
        <v>25</v>
      </c>
      <c r="Z8">
        <f t="shared" si="0"/>
        <v>72</v>
      </c>
      <c r="AA8" s="4">
        <v>480</v>
      </c>
      <c r="AB8" s="4">
        <v>27.74</v>
      </c>
      <c r="AD8">
        <f t="shared" si="1"/>
        <v>2</v>
      </c>
      <c r="AE8" s="4">
        <f t="shared" si="3"/>
        <v>1997.28</v>
      </c>
      <c r="AF8" s="4">
        <f t="shared" si="2"/>
        <v>960</v>
      </c>
      <c r="AG8" s="4"/>
    </row>
    <row r="9" spans="1:34" x14ac:dyDescent="0.25">
      <c r="R9">
        <v>10</v>
      </c>
      <c r="S9">
        <v>10</v>
      </c>
      <c r="T9">
        <v>10</v>
      </c>
      <c r="U9">
        <v>10</v>
      </c>
      <c r="Z9">
        <f t="shared" si="0"/>
        <v>40</v>
      </c>
      <c r="AA9" s="4">
        <v>660</v>
      </c>
      <c r="AB9" s="4">
        <v>25.92</v>
      </c>
      <c r="AC9">
        <v>60</v>
      </c>
      <c r="AD9">
        <f t="shared" si="1"/>
        <v>4</v>
      </c>
      <c r="AE9" s="4">
        <f t="shared" si="3"/>
        <v>1036.8000000000002</v>
      </c>
      <c r="AF9" s="4">
        <f t="shared" si="2"/>
        <v>2640</v>
      </c>
      <c r="AG9" s="4"/>
    </row>
    <row r="10" spans="1:34" x14ac:dyDescent="0.25">
      <c r="AC10" s="5">
        <f t="shared" ref="AC10" si="4">SUM(AC2:AC9)</f>
        <v>1510</v>
      </c>
      <c r="AD10" s="5"/>
      <c r="AE10" s="5">
        <f>SUM(AE2:AE9)</f>
        <v>477843.26</v>
      </c>
      <c r="AF10" s="5">
        <f t="shared" ref="AF10" si="5">SUM(AF2:AF9)</f>
        <v>90860</v>
      </c>
      <c r="AG10" s="5"/>
    </row>
    <row r="12" spans="1:34" x14ac:dyDescent="0.25">
      <c r="B12">
        <f t="shared" ref="B12:Y12" si="6">SUM(B2:B9)</f>
        <v>1102</v>
      </c>
      <c r="C12">
        <f t="shared" si="6"/>
        <v>1009</v>
      </c>
      <c r="D12">
        <f t="shared" si="6"/>
        <v>963</v>
      </c>
      <c r="E12">
        <f t="shared" si="6"/>
        <v>932</v>
      </c>
      <c r="F12">
        <f t="shared" si="6"/>
        <v>901</v>
      </c>
      <c r="G12">
        <f t="shared" si="6"/>
        <v>901</v>
      </c>
      <c r="H12">
        <f t="shared" si="6"/>
        <v>932</v>
      </c>
      <c r="I12">
        <f t="shared" si="6"/>
        <v>994</v>
      </c>
      <c r="J12">
        <f t="shared" si="6"/>
        <v>1133</v>
      </c>
      <c r="K12">
        <f t="shared" si="6"/>
        <v>1242</v>
      </c>
      <c r="L12">
        <f t="shared" si="6"/>
        <v>1273</v>
      </c>
      <c r="M12">
        <f t="shared" si="6"/>
        <v>1289</v>
      </c>
      <c r="N12">
        <f t="shared" si="6"/>
        <v>1273</v>
      </c>
      <c r="O12">
        <f t="shared" si="6"/>
        <v>1242</v>
      </c>
      <c r="P12">
        <f t="shared" si="6"/>
        <v>1227</v>
      </c>
      <c r="Q12">
        <f t="shared" si="6"/>
        <v>1227</v>
      </c>
      <c r="R12">
        <f t="shared" si="6"/>
        <v>1289</v>
      </c>
      <c r="S12">
        <f t="shared" si="6"/>
        <v>1413</v>
      </c>
      <c r="T12">
        <f t="shared" si="6"/>
        <v>1397</v>
      </c>
      <c r="U12">
        <f t="shared" si="6"/>
        <v>1366</v>
      </c>
      <c r="V12">
        <f t="shared" si="6"/>
        <v>1320</v>
      </c>
      <c r="W12">
        <f t="shared" si="6"/>
        <v>1304</v>
      </c>
      <c r="X12">
        <f t="shared" si="6"/>
        <v>1227</v>
      </c>
      <c r="Y12">
        <f t="shared" si="6"/>
        <v>1149</v>
      </c>
      <c r="AE12" s="3" t="s">
        <v>12</v>
      </c>
      <c r="AF12" s="5">
        <f>SUM(AC10:AF10)</f>
        <v>570213.26</v>
      </c>
      <c r="AH12" s="6"/>
    </row>
    <row r="13" spans="1:34" x14ac:dyDescent="0.25">
      <c r="AF13">
        <f>morales2013!AF12</f>
        <v>573630.64040000015</v>
      </c>
    </row>
    <row r="14" spans="1:34" x14ac:dyDescent="0.25">
      <c r="B14" s="3" t="s">
        <v>14</v>
      </c>
      <c r="AF14" s="6">
        <f>AF13-AF12</f>
        <v>3417.3804000001401</v>
      </c>
    </row>
    <row r="15" spans="1:34" x14ac:dyDescent="0.25">
      <c r="A15">
        <v>150</v>
      </c>
      <c r="B15">
        <f>B2-A15</f>
        <v>225</v>
      </c>
      <c r="C15">
        <f>C2-B2</f>
        <v>80</v>
      </c>
      <c r="D15">
        <f t="shared" ref="D15:Y15" si="7">D2-C2</f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</row>
    <row r="16" spans="1:34" x14ac:dyDescent="0.25">
      <c r="A16">
        <v>150</v>
      </c>
      <c r="B16">
        <f t="shared" ref="B16:B22" si="8">B3-A16</f>
        <v>225</v>
      </c>
      <c r="C16">
        <f t="shared" ref="C16:Y16" si="9">C3-B3</f>
        <v>69</v>
      </c>
      <c r="D16">
        <f t="shared" si="9"/>
        <v>11</v>
      </c>
      <c r="E16">
        <f t="shared" si="9"/>
        <v>-3</v>
      </c>
      <c r="F16">
        <f t="shared" si="9"/>
        <v>-31</v>
      </c>
      <c r="G16">
        <f t="shared" si="9"/>
        <v>0</v>
      </c>
      <c r="H16">
        <f t="shared" si="9"/>
        <v>31</v>
      </c>
      <c r="I16">
        <f t="shared" si="9"/>
        <v>-10</v>
      </c>
      <c r="J16">
        <f t="shared" si="9"/>
        <v>13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-10</v>
      </c>
      <c r="R16">
        <f t="shared" si="9"/>
        <v>-3</v>
      </c>
      <c r="S16">
        <f t="shared" si="9"/>
        <v>13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-46</v>
      </c>
    </row>
    <row r="17" spans="1:25" x14ac:dyDescent="0.25">
      <c r="A17">
        <v>20</v>
      </c>
      <c r="B17">
        <f t="shared" si="8"/>
        <v>50</v>
      </c>
      <c r="C17">
        <f t="shared" ref="C17:Y17" si="10">C4-B4</f>
        <v>-50</v>
      </c>
      <c r="D17">
        <f t="shared" si="10"/>
        <v>-20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20</v>
      </c>
      <c r="J17">
        <f t="shared" si="10"/>
        <v>50</v>
      </c>
      <c r="K17">
        <f t="shared" si="10"/>
        <v>50</v>
      </c>
      <c r="L17">
        <f t="shared" si="10"/>
        <v>10</v>
      </c>
      <c r="M17">
        <f t="shared" si="10"/>
        <v>0</v>
      </c>
      <c r="N17">
        <f t="shared" si="10"/>
        <v>0</v>
      </c>
      <c r="O17">
        <f t="shared" si="10"/>
        <v>0</v>
      </c>
      <c r="P17">
        <f t="shared" si="10"/>
        <v>0</v>
      </c>
      <c r="Q17">
        <f t="shared" si="10"/>
        <v>0</v>
      </c>
      <c r="R17">
        <f t="shared" si="10"/>
        <v>0</v>
      </c>
      <c r="S17">
        <f t="shared" si="10"/>
        <v>0</v>
      </c>
      <c r="T17">
        <f t="shared" si="10"/>
        <v>0</v>
      </c>
      <c r="U17">
        <f t="shared" si="10"/>
        <v>0</v>
      </c>
      <c r="V17">
        <f t="shared" si="10"/>
        <v>0</v>
      </c>
      <c r="W17">
        <f t="shared" si="10"/>
        <v>0</v>
      </c>
      <c r="X17">
        <f t="shared" si="10"/>
        <v>0</v>
      </c>
      <c r="Y17">
        <f t="shared" si="10"/>
        <v>0</v>
      </c>
    </row>
    <row r="18" spans="1:25" x14ac:dyDescent="0.25">
      <c r="A18">
        <v>20</v>
      </c>
      <c r="B18">
        <f t="shared" si="8"/>
        <v>50</v>
      </c>
      <c r="C18">
        <f t="shared" ref="C18:Y18" si="11">C5-B5</f>
        <v>-50</v>
      </c>
      <c r="D18">
        <f t="shared" si="11"/>
        <v>-20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20</v>
      </c>
      <c r="J18">
        <f t="shared" si="11"/>
        <v>50</v>
      </c>
      <c r="K18">
        <f t="shared" si="11"/>
        <v>50</v>
      </c>
      <c r="L18">
        <f t="shared" si="11"/>
        <v>10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</row>
    <row r="19" spans="1:25" x14ac:dyDescent="0.25">
      <c r="A19">
        <v>25</v>
      </c>
      <c r="B19">
        <f t="shared" si="8"/>
        <v>60</v>
      </c>
      <c r="C19">
        <f t="shared" ref="C19:Y19" si="12">C6-B6</f>
        <v>-60</v>
      </c>
      <c r="D19">
        <f t="shared" si="12"/>
        <v>28</v>
      </c>
      <c r="E19">
        <f t="shared" si="12"/>
        <v>-28</v>
      </c>
      <c r="F19">
        <f t="shared" si="12"/>
        <v>0</v>
      </c>
      <c r="G19">
        <f t="shared" si="12"/>
        <v>0</v>
      </c>
      <c r="H19">
        <f t="shared" si="12"/>
        <v>0</v>
      </c>
      <c r="I19">
        <f t="shared" si="12"/>
        <v>32</v>
      </c>
      <c r="J19">
        <f t="shared" si="12"/>
        <v>26</v>
      </c>
      <c r="K19">
        <f t="shared" si="12"/>
        <v>9</v>
      </c>
      <c r="L19">
        <f t="shared" si="12"/>
        <v>11</v>
      </c>
      <c r="M19">
        <f t="shared" si="12"/>
        <v>16</v>
      </c>
      <c r="N19">
        <f t="shared" si="12"/>
        <v>-16</v>
      </c>
      <c r="O19">
        <f t="shared" si="12"/>
        <v>-31</v>
      </c>
      <c r="P19">
        <f t="shared" si="12"/>
        <v>-15</v>
      </c>
      <c r="Q19">
        <f t="shared" si="12"/>
        <v>10</v>
      </c>
      <c r="R19">
        <f t="shared" si="12"/>
        <v>35</v>
      </c>
      <c r="S19">
        <f t="shared" si="12"/>
        <v>60</v>
      </c>
      <c r="T19">
        <f t="shared" si="12"/>
        <v>0</v>
      </c>
      <c r="U19">
        <f t="shared" si="12"/>
        <v>0</v>
      </c>
      <c r="V19">
        <f t="shared" si="12"/>
        <v>-32</v>
      </c>
      <c r="W19">
        <f t="shared" si="12"/>
        <v>-16</v>
      </c>
      <c r="X19">
        <f t="shared" si="12"/>
        <v>-57</v>
      </c>
      <c r="Y19">
        <f t="shared" si="12"/>
        <v>-32</v>
      </c>
    </row>
    <row r="20" spans="1:25" x14ac:dyDescent="0.25">
      <c r="A20">
        <v>20</v>
      </c>
      <c r="B20">
        <f t="shared" si="8"/>
        <v>60</v>
      </c>
      <c r="C20">
        <f t="shared" ref="C20:Y20" si="13">C7-B7</f>
        <v>-60</v>
      </c>
      <c r="D20">
        <f t="shared" si="13"/>
        <v>-20</v>
      </c>
      <c r="E20">
        <f t="shared" si="13"/>
        <v>0</v>
      </c>
      <c r="F20">
        <f t="shared" si="13"/>
        <v>0</v>
      </c>
      <c r="G20">
        <f t="shared" si="13"/>
        <v>0</v>
      </c>
      <c r="H20">
        <f t="shared" si="13"/>
        <v>0</v>
      </c>
      <c r="I20">
        <f t="shared" si="13"/>
        <v>0</v>
      </c>
      <c r="J20">
        <f t="shared" si="13"/>
        <v>0</v>
      </c>
      <c r="K20">
        <f t="shared" si="13"/>
        <v>0</v>
      </c>
      <c r="L20">
        <f t="shared" si="13"/>
        <v>0</v>
      </c>
      <c r="M20">
        <f t="shared" si="13"/>
        <v>0</v>
      </c>
      <c r="N20">
        <f t="shared" si="13"/>
        <v>0</v>
      </c>
      <c r="O20">
        <f t="shared" si="13"/>
        <v>0</v>
      </c>
      <c r="P20">
        <f t="shared" si="13"/>
        <v>0</v>
      </c>
      <c r="Q20">
        <f t="shared" si="13"/>
        <v>0</v>
      </c>
      <c r="R20">
        <f t="shared" si="13"/>
        <v>20</v>
      </c>
      <c r="S20">
        <f t="shared" si="13"/>
        <v>51</v>
      </c>
      <c r="T20">
        <f t="shared" si="13"/>
        <v>-16</v>
      </c>
      <c r="U20">
        <f t="shared" si="13"/>
        <v>-31</v>
      </c>
      <c r="V20">
        <f t="shared" si="13"/>
        <v>-4</v>
      </c>
      <c r="W20">
        <f t="shared" si="13"/>
        <v>0</v>
      </c>
      <c r="X20">
        <f t="shared" si="13"/>
        <v>-20</v>
      </c>
      <c r="Y20">
        <f t="shared" si="13"/>
        <v>0</v>
      </c>
    </row>
    <row r="21" spans="1:25" x14ac:dyDescent="0.25">
      <c r="A21">
        <v>25</v>
      </c>
      <c r="B21">
        <f t="shared" si="8"/>
        <v>22</v>
      </c>
      <c r="C21">
        <f t="shared" ref="C21:Y22" si="14">C8-B8</f>
        <v>-22</v>
      </c>
      <c r="D21">
        <f t="shared" si="14"/>
        <v>-25</v>
      </c>
      <c r="E21">
        <f t="shared" si="14"/>
        <v>0</v>
      </c>
      <c r="F21">
        <f t="shared" si="14"/>
        <v>0</v>
      </c>
      <c r="G21">
        <f t="shared" si="14"/>
        <v>0</v>
      </c>
      <c r="H21">
        <f t="shared" si="14"/>
        <v>0</v>
      </c>
      <c r="I21">
        <f t="shared" si="14"/>
        <v>0</v>
      </c>
      <c r="J21">
        <f t="shared" si="14"/>
        <v>0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  <c r="W21">
        <f t="shared" si="14"/>
        <v>0</v>
      </c>
      <c r="X21">
        <f t="shared" si="14"/>
        <v>0</v>
      </c>
      <c r="Y21">
        <f t="shared" si="14"/>
        <v>0</v>
      </c>
    </row>
    <row r="22" spans="1:25" x14ac:dyDescent="0.25">
      <c r="A22">
        <v>10</v>
      </c>
      <c r="B22">
        <f t="shared" si="8"/>
        <v>-10</v>
      </c>
      <c r="C22">
        <f t="shared" si="14"/>
        <v>0</v>
      </c>
      <c r="D22">
        <f t="shared" si="14"/>
        <v>0</v>
      </c>
      <c r="E22">
        <f t="shared" si="14"/>
        <v>0</v>
      </c>
      <c r="F22">
        <f t="shared" si="14"/>
        <v>0</v>
      </c>
      <c r="G22">
        <f t="shared" si="14"/>
        <v>0</v>
      </c>
      <c r="H22">
        <f t="shared" si="14"/>
        <v>0</v>
      </c>
      <c r="I22">
        <f t="shared" si="14"/>
        <v>0</v>
      </c>
      <c r="J22">
        <f t="shared" si="14"/>
        <v>0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10</v>
      </c>
      <c r="S22">
        <f t="shared" si="14"/>
        <v>0</v>
      </c>
      <c r="T22">
        <f t="shared" si="14"/>
        <v>0</v>
      </c>
      <c r="U22">
        <f t="shared" si="14"/>
        <v>0</v>
      </c>
      <c r="V22">
        <f t="shared" si="14"/>
        <v>-10</v>
      </c>
      <c r="W22">
        <f t="shared" si="14"/>
        <v>0</v>
      </c>
      <c r="X22">
        <f t="shared" si="14"/>
        <v>0</v>
      </c>
      <c r="Y22">
        <f t="shared" si="14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43AE-0B89-4CB6-A323-31810FBF282A}">
  <dimension ref="A1:AA43"/>
  <sheetViews>
    <sheetView tabSelected="1" workbookViewId="0">
      <selection activeCell="AA14" sqref="AA14"/>
    </sheetView>
  </sheetViews>
  <sheetFormatPr baseColWidth="10" defaultColWidth="9.42578125" defaultRowHeight="15" x14ac:dyDescent="0.25"/>
  <cols>
    <col min="1" max="1" width="4" bestFit="1" customWidth="1"/>
    <col min="2" max="2" width="9.7109375" bestFit="1" customWidth="1"/>
    <col min="3" max="3" width="9.28515625" bestFit="1" customWidth="1"/>
    <col min="4" max="4" width="8" bestFit="1" customWidth="1"/>
    <col min="5" max="6" width="7" bestFit="1" customWidth="1"/>
    <col min="7" max="7" width="6" bestFit="1" customWidth="1"/>
    <col min="8" max="9" width="7" bestFit="1" customWidth="1"/>
    <col min="10" max="10" width="6" bestFit="1" customWidth="1"/>
    <col min="11" max="12" width="8" bestFit="1" customWidth="1"/>
    <col min="13" max="13" width="7" bestFit="1" customWidth="1"/>
    <col min="14" max="16" width="8" bestFit="1" customWidth="1"/>
    <col min="17" max="17" width="7" bestFit="1" customWidth="1"/>
    <col min="18" max="21" width="8" bestFit="1" customWidth="1"/>
    <col min="22" max="22" width="7" bestFit="1" customWidth="1"/>
    <col min="23" max="23" width="8" bestFit="1" customWidth="1"/>
    <col min="24" max="24" width="7" bestFit="1" customWidth="1"/>
    <col min="25" max="27" width="8" bestFit="1" customWidth="1"/>
  </cols>
  <sheetData>
    <row r="1" spans="1:27" x14ac:dyDescent="0.25">
      <c r="A1">
        <v>455</v>
      </c>
      <c r="B1" s="1">
        <v>1</v>
      </c>
      <c r="C1">
        <f>A1*B1</f>
        <v>455</v>
      </c>
    </row>
    <row r="2" spans="1:27" x14ac:dyDescent="0.25">
      <c r="A2">
        <v>455</v>
      </c>
      <c r="B2" s="1">
        <v>1</v>
      </c>
      <c r="C2">
        <f t="shared" ref="C2:C7" si="0">A2*B2</f>
        <v>455</v>
      </c>
    </row>
    <row r="3" spans="1:27" x14ac:dyDescent="0.25">
      <c r="A3">
        <v>130</v>
      </c>
      <c r="B3" s="1">
        <v>1</v>
      </c>
      <c r="C3">
        <f t="shared" si="0"/>
        <v>130</v>
      </c>
    </row>
    <row r="4" spans="1:27" x14ac:dyDescent="0.25">
      <c r="A4">
        <v>130</v>
      </c>
      <c r="B4" s="1">
        <v>1</v>
      </c>
      <c r="C4">
        <f t="shared" si="0"/>
        <v>130</v>
      </c>
    </row>
    <row r="5" spans="1:27" x14ac:dyDescent="0.25">
      <c r="A5">
        <v>162</v>
      </c>
      <c r="B5" s="1">
        <v>1</v>
      </c>
      <c r="C5">
        <f t="shared" si="0"/>
        <v>162</v>
      </c>
    </row>
    <row r="6" spans="1:27" x14ac:dyDescent="0.25">
      <c r="A6">
        <v>80</v>
      </c>
      <c r="B6" s="1">
        <v>1</v>
      </c>
      <c r="C6">
        <f t="shared" si="0"/>
        <v>80</v>
      </c>
    </row>
    <row r="7" spans="1:27" x14ac:dyDescent="0.25">
      <c r="A7">
        <v>85</v>
      </c>
      <c r="B7" s="1">
        <v>1</v>
      </c>
      <c r="C7">
        <f t="shared" si="0"/>
        <v>85</v>
      </c>
    </row>
    <row r="8" spans="1:27" x14ac:dyDescent="0.25">
      <c r="A8">
        <v>85</v>
      </c>
      <c r="B8" s="1">
        <v>1</v>
      </c>
      <c r="C8">
        <v>55</v>
      </c>
    </row>
    <row r="10" spans="1:27" x14ac:dyDescent="0.25">
      <c r="B10" t="s">
        <v>0</v>
      </c>
      <c r="C10">
        <f>SUM(C1:C8)</f>
        <v>1552</v>
      </c>
      <c r="D10">
        <v>0.71</v>
      </c>
      <c r="E10">
        <v>0.65</v>
      </c>
      <c r="F10">
        <v>0.62</v>
      </c>
      <c r="G10">
        <v>0.6</v>
      </c>
      <c r="H10">
        <v>0.57999999999999996</v>
      </c>
      <c r="I10">
        <v>0.57999999999999996</v>
      </c>
      <c r="J10">
        <v>0.6</v>
      </c>
      <c r="K10">
        <v>0.64</v>
      </c>
      <c r="L10">
        <v>0.73</v>
      </c>
      <c r="M10">
        <v>0.8</v>
      </c>
      <c r="N10">
        <v>0.82</v>
      </c>
      <c r="O10">
        <v>0.83</v>
      </c>
      <c r="P10">
        <v>0.82</v>
      </c>
      <c r="Q10">
        <v>0.8</v>
      </c>
      <c r="R10">
        <v>0.79</v>
      </c>
      <c r="S10">
        <v>0.79</v>
      </c>
      <c r="T10">
        <v>0.83</v>
      </c>
      <c r="U10">
        <v>0.91</v>
      </c>
      <c r="V10">
        <v>0.9</v>
      </c>
      <c r="W10">
        <v>0.88</v>
      </c>
      <c r="X10">
        <v>0.85</v>
      </c>
      <c r="Y10">
        <v>0.84</v>
      </c>
      <c r="Z10">
        <v>0.79</v>
      </c>
      <c r="AA10">
        <v>0.74</v>
      </c>
    </row>
    <row r="11" spans="1:27" x14ac:dyDescent="0.25">
      <c r="C11" t="s">
        <v>1</v>
      </c>
      <c r="D11" s="2">
        <f>$C$10*D10</f>
        <v>1101.9199999999998</v>
      </c>
      <c r="E11" s="2">
        <f t="shared" ref="E11:AA11" si="1">$C$10*E10</f>
        <v>1008.8000000000001</v>
      </c>
      <c r="F11" s="2">
        <f t="shared" si="1"/>
        <v>962.24</v>
      </c>
      <c r="G11" s="2">
        <f t="shared" si="1"/>
        <v>931.19999999999993</v>
      </c>
      <c r="H11" s="2">
        <f t="shared" si="1"/>
        <v>900.16</v>
      </c>
      <c r="I11" s="2">
        <f t="shared" si="1"/>
        <v>900.16</v>
      </c>
      <c r="J11" s="2">
        <f t="shared" si="1"/>
        <v>931.19999999999993</v>
      </c>
      <c r="K11" s="2">
        <f t="shared" si="1"/>
        <v>993.28</v>
      </c>
      <c r="L11" s="2">
        <f t="shared" si="1"/>
        <v>1132.96</v>
      </c>
      <c r="M11" s="2">
        <f t="shared" si="1"/>
        <v>1241.6000000000001</v>
      </c>
      <c r="N11" s="2">
        <f t="shared" si="1"/>
        <v>1272.6399999999999</v>
      </c>
      <c r="O11" s="2">
        <f t="shared" si="1"/>
        <v>1288.1599999999999</v>
      </c>
      <c r="P11" s="2">
        <f t="shared" si="1"/>
        <v>1272.6399999999999</v>
      </c>
      <c r="Q11" s="2">
        <f t="shared" si="1"/>
        <v>1241.6000000000001</v>
      </c>
      <c r="R11" s="2">
        <f t="shared" si="1"/>
        <v>1226.0800000000002</v>
      </c>
      <c r="S11" s="2">
        <f t="shared" si="1"/>
        <v>1226.0800000000002</v>
      </c>
      <c r="T11" s="2">
        <f t="shared" si="1"/>
        <v>1288.1599999999999</v>
      </c>
      <c r="U11" s="2">
        <f t="shared" si="1"/>
        <v>1412.32</v>
      </c>
      <c r="V11" s="2">
        <f t="shared" si="1"/>
        <v>1396.8</v>
      </c>
      <c r="W11" s="2">
        <f t="shared" si="1"/>
        <v>1365.76</v>
      </c>
      <c r="X11" s="2">
        <f t="shared" si="1"/>
        <v>1319.2</v>
      </c>
      <c r="Y11" s="2">
        <f t="shared" si="1"/>
        <v>1303.68</v>
      </c>
      <c r="Z11" s="2">
        <f t="shared" si="1"/>
        <v>1226.0800000000002</v>
      </c>
      <c r="AA11" s="2">
        <f t="shared" si="1"/>
        <v>1148.48</v>
      </c>
    </row>
    <row r="12" spans="1:27" x14ac:dyDescent="0.25">
      <c r="C12" t="s">
        <v>2</v>
      </c>
      <c r="D12" s="2">
        <f>D11*0.05</f>
        <v>55.095999999999997</v>
      </c>
      <c r="E12" s="2">
        <f t="shared" ref="E12:AA12" si="2">E11*0.05</f>
        <v>50.440000000000005</v>
      </c>
      <c r="F12" s="2">
        <f t="shared" si="2"/>
        <v>48.112000000000002</v>
      </c>
      <c r="G12" s="2">
        <f t="shared" si="2"/>
        <v>46.56</v>
      </c>
      <c r="H12" s="2">
        <f t="shared" si="2"/>
        <v>45.008000000000003</v>
      </c>
      <c r="I12" s="2">
        <f t="shared" si="2"/>
        <v>45.008000000000003</v>
      </c>
      <c r="J12" s="2">
        <f t="shared" si="2"/>
        <v>46.56</v>
      </c>
      <c r="K12" s="2">
        <f t="shared" si="2"/>
        <v>49.664000000000001</v>
      </c>
      <c r="L12" s="2">
        <f t="shared" si="2"/>
        <v>56.648000000000003</v>
      </c>
      <c r="M12" s="2">
        <f t="shared" si="2"/>
        <v>62.080000000000013</v>
      </c>
      <c r="N12" s="2">
        <f t="shared" si="2"/>
        <v>63.631999999999998</v>
      </c>
      <c r="O12" s="2">
        <f t="shared" si="2"/>
        <v>64.408000000000001</v>
      </c>
      <c r="P12" s="2">
        <f t="shared" si="2"/>
        <v>63.631999999999998</v>
      </c>
      <c r="Q12" s="2">
        <f t="shared" si="2"/>
        <v>62.080000000000013</v>
      </c>
      <c r="R12" s="2">
        <f t="shared" si="2"/>
        <v>61.304000000000009</v>
      </c>
      <c r="S12" s="2">
        <f t="shared" si="2"/>
        <v>61.304000000000009</v>
      </c>
      <c r="T12" s="2">
        <f t="shared" si="2"/>
        <v>64.408000000000001</v>
      </c>
      <c r="U12" s="2">
        <f t="shared" si="2"/>
        <v>70.616</v>
      </c>
      <c r="V12" s="2">
        <f t="shared" si="2"/>
        <v>69.84</v>
      </c>
      <c r="W12" s="2">
        <f t="shared" si="2"/>
        <v>68.287999999999997</v>
      </c>
      <c r="X12" s="2">
        <f t="shared" si="2"/>
        <v>65.960000000000008</v>
      </c>
      <c r="Y12" s="2">
        <f t="shared" si="2"/>
        <v>65.184000000000012</v>
      </c>
      <c r="Z12" s="2">
        <f t="shared" si="2"/>
        <v>61.304000000000009</v>
      </c>
      <c r="AA12" s="2">
        <f t="shared" si="2"/>
        <v>57.424000000000007</v>
      </c>
    </row>
    <row r="13" spans="1:27" x14ac:dyDescent="0.25">
      <c r="C13" t="s">
        <v>3</v>
      </c>
      <c r="D13">
        <f>SUM(D11:D12)</f>
        <v>1157.0159999999998</v>
      </c>
      <c r="E13">
        <f t="shared" ref="E13:AA13" si="3">SUM(E11:E12)</f>
        <v>1059.24</v>
      </c>
      <c r="F13">
        <f t="shared" si="3"/>
        <v>1010.352</v>
      </c>
      <c r="G13">
        <f t="shared" si="3"/>
        <v>977.76</v>
      </c>
      <c r="H13">
        <f t="shared" si="3"/>
        <v>945.16800000000001</v>
      </c>
      <c r="I13">
        <f t="shared" si="3"/>
        <v>945.16800000000001</v>
      </c>
      <c r="J13">
        <f t="shared" si="3"/>
        <v>977.76</v>
      </c>
      <c r="K13">
        <f t="shared" si="3"/>
        <v>1042.944</v>
      </c>
      <c r="L13">
        <f t="shared" si="3"/>
        <v>1189.6079999999999</v>
      </c>
      <c r="M13">
        <f t="shared" si="3"/>
        <v>1303.68</v>
      </c>
      <c r="N13">
        <f t="shared" si="3"/>
        <v>1336.2719999999999</v>
      </c>
      <c r="O13">
        <f t="shared" si="3"/>
        <v>1352.5679999999998</v>
      </c>
      <c r="P13">
        <f t="shared" si="3"/>
        <v>1336.2719999999999</v>
      </c>
      <c r="Q13">
        <f t="shared" si="3"/>
        <v>1303.68</v>
      </c>
      <c r="R13">
        <f t="shared" si="3"/>
        <v>1287.3840000000002</v>
      </c>
      <c r="S13">
        <f t="shared" si="3"/>
        <v>1287.3840000000002</v>
      </c>
      <c r="T13">
        <f t="shared" si="3"/>
        <v>1352.5679999999998</v>
      </c>
      <c r="U13">
        <f t="shared" si="3"/>
        <v>1482.9359999999999</v>
      </c>
      <c r="V13">
        <f t="shared" si="3"/>
        <v>1466.6399999999999</v>
      </c>
      <c r="W13">
        <f t="shared" si="3"/>
        <v>1434.048</v>
      </c>
      <c r="X13">
        <f t="shared" si="3"/>
        <v>1385.16</v>
      </c>
      <c r="Y13">
        <f t="shared" si="3"/>
        <v>1368.864</v>
      </c>
      <c r="Z13">
        <f t="shared" si="3"/>
        <v>1287.3840000000002</v>
      </c>
      <c r="AA13">
        <f t="shared" si="3"/>
        <v>1205.904</v>
      </c>
    </row>
    <row r="14" spans="1:27" x14ac:dyDescent="0.25">
      <c r="D14">
        <f>$C$10*D10</f>
        <v>1101.9199999999998</v>
      </c>
      <c r="E14">
        <f t="shared" ref="E14:AA14" si="4">$C$10*E10</f>
        <v>1008.8000000000001</v>
      </c>
      <c r="F14">
        <f t="shared" si="4"/>
        <v>962.24</v>
      </c>
      <c r="G14">
        <f t="shared" si="4"/>
        <v>931.19999999999993</v>
      </c>
      <c r="H14">
        <f t="shared" si="4"/>
        <v>900.16</v>
      </c>
      <c r="I14">
        <f t="shared" si="4"/>
        <v>900.16</v>
      </c>
      <c r="J14">
        <f t="shared" si="4"/>
        <v>931.19999999999993</v>
      </c>
      <c r="K14">
        <f t="shared" si="4"/>
        <v>993.28</v>
      </c>
      <c r="L14">
        <f t="shared" si="4"/>
        <v>1132.96</v>
      </c>
      <c r="M14">
        <f t="shared" si="4"/>
        <v>1241.6000000000001</v>
      </c>
      <c r="N14">
        <f t="shared" si="4"/>
        <v>1272.6399999999999</v>
      </c>
      <c r="O14">
        <f t="shared" si="4"/>
        <v>1288.1599999999999</v>
      </c>
      <c r="P14">
        <f t="shared" si="4"/>
        <v>1272.6399999999999</v>
      </c>
      <c r="Q14">
        <f t="shared" si="4"/>
        <v>1241.6000000000001</v>
      </c>
      <c r="R14">
        <f t="shared" si="4"/>
        <v>1226.0800000000002</v>
      </c>
      <c r="S14">
        <f t="shared" si="4"/>
        <v>1226.0800000000002</v>
      </c>
      <c r="T14">
        <f t="shared" si="4"/>
        <v>1288.1599999999999</v>
      </c>
      <c r="U14">
        <f t="shared" si="4"/>
        <v>1412.32</v>
      </c>
      <c r="V14">
        <f t="shared" si="4"/>
        <v>1396.8</v>
      </c>
      <c r="W14">
        <f t="shared" si="4"/>
        <v>1365.76</v>
      </c>
      <c r="X14">
        <f t="shared" si="4"/>
        <v>1319.2</v>
      </c>
      <c r="Y14">
        <f t="shared" si="4"/>
        <v>1303.68</v>
      </c>
      <c r="Z14">
        <f t="shared" si="4"/>
        <v>1226.0800000000002</v>
      </c>
      <c r="AA14">
        <f>$C$10*AA10</f>
        <v>1148.48</v>
      </c>
    </row>
    <row r="15" spans="1:27" x14ac:dyDescent="0.25">
      <c r="D15">
        <f>D11-D14</f>
        <v>0</v>
      </c>
      <c r="E15">
        <f t="shared" ref="D15:Z15" si="5">E11-E14</f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>AA11-AA14</f>
        <v>0</v>
      </c>
    </row>
    <row r="19" spans="3:27" x14ac:dyDescent="0.25">
      <c r="D19">
        <v>55.096000000000004</v>
      </c>
      <c r="E19">
        <v>50.440000000000005</v>
      </c>
      <c r="F19">
        <v>48.112000000000002</v>
      </c>
      <c r="G19">
        <v>46.56</v>
      </c>
      <c r="H19">
        <v>45.00800000000001</v>
      </c>
      <c r="I19">
        <v>45.00800000000001</v>
      </c>
      <c r="J19">
        <v>46.56</v>
      </c>
      <c r="K19">
        <v>49.664000000000009</v>
      </c>
      <c r="L19">
        <v>56.648000000000003</v>
      </c>
      <c r="M19">
        <v>62.08</v>
      </c>
      <c r="N19">
        <v>63.632000000000005</v>
      </c>
      <c r="O19">
        <v>64.408000000000001</v>
      </c>
      <c r="P19">
        <v>63.632000000000005</v>
      </c>
      <c r="Q19">
        <v>62.08</v>
      </c>
      <c r="R19">
        <v>61.304000000000009</v>
      </c>
      <c r="S19">
        <v>61.304000000000002</v>
      </c>
      <c r="T19">
        <v>64.408000000000001</v>
      </c>
      <c r="U19">
        <v>70.616</v>
      </c>
      <c r="V19">
        <v>69.84</v>
      </c>
      <c r="W19">
        <v>68.287999999999997</v>
      </c>
      <c r="X19">
        <v>65.960000000000008</v>
      </c>
      <c r="Y19">
        <v>65.184000000000012</v>
      </c>
      <c r="Z19">
        <v>61.304000000000009</v>
      </c>
      <c r="AA19">
        <v>57.424000000000007</v>
      </c>
    </row>
    <row r="20" spans="3:27" x14ac:dyDescent="0.25">
      <c r="C20">
        <v>55.096000000000004</v>
      </c>
      <c r="D20" t="s">
        <v>4</v>
      </c>
    </row>
    <row r="21" spans="3:27" x14ac:dyDescent="0.25">
      <c r="C21">
        <v>50.440000000000005</v>
      </c>
      <c r="D21" t="s">
        <v>4</v>
      </c>
    </row>
    <row r="22" spans="3:27" x14ac:dyDescent="0.25">
      <c r="C22">
        <v>48.112000000000002</v>
      </c>
      <c r="D22" t="s">
        <v>4</v>
      </c>
    </row>
    <row r="23" spans="3:27" x14ac:dyDescent="0.25">
      <c r="C23">
        <v>46.56</v>
      </c>
      <c r="D23" t="s">
        <v>4</v>
      </c>
    </row>
    <row r="24" spans="3:27" x14ac:dyDescent="0.25">
      <c r="C24">
        <v>45.00800000000001</v>
      </c>
      <c r="D24" t="s">
        <v>4</v>
      </c>
    </row>
    <row r="25" spans="3:27" x14ac:dyDescent="0.25">
      <c r="C25">
        <v>45.00800000000001</v>
      </c>
      <c r="D25" t="s">
        <v>4</v>
      </c>
    </row>
    <row r="26" spans="3:27" x14ac:dyDescent="0.25">
      <c r="C26">
        <v>46.56</v>
      </c>
      <c r="D26" t="s">
        <v>4</v>
      </c>
    </row>
    <row r="27" spans="3:27" x14ac:dyDescent="0.25">
      <c r="C27">
        <v>49.664000000000009</v>
      </c>
      <c r="D27" t="s">
        <v>4</v>
      </c>
    </row>
    <row r="28" spans="3:27" x14ac:dyDescent="0.25">
      <c r="C28">
        <v>56.648000000000003</v>
      </c>
      <c r="D28" t="s">
        <v>4</v>
      </c>
    </row>
    <row r="29" spans="3:27" x14ac:dyDescent="0.25">
      <c r="C29">
        <v>62.08</v>
      </c>
      <c r="D29" t="s">
        <v>4</v>
      </c>
    </row>
    <row r="30" spans="3:27" x14ac:dyDescent="0.25">
      <c r="C30">
        <v>63.632000000000005</v>
      </c>
      <c r="D30" t="s">
        <v>4</v>
      </c>
    </row>
    <row r="31" spans="3:27" x14ac:dyDescent="0.25">
      <c r="C31">
        <v>64.408000000000001</v>
      </c>
      <c r="D31" t="s">
        <v>4</v>
      </c>
    </row>
    <row r="32" spans="3:27" x14ac:dyDescent="0.25">
      <c r="C32">
        <v>63.632000000000005</v>
      </c>
      <c r="D32" t="s">
        <v>4</v>
      </c>
    </row>
    <row r="33" spans="3:4" x14ac:dyDescent="0.25">
      <c r="C33">
        <v>62.08</v>
      </c>
      <c r="D33" t="s">
        <v>4</v>
      </c>
    </row>
    <row r="34" spans="3:4" x14ac:dyDescent="0.25">
      <c r="C34">
        <v>61.304000000000009</v>
      </c>
      <c r="D34" t="s">
        <v>4</v>
      </c>
    </row>
    <row r="35" spans="3:4" x14ac:dyDescent="0.25">
      <c r="C35">
        <v>61.304000000000002</v>
      </c>
      <c r="D35" t="s">
        <v>4</v>
      </c>
    </row>
    <row r="36" spans="3:4" x14ac:dyDescent="0.25">
      <c r="C36">
        <v>64.408000000000001</v>
      </c>
      <c r="D36" t="s">
        <v>4</v>
      </c>
    </row>
    <row r="37" spans="3:4" x14ac:dyDescent="0.25">
      <c r="C37">
        <v>70.616</v>
      </c>
      <c r="D37" t="s">
        <v>4</v>
      </c>
    </row>
    <row r="38" spans="3:4" x14ac:dyDescent="0.25">
      <c r="C38">
        <v>69.84</v>
      </c>
      <c r="D38" t="s">
        <v>4</v>
      </c>
    </row>
    <row r="39" spans="3:4" x14ac:dyDescent="0.25">
      <c r="C39">
        <v>68.287999999999997</v>
      </c>
      <c r="D39" t="s">
        <v>4</v>
      </c>
    </row>
    <row r="40" spans="3:4" x14ac:dyDescent="0.25">
      <c r="C40">
        <v>65.960000000000008</v>
      </c>
      <c r="D40" t="s">
        <v>4</v>
      </c>
    </row>
    <row r="41" spans="3:4" x14ac:dyDescent="0.25">
      <c r="C41">
        <v>65.184000000000012</v>
      </c>
      <c r="D41" t="s">
        <v>4</v>
      </c>
    </row>
    <row r="42" spans="3:4" x14ac:dyDescent="0.25">
      <c r="C42">
        <v>61.304000000000009</v>
      </c>
      <c r="D42" t="s">
        <v>4</v>
      </c>
    </row>
    <row r="43" spans="3:4" x14ac:dyDescent="0.25">
      <c r="C43">
        <v>57.424000000000007</v>
      </c>
      <c r="D43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27F6-9F8B-48D9-8E67-DCFC064DF1ED}">
  <dimension ref="A1:AA39"/>
  <sheetViews>
    <sheetView workbookViewId="0">
      <selection activeCell="D12" sqref="D12"/>
    </sheetView>
  </sheetViews>
  <sheetFormatPr baseColWidth="10" defaultColWidth="9.42578125" defaultRowHeight="15" x14ac:dyDescent="0.25"/>
  <cols>
    <col min="1" max="1" width="4" bestFit="1" customWidth="1"/>
    <col min="2" max="2" width="9.7109375" bestFit="1" customWidth="1"/>
    <col min="3" max="3" width="9.28515625" bestFit="1" customWidth="1"/>
    <col min="4" max="6" width="9" bestFit="1" customWidth="1"/>
    <col min="7" max="7" width="8" bestFit="1" customWidth="1"/>
    <col min="8" max="9" width="9" bestFit="1" customWidth="1"/>
    <col min="10" max="10" width="8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0" width="9" bestFit="1" customWidth="1"/>
    <col min="21" max="21" width="10" bestFit="1" customWidth="1"/>
    <col min="22" max="22" width="9" bestFit="1" customWidth="1"/>
    <col min="23" max="25" width="10" bestFit="1" customWidth="1"/>
    <col min="26" max="27" width="9" bestFit="1" customWidth="1"/>
  </cols>
  <sheetData>
    <row r="1" spans="1:27" x14ac:dyDescent="0.25">
      <c r="A1">
        <v>455</v>
      </c>
      <c r="B1" s="1">
        <v>12</v>
      </c>
      <c r="C1">
        <f>A1*B1</f>
        <v>5460</v>
      </c>
      <c r="E1">
        <v>150</v>
      </c>
      <c r="F1">
        <f>E1*B1</f>
        <v>1800</v>
      </c>
    </row>
    <row r="2" spans="1:27" x14ac:dyDescent="0.25">
      <c r="A2">
        <v>455</v>
      </c>
      <c r="B2" s="1">
        <v>11</v>
      </c>
      <c r="C2">
        <f t="shared" ref="C2:C8" si="0">A2*B2</f>
        <v>5005</v>
      </c>
      <c r="E2">
        <v>150</v>
      </c>
      <c r="F2">
        <f>E2*B2</f>
        <v>1650</v>
      </c>
    </row>
    <row r="3" spans="1:27" x14ac:dyDescent="0.25">
      <c r="A3">
        <v>130</v>
      </c>
      <c r="B3" s="1">
        <v>0</v>
      </c>
      <c r="C3">
        <f t="shared" si="0"/>
        <v>0</v>
      </c>
    </row>
    <row r="4" spans="1:27" x14ac:dyDescent="0.25">
      <c r="A4">
        <v>130</v>
      </c>
      <c r="B4" s="1">
        <v>0</v>
      </c>
      <c r="C4">
        <f t="shared" si="0"/>
        <v>0</v>
      </c>
    </row>
    <row r="5" spans="1:27" x14ac:dyDescent="0.25">
      <c r="A5">
        <v>162</v>
      </c>
      <c r="B5" s="1">
        <v>1</v>
      </c>
      <c r="C5">
        <f t="shared" si="0"/>
        <v>162</v>
      </c>
    </row>
    <row r="6" spans="1:27" x14ac:dyDescent="0.25">
      <c r="A6">
        <v>80</v>
      </c>
      <c r="B6" s="1">
        <v>4</v>
      </c>
      <c r="C6">
        <f t="shared" si="0"/>
        <v>320</v>
      </c>
    </row>
    <row r="7" spans="1:27" x14ac:dyDescent="0.25">
      <c r="A7">
        <v>85</v>
      </c>
      <c r="B7" s="1">
        <v>0</v>
      </c>
      <c r="C7">
        <f t="shared" si="0"/>
        <v>0</v>
      </c>
    </row>
    <row r="8" spans="1:27" x14ac:dyDescent="0.25">
      <c r="A8">
        <v>85</v>
      </c>
      <c r="B8" s="1">
        <v>0</v>
      </c>
      <c r="C8">
        <f t="shared" si="0"/>
        <v>0</v>
      </c>
    </row>
    <row r="10" spans="1:27" x14ac:dyDescent="0.25">
      <c r="B10" t="s">
        <v>0</v>
      </c>
      <c r="C10">
        <f>SUM(C1:C8)</f>
        <v>10947</v>
      </c>
      <c r="D10">
        <v>0.71</v>
      </c>
      <c r="E10">
        <v>0.65</v>
      </c>
      <c r="F10">
        <v>0.62</v>
      </c>
      <c r="G10">
        <v>0.6</v>
      </c>
      <c r="H10">
        <v>0.57999999999999996</v>
      </c>
      <c r="I10">
        <v>0.57999999999999996</v>
      </c>
      <c r="J10">
        <v>0.6</v>
      </c>
      <c r="K10">
        <v>0.64</v>
      </c>
      <c r="L10">
        <v>0.73</v>
      </c>
      <c r="M10">
        <v>0.8</v>
      </c>
      <c r="N10">
        <v>0.82</v>
      </c>
      <c r="O10">
        <v>0.83</v>
      </c>
      <c r="P10">
        <v>0.82</v>
      </c>
      <c r="Q10">
        <v>0.8</v>
      </c>
      <c r="R10">
        <v>0.79</v>
      </c>
      <c r="S10">
        <v>0.79</v>
      </c>
      <c r="T10">
        <v>0.83</v>
      </c>
      <c r="U10">
        <v>0.91</v>
      </c>
      <c r="V10">
        <v>0.9</v>
      </c>
      <c r="W10">
        <v>0.88</v>
      </c>
      <c r="X10">
        <v>0.85</v>
      </c>
      <c r="Y10">
        <v>0.84</v>
      </c>
      <c r="Z10">
        <v>0.79</v>
      </c>
      <c r="AA10">
        <v>0.74</v>
      </c>
    </row>
    <row r="11" spans="1:27" x14ac:dyDescent="0.25">
      <c r="C11" t="s">
        <v>1</v>
      </c>
      <c r="D11" s="2">
        <f>D10*$C$10</f>
        <v>7772.37</v>
      </c>
      <c r="E11" s="2">
        <f t="shared" ref="E11:AA11" si="1">E10*$C$10</f>
        <v>7115.55</v>
      </c>
      <c r="F11" s="2">
        <f t="shared" si="1"/>
        <v>6787.14</v>
      </c>
      <c r="G11" s="2">
        <f t="shared" si="1"/>
        <v>6568.2</v>
      </c>
      <c r="H11" s="2">
        <f t="shared" si="1"/>
        <v>6349.2599999999993</v>
      </c>
      <c r="I11" s="2">
        <f t="shared" si="1"/>
        <v>6349.2599999999993</v>
      </c>
      <c r="J11" s="2">
        <f t="shared" si="1"/>
        <v>6568.2</v>
      </c>
      <c r="K11" s="2">
        <f t="shared" si="1"/>
        <v>7006.08</v>
      </c>
      <c r="L11" s="2">
        <f t="shared" si="1"/>
        <v>7991.3099999999995</v>
      </c>
      <c r="M11" s="2">
        <f t="shared" si="1"/>
        <v>8757.6</v>
      </c>
      <c r="N11" s="2">
        <f t="shared" si="1"/>
        <v>8976.5399999999991</v>
      </c>
      <c r="O11" s="2">
        <f t="shared" si="1"/>
        <v>9086.01</v>
      </c>
      <c r="P11" s="2">
        <f t="shared" si="1"/>
        <v>8976.5399999999991</v>
      </c>
      <c r="Q11" s="2">
        <f t="shared" si="1"/>
        <v>8757.6</v>
      </c>
      <c r="R11" s="2">
        <f t="shared" si="1"/>
        <v>8648.130000000001</v>
      </c>
      <c r="S11" s="2">
        <f t="shared" si="1"/>
        <v>8648.130000000001</v>
      </c>
      <c r="T11" s="2">
        <f t="shared" si="1"/>
        <v>9086.01</v>
      </c>
      <c r="U11" s="2">
        <f t="shared" si="1"/>
        <v>9961.77</v>
      </c>
      <c r="V11" s="2">
        <f t="shared" si="1"/>
        <v>9852.3000000000011</v>
      </c>
      <c r="W11" s="2">
        <f t="shared" si="1"/>
        <v>9633.36</v>
      </c>
      <c r="X11" s="2">
        <f t="shared" si="1"/>
        <v>9304.9499999999989</v>
      </c>
      <c r="Y11" s="2">
        <f t="shared" si="1"/>
        <v>9195.48</v>
      </c>
      <c r="Z11" s="2">
        <f t="shared" si="1"/>
        <v>8648.130000000001</v>
      </c>
      <c r="AA11" s="2">
        <f t="shared" si="1"/>
        <v>8100.78</v>
      </c>
    </row>
    <row r="12" spans="1:27" x14ac:dyDescent="0.25">
      <c r="C12" t="s">
        <v>2</v>
      </c>
      <c r="D12" s="2">
        <f>D11*0.1</f>
        <v>777.23700000000008</v>
      </c>
      <c r="E12" s="2">
        <f t="shared" ref="E12:AA12" si="2">E11*0.1</f>
        <v>711.55500000000006</v>
      </c>
      <c r="F12" s="2">
        <f t="shared" si="2"/>
        <v>678.71400000000006</v>
      </c>
      <c r="G12" s="2">
        <f t="shared" si="2"/>
        <v>656.82</v>
      </c>
      <c r="H12" s="2">
        <f t="shared" si="2"/>
        <v>634.92599999999993</v>
      </c>
      <c r="I12" s="2">
        <f t="shared" si="2"/>
        <v>634.92599999999993</v>
      </c>
      <c r="J12" s="2">
        <f t="shared" si="2"/>
        <v>656.82</v>
      </c>
      <c r="K12" s="2">
        <f t="shared" si="2"/>
        <v>700.60800000000006</v>
      </c>
      <c r="L12" s="2">
        <f t="shared" si="2"/>
        <v>799.13099999999997</v>
      </c>
      <c r="M12" s="2">
        <f t="shared" si="2"/>
        <v>875.7600000000001</v>
      </c>
      <c r="N12" s="2">
        <f t="shared" si="2"/>
        <v>897.654</v>
      </c>
      <c r="O12" s="2">
        <f t="shared" si="2"/>
        <v>908.60100000000011</v>
      </c>
      <c r="P12" s="2">
        <f t="shared" si="2"/>
        <v>897.654</v>
      </c>
      <c r="Q12" s="2">
        <f t="shared" si="2"/>
        <v>875.7600000000001</v>
      </c>
      <c r="R12" s="2">
        <f t="shared" si="2"/>
        <v>864.8130000000001</v>
      </c>
      <c r="S12" s="2">
        <f t="shared" si="2"/>
        <v>864.8130000000001</v>
      </c>
      <c r="T12" s="2">
        <f t="shared" si="2"/>
        <v>908.60100000000011</v>
      </c>
      <c r="U12" s="2">
        <f t="shared" si="2"/>
        <v>996.17700000000013</v>
      </c>
      <c r="V12" s="2">
        <f t="shared" si="2"/>
        <v>985.23000000000013</v>
      </c>
      <c r="W12" s="2">
        <f t="shared" si="2"/>
        <v>963.33600000000013</v>
      </c>
      <c r="X12" s="2">
        <f t="shared" si="2"/>
        <v>930.49499999999989</v>
      </c>
      <c r="Y12" s="2">
        <f t="shared" si="2"/>
        <v>919.548</v>
      </c>
      <c r="Z12" s="2">
        <f t="shared" si="2"/>
        <v>864.8130000000001</v>
      </c>
      <c r="AA12" s="2">
        <f t="shared" si="2"/>
        <v>810.07799999999997</v>
      </c>
    </row>
    <row r="13" spans="1:27" x14ac:dyDescent="0.25">
      <c r="C13" t="s">
        <v>3</v>
      </c>
      <c r="D13">
        <f>SUM(D11:D12)</f>
        <v>8549.607</v>
      </c>
      <c r="E13">
        <f t="shared" ref="E13:AA13" si="3">SUM(E11:E12)</f>
        <v>7827.1050000000005</v>
      </c>
      <c r="F13">
        <f t="shared" si="3"/>
        <v>7465.8540000000003</v>
      </c>
      <c r="G13">
        <f t="shared" si="3"/>
        <v>7225.0199999999995</v>
      </c>
      <c r="H13">
        <f t="shared" si="3"/>
        <v>6984.1859999999997</v>
      </c>
      <c r="I13">
        <f t="shared" si="3"/>
        <v>6984.1859999999997</v>
      </c>
      <c r="J13">
        <f t="shared" si="3"/>
        <v>7225.0199999999995</v>
      </c>
      <c r="K13">
        <f t="shared" si="3"/>
        <v>7706.6880000000001</v>
      </c>
      <c r="L13">
        <f t="shared" si="3"/>
        <v>8790.4409999999989</v>
      </c>
      <c r="M13">
        <f t="shared" si="3"/>
        <v>9633.36</v>
      </c>
      <c r="N13">
        <f t="shared" si="3"/>
        <v>9874.1939999999995</v>
      </c>
      <c r="O13">
        <f t="shared" si="3"/>
        <v>9994.6110000000008</v>
      </c>
      <c r="P13">
        <f t="shared" si="3"/>
        <v>9874.1939999999995</v>
      </c>
      <c r="Q13">
        <f t="shared" si="3"/>
        <v>9633.36</v>
      </c>
      <c r="R13">
        <f t="shared" si="3"/>
        <v>9512.9430000000011</v>
      </c>
      <c r="S13">
        <f t="shared" si="3"/>
        <v>9512.9430000000011</v>
      </c>
      <c r="T13">
        <f t="shared" si="3"/>
        <v>9994.6110000000008</v>
      </c>
      <c r="U13">
        <f t="shared" si="3"/>
        <v>10957.947</v>
      </c>
      <c r="V13">
        <f t="shared" si="3"/>
        <v>10837.53</v>
      </c>
      <c r="W13">
        <f t="shared" si="3"/>
        <v>10596.696</v>
      </c>
      <c r="X13">
        <f t="shared" si="3"/>
        <v>10235.445</v>
      </c>
      <c r="Y13">
        <f t="shared" si="3"/>
        <v>10115.028</v>
      </c>
      <c r="Z13">
        <f t="shared" si="3"/>
        <v>9512.9430000000011</v>
      </c>
      <c r="AA13">
        <f t="shared" si="3"/>
        <v>8910.8580000000002</v>
      </c>
    </row>
    <row r="16" spans="1:27" x14ac:dyDescent="0.25">
      <c r="E16">
        <v>7772.37</v>
      </c>
      <c r="F16" t="s">
        <v>4</v>
      </c>
      <c r="H16">
        <v>777.23700000000008</v>
      </c>
      <c r="I16" t="s">
        <v>4</v>
      </c>
    </row>
    <row r="17" spans="5:9" x14ac:dyDescent="0.25">
      <c r="E17">
        <v>7115.55</v>
      </c>
      <c r="F17" t="s">
        <v>4</v>
      </c>
      <c r="H17">
        <v>711.55500000000006</v>
      </c>
      <c r="I17" t="s">
        <v>4</v>
      </c>
    </row>
    <row r="18" spans="5:9" x14ac:dyDescent="0.25">
      <c r="E18">
        <v>6787.14</v>
      </c>
      <c r="F18" t="s">
        <v>4</v>
      </c>
      <c r="H18">
        <v>678.71400000000006</v>
      </c>
      <c r="I18" t="s">
        <v>4</v>
      </c>
    </row>
    <row r="19" spans="5:9" x14ac:dyDescent="0.25">
      <c r="E19">
        <v>6568.2</v>
      </c>
      <c r="F19" t="s">
        <v>4</v>
      </c>
      <c r="H19">
        <v>656.82</v>
      </c>
      <c r="I19" t="s">
        <v>4</v>
      </c>
    </row>
    <row r="20" spans="5:9" x14ac:dyDescent="0.25">
      <c r="E20">
        <v>6349.2599999999993</v>
      </c>
      <c r="F20" t="s">
        <v>4</v>
      </c>
      <c r="H20">
        <v>634.92599999999993</v>
      </c>
      <c r="I20" t="s">
        <v>4</v>
      </c>
    </row>
    <row r="21" spans="5:9" x14ac:dyDescent="0.25">
      <c r="E21">
        <v>6349.2599999999993</v>
      </c>
      <c r="F21" t="s">
        <v>4</v>
      </c>
      <c r="H21">
        <v>634.92599999999993</v>
      </c>
      <c r="I21" t="s">
        <v>4</v>
      </c>
    </row>
    <row r="22" spans="5:9" x14ac:dyDescent="0.25">
      <c r="E22">
        <v>6568.2</v>
      </c>
      <c r="F22" t="s">
        <v>4</v>
      </c>
      <c r="H22">
        <v>656.82</v>
      </c>
      <c r="I22" t="s">
        <v>4</v>
      </c>
    </row>
    <row r="23" spans="5:9" x14ac:dyDescent="0.25">
      <c r="E23">
        <v>7006.08</v>
      </c>
      <c r="F23" t="s">
        <v>4</v>
      </c>
      <c r="H23">
        <v>700.60800000000006</v>
      </c>
      <c r="I23" t="s">
        <v>4</v>
      </c>
    </row>
    <row r="24" spans="5:9" x14ac:dyDescent="0.25">
      <c r="E24">
        <v>7991.3099999999995</v>
      </c>
      <c r="F24" t="s">
        <v>4</v>
      </c>
      <c r="H24">
        <v>799.13099999999997</v>
      </c>
      <c r="I24" t="s">
        <v>4</v>
      </c>
    </row>
    <row r="25" spans="5:9" x14ac:dyDescent="0.25">
      <c r="E25">
        <v>8757.6</v>
      </c>
      <c r="F25" t="s">
        <v>4</v>
      </c>
      <c r="H25">
        <v>875.7600000000001</v>
      </c>
      <c r="I25" t="s">
        <v>4</v>
      </c>
    </row>
    <row r="26" spans="5:9" x14ac:dyDescent="0.25">
      <c r="E26">
        <v>8976.5399999999991</v>
      </c>
      <c r="F26" t="s">
        <v>4</v>
      </c>
      <c r="H26">
        <v>897.654</v>
      </c>
      <c r="I26" t="s">
        <v>4</v>
      </c>
    </row>
    <row r="27" spans="5:9" x14ac:dyDescent="0.25">
      <c r="E27">
        <v>9086.01</v>
      </c>
      <c r="F27" t="s">
        <v>4</v>
      </c>
      <c r="H27">
        <v>908.60100000000011</v>
      </c>
      <c r="I27" t="s">
        <v>4</v>
      </c>
    </row>
    <row r="28" spans="5:9" x14ac:dyDescent="0.25">
      <c r="E28">
        <v>8976.5399999999991</v>
      </c>
      <c r="F28" t="s">
        <v>4</v>
      </c>
      <c r="H28">
        <v>897.654</v>
      </c>
      <c r="I28" t="s">
        <v>4</v>
      </c>
    </row>
    <row r="29" spans="5:9" x14ac:dyDescent="0.25">
      <c r="E29">
        <v>8757.6</v>
      </c>
      <c r="F29" t="s">
        <v>4</v>
      </c>
      <c r="H29">
        <v>875.7600000000001</v>
      </c>
      <c r="I29" t="s">
        <v>4</v>
      </c>
    </row>
    <row r="30" spans="5:9" x14ac:dyDescent="0.25">
      <c r="E30">
        <v>8648.130000000001</v>
      </c>
      <c r="F30" t="s">
        <v>4</v>
      </c>
      <c r="H30">
        <v>864.8130000000001</v>
      </c>
      <c r="I30" t="s">
        <v>4</v>
      </c>
    </row>
    <row r="31" spans="5:9" x14ac:dyDescent="0.25">
      <c r="E31">
        <v>8648.130000000001</v>
      </c>
      <c r="F31" t="s">
        <v>4</v>
      </c>
      <c r="H31">
        <v>864.8130000000001</v>
      </c>
      <c r="I31" t="s">
        <v>4</v>
      </c>
    </row>
    <row r="32" spans="5:9" x14ac:dyDescent="0.25">
      <c r="E32">
        <v>9086.01</v>
      </c>
      <c r="F32" t="s">
        <v>4</v>
      </c>
      <c r="H32">
        <v>908.60100000000011</v>
      </c>
      <c r="I32" t="s">
        <v>4</v>
      </c>
    </row>
    <row r="33" spans="5:9" x14ac:dyDescent="0.25">
      <c r="E33">
        <v>9961.77</v>
      </c>
      <c r="F33" t="s">
        <v>4</v>
      </c>
      <c r="H33">
        <v>996.17700000000013</v>
      </c>
      <c r="I33" t="s">
        <v>4</v>
      </c>
    </row>
    <row r="34" spans="5:9" x14ac:dyDescent="0.25">
      <c r="E34">
        <v>9852.3000000000011</v>
      </c>
      <c r="F34" t="s">
        <v>4</v>
      </c>
      <c r="H34">
        <v>985.23000000000013</v>
      </c>
      <c r="I34" t="s">
        <v>4</v>
      </c>
    </row>
    <row r="35" spans="5:9" x14ac:dyDescent="0.25">
      <c r="E35">
        <v>9633.36</v>
      </c>
      <c r="F35" t="s">
        <v>4</v>
      </c>
      <c r="H35">
        <v>963.33600000000013</v>
      </c>
      <c r="I35" t="s">
        <v>4</v>
      </c>
    </row>
    <row r="36" spans="5:9" x14ac:dyDescent="0.25">
      <c r="E36">
        <v>9304.9499999999989</v>
      </c>
      <c r="F36" t="s">
        <v>4</v>
      </c>
      <c r="H36">
        <v>930.49499999999989</v>
      </c>
      <c r="I36" t="s">
        <v>4</v>
      </c>
    </row>
    <row r="37" spans="5:9" x14ac:dyDescent="0.25">
      <c r="E37">
        <v>9195.48</v>
      </c>
      <c r="F37" t="s">
        <v>4</v>
      </c>
      <c r="H37">
        <v>919.548</v>
      </c>
      <c r="I37" t="s">
        <v>4</v>
      </c>
    </row>
    <row r="38" spans="5:9" x14ac:dyDescent="0.25">
      <c r="E38">
        <v>8648.130000000001</v>
      </c>
      <c r="F38" t="s">
        <v>4</v>
      </c>
      <c r="H38">
        <v>864.8130000000001</v>
      </c>
      <c r="I38" t="s">
        <v>4</v>
      </c>
    </row>
    <row r="39" spans="5:9" x14ac:dyDescent="0.25">
      <c r="E39">
        <v>8100.78</v>
      </c>
      <c r="H39">
        <v>810.07799999999997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EEBF-D1DE-42C8-A2F1-C2DA9F17E07D}">
  <dimension ref="B4:B15"/>
  <sheetViews>
    <sheetView workbookViewId="0">
      <selection activeCell="B14" sqref="B14"/>
    </sheetView>
  </sheetViews>
  <sheetFormatPr baseColWidth="10" defaultRowHeight="15" x14ac:dyDescent="0.25"/>
  <sheetData>
    <row r="4" spans="2:2" x14ac:dyDescent="0.25">
      <c r="B4">
        <v>150</v>
      </c>
    </row>
    <row r="5" spans="2:2" x14ac:dyDescent="0.25">
      <c r="B5">
        <f>B4+27.7272727272727</f>
        <v>177.72727272727269</v>
      </c>
    </row>
    <row r="6" spans="2:2" x14ac:dyDescent="0.25">
      <c r="B6">
        <f t="shared" ref="B6:B15" si="0">B5+27.7272727272727</f>
        <v>205.45454545454538</v>
      </c>
    </row>
    <row r="7" spans="2:2" x14ac:dyDescent="0.25">
      <c r="B7">
        <f t="shared" si="0"/>
        <v>233.18181818181807</v>
      </c>
    </row>
    <row r="8" spans="2:2" x14ac:dyDescent="0.25">
      <c r="B8">
        <f t="shared" si="0"/>
        <v>260.90909090909076</v>
      </c>
    </row>
    <row r="9" spans="2:2" x14ac:dyDescent="0.25">
      <c r="B9">
        <f t="shared" si="0"/>
        <v>288.63636363636346</v>
      </c>
    </row>
    <row r="10" spans="2:2" x14ac:dyDescent="0.25">
      <c r="B10">
        <f t="shared" si="0"/>
        <v>316.36363636363615</v>
      </c>
    </row>
    <row r="11" spans="2:2" x14ac:dyDescent="0.25">
      <c r="B11">
        <f t="shared" si="0"/>
        <v>344.09090909090884</v>
      </c>
    </row>
    <row r="12" spans="2:2" x14ac:dyDescent="0.25">
      <c r="B12">
        <f t="shared" si="0"/>
        <v>371.81818181818153</v>
      </c>
    </row>
    <row r="13" spans="2:2" x14ac:dyDescent="0.25">
      <c r="B13">
        <f t="shared" si="0"/>
        <v>399.54545454545422</v>
      </c>
    </row>
    <row r="14" spans="2:2" x14ac:dyDescent="0.25">
      <c r="B14">
        <f t="shared" si="0"/>
        <v>427.27272727272691</v>
      </c>
    </row>
    <row r="15" spans="2:2" x14ac:dyDescent="0.25">
      <c r="B15">
        <f t="shared" si="0"/>
        <v>454.9999999999996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workbookViewId="0">
      <selection activeCell="D11" sqref="D11"/>
    </sheetView>
  </sheetViews>
  <sheetFormatPr baseColWidth="10" defaultColWidth="9.42578125" defaultRowHeight="15" x14ac:dyDescent="0.25"/>
  <cols>
    <col min="1" max="1" width="4" bestFit="1" customWidth="1"/>
    <col min="2" max="2" width="9.7109375" bestFit="1" customWidth="1"/>
    <col min="3" max="3" width="9.28515625" bestFit="1" customWidth="1"/>
    <col min="4" max="4" width="8" bestFit="1" customWidth="1"/>
    <col min="5" max="6" width="7" bestFit="1" customWidth="1"/>
    <col min="7" max="7" width="6" bestFit="1" customWidth="1"/>
    <col min="8" max="9" width="7" bestFit="1" customWidth="1"/>
    <col min="10" max="10" width="6" bestFit="1" customWidth="1"/>
    <col min="11" max="12" width="8" bestFit="1" customWidth="1"/>
    <col min="13" max="13" width="7" bestFit="1" customWidth="1"/>
    <col min="14" max="16" width="8" bestFit="1" customWidth="1"/>
    <col min="17" max="17" width="7" bestFit="1" customWidth="1"/>
    <col min="18" max="21" width="8" bestFit="1" customWidth="1"/>
    <col min="22" max="22" width="7" bestFit="1" customWidth="1"/>
    <col min="23" max="23" width="8" bestFit="1" customWidth="1"/>
    <col min="24" max="24" width="7" bestFit="1" customWidth="1"/>
    <col min="25" max="27" width="8" bestFit="1" customWidth="1"/>
  </cols>
  <sheetData>
    <row r="1" spans="1:29" x14ac:dyDescent="0.25">
      <c r="A1">
        <v>455</v>
      </c>
      <c r="B1" s="1">
        <v>1</v>
      </c>
      <c r="C1">
        <f>A1*B1</f>
        <v>455</v>
      </c>
    </row>
    <row r="2" spans="1:29" x14ac:dyDescent="0.25">
      <c r="A2">
        <v>455</v>
      </c>
      <c r="B2" s="1">
        <v>1</v>
      </c>
      <c r="C2">
        <f t="shared" ref="C2:C8" si="0">A2*B2</f>
        <v>455</v>
      </c>
    </row>
    <row r="3" spans="1:29" x14ac:dyDescent="0.25">
      <c r="A3">
        <v>130</v>
      </c>
      <c r="B3" s="1">
        <v>1</v>
      </c>
      <c r="C3">
        <f t="shared" si="0"/>
        <v>130</v>
      </c>
    </row>
    <row r="4" spans="1:29" x14ac:dyDescent="0.25">
      <c r="A4">
        <v>130</v>
      </c>
      <c r="B4" s="1">
        <v>1</v>
      </c>
      <c r="C4">
        <f t="shared" si="0"/>
        <v>130</v>
      </c>
    </row>
    <row r="5" spans="1:29" x14ac:dyDescent="0.25">
      <c r="A5">
        <v>162</v>
      </c>
      <c r="B5" s="1">
        <v>1</v>
      </c>
      <c r="C5">
        <f t="shared" si="0"/>
        <v>162</v>
      </c>
    </row>
    <row r="6" spans="1:29" x14ac:dyDescent="0.25">
      <c r="A6">
        <v>80</v>
      </c>
      <c r="B6" s="1">
        <v>1</v>
      </c>
      <c r="C6">
        <f t="shared" si="0"/>
        <v>80</v>
      </c>
    </row>
    <row r="7" spans="1:29" x14ac:dyDescent="0.25">
      <c r="A7">
        <v>85</v>
      </c>
      <c r="B7" s="1">
        <v>1</v>
      </c>
      <c r="C7">
        <f t="shared" si="0"/>
        <v>85</v>
      </c>
    </row>
    <row r="8" spans="1:29" x14ac:dyDescent="0.25">
      <c r="A8">
        <v>85</v>
      </c>
      <c r="B8" s="1">
        <v>1</v>
      </c>
      <c r="C8">
        <f t="shared" si="0"/>
        <v>85</v>
      </c>
    </row>
    <row r="10" spans="1:29" x14ac:dyDescent="0.25">
      <c r="B10" t="s">
        <v>0</v>
      </c>
      <c r="C10">
        <f>SUM(C1:C8)</f>
        <v>1582</v>
      </c>
      <c r="D10">
        <v>0.71</v>
      </c>
      <c r="E10">
        <v>0.65</v>
      </c>
      <c r="F10">
        <v>0.62</v>
      </c>
      <c r="G10">
        <v>0.6</v>
      </c>
      <c r="H10">
        <v>0.57999999999999996</v>
      </c>
      <c r="I10">
        <v>0.57999999999999996</v>
      </c>
      <c r="J10">
        <v>0.6</v>
      </c>
      <c r="K10">
        <v>0.64</v>
      </c>
      <c r="L10">
        <v>0.73</v>
      </c>
      <c r="M10">
        <v>0.8</v>
      </c>
      <c r="N10">
        <v>0.82</v>
      </c>
      <c r="O10">
        <v>0.83</v>
      </c>
      <c r="P10">
        <v>0.82</v>
      </c>
      <c r="Q10">
        <v>0.8</v>
      </c>
      <c r="R10">
        <v>0.79</v>
      </c>
      <c r="S10">
        <v>0.79</v>
      </c>
      <c r="T10">
        <v>0.83</v>
      </c>
      <c r="U10">
        <v>0.91</v>
      </c>
      <c r="V10">
        <v>0.9</v>
      </c>
      <c r="W10">
        <v>0.88</v>
      </c>
      <c r="X10">
        <v>0.85</v>
      </c>
      <c r="Y10">
        <v>0.84</v>
      </c>
      <c r="Z10">
        <v>0.79</v>
      </c>
      <c r="AA10">
        <v>0.74</v>
      </c>
    </row>
    <row r="11" spans="1:29" x14ac:dyDescent="0.25">
      <c r="C11" t="s">
        <v>1</v>
      </c>
      <c r="D11" s="2">
        <f>D10*$C$10</f>
        <v>1123.22</v>
      </c>
      <c r="E11" s="2">
        <f t="shared" ref="E11:AA11" si="1">E10*$C$10</f>
        <v>1028.3</v>
      </c>
      <c r="F11" s="2">
        <f t="shared" si="1"/>
        <v>980.84</v>
      </c>
      <c r="G11" s="2">
        <f t="shared" si="1"/>
        <v>949.19999999999993</v>
      </c>
      <c r="H11" s="2">
        <f t="shared" si="1"/>
        <v>917.56</v>
      </c>
      <c r="I11" s="2">
        <f t="shared" si="1"/>
        <v>917.56</v>
      </c>
      <c r="J11" s="2">
        <f t="shared" si="1"/>
        <v>949.19999999999993</v>
      </c>
      <c r="K11" s="2">
        <f t="shared" si="1"/>
        <v>1012.48</v>
      </c>
      <c r="L11" s="2">
        <f t="shared" si="1"/>
        <v>1154.8599999999999</v>
      </c>
      <c r="M11" s="2">
        <f t="shared" si="1"/>
        <v>1265.6000000000001</v>
      </c>
      <c r="N11" s="2">
        <f t="shared" si="1"/>
        <v>1297.24</v>
      </c>
      <c r="O11" s="2">
        <f t="shared" si="1"/>
        <v>1313.06</v>
      </c>
      <c r="P11" s="2">
        <f t="shared" si="1"/>
        <v>1297.24</v>
      </c>
      <c r="Q11" s="2">
        <f t="shared" si="1"/>
        <v>1265.6000000000001</v>
      </c>
      <c r="R11" s="2">
        <f t="shared" si="1"/>
        <v>1249.78</v>
      </c>
      <c r="S11" s="2">
        <f t="shared" si="1"/>
        <v>1249.78</v>
      </c>
      <c r="T11" s="2">
        <f t="shared" si="1"/>
        <v>1313.06</v>
      </c>
      <c r="U11" s="2">
        <f t="shared" si="1"/>
        <v>1439.6200000000001</v>
      </c>
      <c r="V11" s="2">
        <f t="shared" si="1"/>
        <v>1423.8</v>
      </c>
      <c r="W11" s="2">
        <f t="shared" si="1"/>
        <v>1392.16</v>
      </c>
      <c r="X11" s="2">
        <f t="shared" si="1"/>
        <v>1344.7</v>
      </c>
      <c r="Y11" s="2">
        <f t="shared" si="1"/>
        <v>1328.8799999999999</v>
      </c>
      <c r="Z11" s="2">
        <f t="shared" si="1"/>
        <v>1249.78</v>
      </c>
      <c r="AA11" s="2">
        <f t="shared" si="1"/>
        <v>1170.68</v>
      </c>
    </row>
    <row r="12" spans="1:29" x14ac:dyDescent="0.25">
      <c r="C12" t="s">
        <v>2</v>
      </c>
      <c r="D12" s="2">
        <f t="shared" ref="D12:AA12" si="2">D11*0.03</f>
        <v>33.696599999999997</v>
      </c>
      <c r="E12" s="2">
        <f t="shared" si="2"/>
        <v>30.848999999999997</v>
      </c>
      <c r="F12" s="2">
        <f t="shared" si="2"/>
        <v>29.4252</v>
      </c>
      <c r="G12" s="2">
        <f t="shared" si="2"/>
        <v>28.475999999999996</v>
      </c>
      <c r="H12" s="2">
        <f t="shared" si="2"/>
        <v>27.526799999999998</v>
      </c>
      <c r="I12" s="2">
        <f t="shared" si="2"/>
        <v>27.526799999999998</v>
      </c>
      <c r="J12" s="2">
        <f t="shared" si="2"/>
        <v>28.475999999999996</v>
      </c>
      <c r="K12" s="2">
        <f t="shared" si="2"/>
        <v>30.374399999999998</v>
      </c>
      <c r="L12" s="2">
        <f t="shared" si="2"/>
        <v>34.645799999999994</v>
      </c>
      <c r="M12" s="2">
        <f t="shared" si="2"/>
        <v>37.968000000000004</v>
      </c>
      <c r="N12" s="2">
        <f t="shared" si="2"/>
        <v>38.917200000000001</v>
      </c>
      <c r="O12" s="2">
        <f t="shared" si="2"/>
        <v>39.391799999999996</v>
      </c>
      <c r="P12" s="2">
        <f t="shared" si="2"/>
        <v>38.917200000000001</v>
      </c>
      <c r="Q12" s="2">
        <f t="shared" si="2"/>
        <v>37.968000000000004</v>
      </c>
      <c r="R12" s="2">
        <f t="shared" si="2"/>
        <v>37.493400000000001</v>
      </c>
      <c r="S12" s="2">
        <f t="shared" si="2"/>
        <v>37.493400000000001</v>
      </c>
      <c r="T12" s="2">
        <f t="shared" si="2"/>
        <v>39.391799999999996</v>
      </c>
      <c r="U12" s="2">
        <f t="shared" si="2"/>
        <v>43.188600000000001</v>
      </c>
      <c r="V12" s="2">
        <f t="shared" si="2"/>
        <v>42.713999999999999</v>
      </c>
      <c r="W12" s="2">
        <f t="shared" si="2"/>
        <v>41.764800000000001</v>
      </c>
      <c r="X12" s="2">
        <f t="shared" si="2"/>
        <v>40.341000000000001</v>
      </c>
      <c r="Y12" s="2">
        <f t="shared" si="2"/>
        <v>39.866399999999992</v>
      </c>
      <c r="Z12" s="2">
        <f t="shared" si="2"/>
        <v>37.493400000000001</v>
      </c>
      <c r="AA12" s="2">
        <f t="shared" si="2"/>
        <v>35.120400000000004</v>
      </c>
    </row>
    <row r="13" spans="1:29" x14ac:dyDescent="0.25">
      <c r="C13" t="s">
        <v>3</v>
      </c>
      <c r="D13">
        <f>SUM(D11:D12)</f>
        <v>1156.9166</v>
      </c>
      <c r="E13">
        <f t="shared" ref="E13:AA13" si="3">SUM(E11:E12)</f>
        <v>1059.1489999999999</v>
      </c>
      <c r="F13">
        <f t="shared" si="3"/>
        <v>1010.2652</v>
      </c>
      <c r="G13">
        <f t="shared" si="3"/>
        <v>977.67599999999993</v>
      </c>
      <c r="H13">
        <f t="shared" si="3"/>
        <v>945.08679999999993</v>
      </c>
      <c r="I13">
        <f t="shared" si="3"/>
        <v>945.08679999999993</v>
      </c>
      <c r="J13">
        <f t="shared" si="3"/>
        <v>977.67599999999993</v>
      </c>
      <c r="K13">
        <f t="shared" si="3"/>
        <v>1042.8543999999999</v>
      </c>
      <c r="L13">
        <f t="shared" si="3"/>
        <v>1189.5057999999999</v>
      </c>
      <c r="M13">
        <f t="shared" si="3"/>
        <v>1303.5680000000002</v>
      </c>
      <c r="N13">
        <f t="shared" si="3"/>
        <v>1336.1572000000001</v>
      </c>
      <c r="O13">
        <f t="shared" si="3"/>
        <v>1352.4518</v>
      </c>
      <c r="P13">
        <f t="shared" si="3"/>
        <v>1336.1572000000001</v>
      </c>
      <c r="Q13">
        <f t="shared" si="3"/>
        <v>1303.5680000000002</v>
      </c>
      <c r="R13">
        <f t="shared" si="3"/>
        <v>1287.2734</v>
      </c>
      <c r="S13">
        <f t="shared" si="3"/>
        <v>1287.2734</v>
      </c>
      <c r="T13">
        <f t="shared" si="3"/>
        <v>1352.4518</v>
      </c>
      <c r="U13">
        <f t="shared" si="3"/>
        <v>1482.8086000000001</v>
      </c>
      <c r="V13">
        <f t="shared" si="3"/>
        <v>1466.5139999999999</v>
      </c>
      <c r="W13">
        <f t="shared" si="3"/>
        <v>1433.9248</v>
      </c>
      <c r="X13">
        <f t="shared" si="3"/>
        <v>1385.0409999999999</v>
      </c>
      <c r="Y13">
        <f t="shared" si="3"/>
        <v>1368.7463999999998</v>
      </c>
      <c r="Z13">
        <f t="shared" si="3"/>
        <v>1287.2734</v>
      </c>
      <c r="AA13">
        <f t="shared" si="3"/>
        <v>1205.8004000000001</v>
      </c>
    </row>
    <row r="16" spans="1:29" x14ac:dyDescent="0.25">
      <c r="F16">
        <v>33.696599999999997</v>
      </c>
      <c r="G16">
        <v>30.848999999999997</v>
      </c>
      <c r="H16">
        <v>29.4252</v>
      </c>
      <c r="I16">
        <v>28.475999999999996</v>
      </c>
      <c r="J16">
        <v>27.526799999999998</v>
      </c>
      <c r="K16">
        <v>27.526799999999998</v>
      </c>
      <c r="L16">
        <v>28.475999999999996</v>
      </c>
      <c r="M16">
        <v>30.374399999999998</v>
      </c>
      <c r="N16">
        <v>34.645799999999994</v>
      </c>
      <c r="O16">
        <v>37.968000000000004</v>
      </c>
      <c r="P16">
        <v>38.917200000000001</v>
      </c>
      <c r="Q16">
        <v>39.391799999999996</v>
      </c>
      <c r="R16">
        <v>38.917200000000001</v>
      </c>
      <c r="S16">
        <v>37.968000000000004</v>
      </c>
      <c r="T16">
        <v>37.493400000000001</v>
      </c>
      <c r="U16">
        <v>37.493400000000001</v>
      </c>
      <c r="V16">
        <v>39.391799999999996</v>
      </c>
      <c r="W16">
        <v>43.188600000000001</v>
      </c>
      <c r="X16">
        <v>42.713999999999999</v>
      </c>
      <c r="Y16">
        <v>41.764800000000001</v>
      </c>
      <c r="Z16">
        <v>40.341000000000001</v>
      </c>
      <c r="AA16">
        <v>39.866399999999992</v>
      </c>
      <c r="AB16">
        <v>37.493400000000001</v>
      </c>
      <c r="AC16">
        <v>35.120400000000004</v>
      </c>
    </row>
    <row r="18" spans="6:7" x14ac:dyDescent="0.25">
      <c r="F18">
        <v>33.696599999999997</v>
      </c>
      <c r="G18" t="s">
        <v>4</v>
      </c>
    </row>
    <row r="19" spans="6:7" x14ac:dyDescent="0.25">
      <c r="F19">
        <v>30.848999999999997</v>
      </c>
      <c r="G19" t="s">
        <v>4</v>
      </c>
    </row>
    <row r="20" spans="6:7" x14ac:dyDescent="0.25">
      <c r="F20">
        <v>29.4252</v>
      </c>
      <c r="G20" t="s">
        <v>4</v>
      </c>
    </row>
    <row r="21" spans="6:7" x14ac:dyDescent="0.25">
      <c r="F21">
        <v>28.475999999999996</v>
      </c>
      <c r="G21" t="s">
        <v>4</v>
      </c>
    </row>
    <row r="22" spans="6:7" x14ac:dyDescent="0.25">
      <c r="F22">
        <v>27.526799999999998</v>
      </c>
      <c r="G22" t="s">
        <v>4</v>
      </c>
    </row>
    <row r="23" spans="6:7" x14ac:dyDescent="0.25">
      <c r="F23">
        <v>27.526799999999998</v>
      </c>
      <c r="G23" t="s">
        <v>4</v>
      </c>
    </row>
    <row r="24" spans="6:7" x14ac:dyDescent="0.25">
      <c r="F24">
        <v>28.475999999999996</v>
      </c>
      <c r="G24" t="s">
        <v>4</v>
      </c>
    </row>
    <row r="25" spans="6:7" x14ac:dyDescent="0.25">
      <c r="F25">
        <v>30.374399999999998</v>
      </c>
      <c r="G25" t="s">
        <v>4</v>
      </c>
    </row>
    <row r="26" spans="6:7" x14ac:dyDescent="0.25">
      <c r="F26">
        <v>34.645799999999994</v>
      </c>
      <c r="G26" t="s">
        <v>4</v>
      </c>
    </row>
    <row r="27" spans="6:7" x14ac:dyDescent="0.25">
      <c r="F27">
        <v>37.968000000000004</v>
      </c>
      <c r="G27" t="s">
        <v>4</v>
      </c>
    </row>
    <row r="28" spans="6:7" x14ac:dyDescent="0.25">
      <c r="F28">
        <v>38.917200000000001</v>
      </c>
      <c r="G28" t="s">
        <v>4</v>
      </c>
    </row>
    <row r="29" spans="6:7" x14ac:dyDescent="0.25">
      <c r="F29">
        <v>39.391799999999996</v>
      </c>
      <c r="G29" t="s">
        <v>4</v>
      </c>
    </row>
    <row r="30" spans="6:7" x14ac:dyDescent="0.25">
      <c r="F30">
        <v>38.917200000000001</v>
      </c>
      <c r="G30" t="s">
        <v>4</v>
      </c>
    </row>
    <row r="31" spans="6:7" x14ac:dyDescent="0.25">
      <c r="F31">
        <v>37.968000000000004</v>
      </c>
      <c r="G31" t="s">
        <v>4</v>
      </c>
    </row>
    <row r="32" spans="6:7" x14ac:dyDescent="0.25">
      <c r="F32">
        <v>37.493400000000001</v>
      </c>
      <c r="G32" t="s">
        <v>4</v>
      </c>
    </row>
    <row r="33" spans="6:7" x14ac:dyDescent="0.25">
      <c r="F33">
        <v>37.493400000000001</v>
      </c>
      <c r="G33" t="s">
        <v>4</v>
      </c>
    </row>
    <row r="34" spans="6:7" x14ac:dyDescent="0.25">
      <c r="F34">
        <v>39.391799999999996</v>
      </c>
      <c r="G34" t="s">
        <v>4</v>
      </c>
    </row>
    <row r="35" spans="6:7" x14ac:dyDescent="0.25">
      <c r="F35">
        <v>43.188600000000001</v>
      </c>
      <c r="G35" t="s">
        <v>4</v>
      </c>
    </row>
    <row r="36" spans="6:7" x14ac:dyDescent="0.25">
      <c r="F36">
        <v>42.713999999999999</v>
      </c>
      <c r="G36" t="s">
        <v>4</v>
      </c>
    </row>
    <row r="37" spans="6:7" x14ac:dyDescent="0.25">
      <c r="F37">
        <v>41.764800000000001</v>
      </c>
      <c r="G37" t="s">
        <v>4</v>
      </c>
    </row>
    <row r="38" spans="6:7" x14ac:dyDescent="0.25">
      <c r="F38">
        <v>40.341000000000001</v>
      </c>
      <c r="G38" t="s">
        <v>4</v>
      </c>
    </row>
    <row r="39" spans="6:7" x14ac:dyDescent="0.25">
      <c r="F39">
        <v>39.866399999999992</v>
      </c>
      <c r="G39" t="s">
        <v>4</v>
      </c>
    </row>
    <row r="40" spans="6:7" x14ac:dyDescent="0.25">
      <c r="F40">
        <v>37.493400000000001</v>
      </c>
      <c r="G40" t="s">
        <v>4</v>
      </c>
    </row>
    <row r="41" spans="6:7" x14ac:dyDescent="0.25">
      <c r="F41">
        <v>35.120400000000004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morales2013</vt:lpstr>
      <vt:lpstr>uriel2013</vt:lpstr>
      <vt:lpstr>demanda morales2013b</vt:lpstr>
      <vt:lpstr>uc_57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Iram Lezama Lope</dc:creator>
  <cp:lastModifiedBy>uriel</cp:lastModifiedBy>
  <dcterms:created xsi:type="dcterms:W3CDTF">2015-06-05T18:19:34Z</dcterms:created>
  <dcterms:modified xsi:type="dcterms:W3CDTF">2022-07-27T18:53:05Z</dcterms:modified>
</cp:coreProperties>
</file>