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/Documents/Educacion/cursos fing/Fluidodinámica/Practico/Guia 2/"/>
    </mc:Choice>
  </mc:AlternateContent>
  <xr:revisionPtr revIDLastSave="0" documentId="13_ncr:1_{ABB27D54-22A1-9A40-B917-E2E0381A882A}" xr6:coauthVersionLast="47" xr6:coauthVersionMax="47" xr10:uidLastSave="{00000000-0000-0000-0000-000000000000}"/>
  <bookViews>
    <workbookView xWindow="1100" yWindow="820" windowWidth="28040" windowHeight="17440" xr2:uid="{3411E8C9-D888-2647-B398-4A95C55740C0}"/>
  </bookViews>
  <sheets>
    <sheet name="Sheet1" sheetId="1" r:id="rId1"/>
  </sheets>
  <definedNames>
    <definedName name="D">Sheet1!$C$8</definedName>
    <definedName name="G">Sheet1!$D$16</definedName>
    <definedName name="k">Sheet1!$C$5</definedName>
    <definedName name="P">Sheet1!$C$2</definedName>
    <definedName name="P_3">Sheet1!$C$3</definedName>
    <definedName name="PM">Sheet1!$C$7</definedName>
    <definedName name="Ru">Sheet1!$C$6</definedName>
    <definedName name="solver_adj" localSheetId="0" hidden="1">Sheet1!$H$20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Sheet1!$G$24</definedName>
    <definedName name="solver_pre" localSheetId="0" hidden="1">0.00000001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  <definedName name="T">Sheet1!$C$4</definedName>
    <definedName name="v">Sheet1!$C$9</definedName>
    <definedName name="x">Sheet1!$G$17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C9" i="1"/>
  <c r="G25" i="1"/>
  <c r="D14" i="1"/>
  <c r="G16" i="1"/>
  <c r="G8" i="1"/>
  <c r="H26" i="1" l="1"/>
  <c r="I21" i="1" s="1"/>
  <c r="H27" i="1" s="1"/>
  <c r="J21" i="1" s="1"/>
  <c r="G26" i="1"/>
  <c r="I20" i="1" s="1"/>
  <c r="G27" i="1" s="1"/>
  <c r="J20" i="1" s="1"/>
  <c r="G21" i="1" s="1"/>
  <c r="H25" i="1"/>
  <c r="G20" i="1"/>
  <c r="G24" i="1" s="1"/>
  <c r="K16" i="1"/>
  <c r="H24" i="1" l="1"/>
  <c r="I29" i="1"/>
  <c r="I30" i="1" s="1"/>
</calcChain>
</file>

<file path=xl/sharedStrings.xml><?xml version="1.0" encoding="utf-8"?>
<sst xmlns="http://schemas.openxmlformats.org/spreadsheetml/2006/main" count="56" uniqueCount="45">
  <si>
    <t>Pa</t>
  </si>
  <si>
    <r>
      <t>P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 xml:space="preserve"> =</t>
    </r>
  </si>
  <si>
    <r>
      <t>T</t>
    </r>
    <r>
      <rPr>
        <vertAlign val="subscript"/>
        <sz val="12"/>
        <color theme="1"/>
        <rFont val="Aptos Narrow (Body)"/>
      </rPr>
      <t xml:space="preserve">0 </t>
    </r>
    <r>
      <rPr>
        <sz val="12"/>
        <color theme="1"/>
        <rFont val="Aptos Narrow (Body)"/>
      </rPr>
      <t xml:space="preserve"> =</t>
    </r>
  </si>
  <si>
    <t>K</t>
  </si>
  <si>
    <t>g   =</t>
  </si>
  <si>
    <t>R   =</t>
  </si>
  <si>
    <t>P.M. =</t>
  </si>
  <si>
    <t>kg/mol</t>
  </si>
  <si>
    <t>Lapple:</t>
  </si>
  <si>
    <t>N =</t>
  </si>
  <si>
    <r>
      <t>P</t>
    </r>
    <r>
      <rPr>
        <vertAlign val="subscript"/>
        <sz val="12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 xml:space="preserve"> / P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 xml:space="preserve">  =</t>
    </r>
  </si>
  <si>
    <t>G / G*   =</t>
  </si>
  <si>
    <t>Datos</t>
  </si>
  <si>
    <r>
      <t>kg/s.m</t>
    </r>
    <r>
      <rPr>
        <vertAlign val="superscript"/>
        <sz val="12"/>
        <color theme="1"/>
        <rFont val="Aptos Narrow (Body)"/>
      </rPr>
      <t>2</t>
    </r>
  </si>
  <si>
    <r>
      <t>(w / A)</t>
    </r>
    <r>
      <rPr>
        <vertAlign val="subscript"/>
        <sz val="12"/>
        <color theme="1"/>
        <rFont val="Aptos Narrow (Body)"/>
      </rPr>
      <t>LAPPLE</t>
    </r>
    <r>
      <rPr>
        <sz val="12"/>
        <color theme="1"/>
        <rFont val="Aptos Narrow"/>
        <family val="2"/>
        <scheme val="minor"/>
      </rPr>
      <t xml:space="preserve"> =</t>
    </r>
  </si>
  <si>
    <r>
      <t>D</t>
    </r>
    <r>
      <rPr>
        <vertAlign val="subscript"/>
        <sz val="12"/>
        <color theme="1"/>
        <rFont val="Aptos Narrow (Body)"/>
      </rPr>
      <t>INT</t>
    </r>
    <r>
      <rPr>
        <sz val="12"/>
        <color theme="1"/>
        <rFont val="Aptos Narrow"/>
        <family val="2"/>
        <scheme val="minor"/>
      </rPr>
      <t>. =</t>
    </r>
  </si>
  <si>
    <t>m</t>
  </si>
  <si>
    <t xml:space="preserve">A = </t>
  </si>
  <si>
    <r>
      <t>m</t>
    </r>
    <r>
      <rPr>
        <vertAlign val="superscript"/>
        <sz val="12"/>
        <color theme="1"/>
        <rFont val="Aptos Narrow (Body)"/>
      </rPr>
      <t>2</t>
    </r>
  </si>
  <si>
    <t>grafica --&gt;</t>
  </si>
  <si>
    <t>&gt;&gt;</t>
  </si>
  <si>
    <r>
      <t>w</t>
    </r>
    <r>
      <rPr>
        <vertAlign val="subscript"/>
        <sz val="12"/>
        <color theme="1"/>
        <rFont val="Aptos Narrow (Body)"/>
      </rPr>
      <t xml:space="preserve">LAPPLE  </t>
    </r>
    <r>
      <rPr>
        <sz val="12"/>
        <color theme="1"/>
        <rFont val="Aptos Narrow"/>
        <family val="2"/>
        <scheme val="minor"/>
      </rPr>
      <t>=</t>
    </r>
  </si>
  <si>
    <t>kg/s</t>
  </si>
  <si>
    <t>Ruta:</t>
  </si>
  <si>
    <t>X</t>
  </si>
  <si>
    <t>r</t>
  </si>
  <si>
    <t>Z</t>
  </si>
  <si>
    <t>X*</t>
  </si>
  <si>
    <t>X  =</t>
  </si>
  <si>
    <r>
      <t>v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 xml:space="preserve">  =</t>
    </r>
  </si>
  <si>
    <r>
      <t>m</t>
    </r>
    <r>
      <rPr>
        <vertAlign val="superscript"/>
        <sz val="12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>/kg</t>
    </r>
  </si>
  <si>
    <t>ec (1)</t>
  </si>
  <si>
    <t>F =</t>
  </si>
  <si>
    <r>
      <t>L</t>
    </r>
    <r>
      <rPr>
        <vertAlign val="subscript"/>
        <sz val="12"/>
        <color theme="1"/>
        <rFont val="Aptos Narrow (Body)"/>
      </rPr>
      <t>EQ</t>
    </r>
    <r>
      <rPr>
        <sz val="12"/>
        <color theme="1"/>
        <rFont val="Aptos Narrow"/>
        <family val="2"/>
        <scheme val="minor"/>
      </rPr>
      <t xml:space="preserve">  =</t>
    </r>
  </si>
  <si>
    <r>
      <t>f</t>
    </r>
    <r>
      <rPr>
        <vertAlign val="subscript"/>
        <sz val="12"/>
        <color theme="1"/>
        <rFont val="Aptos Narrow (Body)"/>
      </rPr>
      <t>T</t>
    </r>
    <r>
      <rPr>
        <sz val="12"/>
        <color theme="1"/>
        <rFont val="Aptos Narrow"/>
        <family val="2"/>
        <scheme val="minor"/>
      </rPr>
      <t xml:space="preserve">  =</t>
    </r>
  </si>
  <si>
    <t>it 1</t>
  </si>
  <si>
    <t>it 2</t>
  </si>
  <si>
    <r>
      <t>(w / A)</t>
    </r>
    <r>
      <rPr>
        <vertAlign val="subscript"/>
        <sz val="12"/>
        <color theme="1"/>
        <rFont val="Aptos Narrow (Body)"/>
      </rPr>
      <t xml:space="preserve">ISO </t>
    </r>
    <r>
      <rPr>
        <sz val="12"/>
        <color theme="1"/>
        <rFont val="Aptos Narrow"/>
        <family val="2"/>
        <scheme val="minor"/>
      </rPr>
      <t xml:space="preserve"> =</t>
    </r>
  </si>
  <si>
    <r>
      <t>w</t>
    </r>
    <r>
      <rPr>
        <vertAlign val="subscript"/>
        <sz val="12"/>
        <color theme="1"/>
        <rFont val="Aptos Narrow (Body)"/>
      </rPr>
      <t>ISO</t>
    </r>
    <r>
      <rPr>
        <sz val="12"/>
        <color theme="1"/>
        <rFont val="Aptos Narrow"/>
        <family val="2"/>
        <scheme val="minor"/>
      </rPr>
      <t xml:space="preserve">  =</t>
    </r>
  </si>
  <si>
    <t>&lt;&lt;</t>
  </si>
  <si>
    <t>solver</t>
  </si>
  <si>
    <t>ec (3) -&gt; Z</t>
  </si>
  <si>
    <t>ec (2) -&gt; X*</t>
  </si>
  <si>
    <r>
      <t>P</t>
    </r>
    <r>
      <rPr>
        <vertAlign val="subscript"/>
        <sz val="12"/>
        <color theme="1"/>
        <rFont val="Aptos Narrow (Body)"/>
      </rPr>
      <t xml:space="preserve">3 </t>
    </r>
    <r>
      <rPr>
        <sz val="12"/>
        <color theme="1"/>
        <rFont val="Aptos Narrow"/>
        <family val="2"/>
        <scheme val="minor"/>
      </rPr>
      <t xml:space="preserve"> =</t>
    </r>
  </si>
  <si>
    <r>
      <t>m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/s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 xml:space="preserve"> mol 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</si>
</sst>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  <font>
      <sz val="12"/>
      <color theme="1"/>
      <name val="Symbol"/>
      <charset val="2"/>
    </font>
    <font>
      <vertAlign val="superscript"/>
      <sz val="12"/>
      <color theme="1"/>
      <name val="Aptos Narrow (Body)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11" fontId="0" fillId="2" borderId="1" xfId="0" applyNumberForma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11" fontId="0" fillId="0" borderId="0" xfId="0" applyNumberFormat="1" applyFill="1" applyBorder="1"/>
    <xf numFmtId="0" fontId="0" fillId="2" borderId="3" xfId="0" applyFill="1" applyBorder="1"/>
    <xf numFmtId="0" fontId="0" fillId="0" borderId="3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1" fontId="0" fillId="0" borderId="1" xfId="0" applyNumberFormat="1" applyBorder="1"/>
    <xf numFmtId="0" fontId="0" fillId="0" borderId="4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5" fillId="6" borderId="1" xfId="0" applyFont="1" applyFill="1" applyBorder="1"/>
    <xf numFmtId="0" fontId="0" fillId="2" borderId="5" xfId="0" applyFill="1" applyBorder="1"/>
    <xf numFmtId="11" fontId="0" fillId="2" borderId="5" xfId="0" applyNumberFormat="1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404091</xdr:colOff>
      <xdr:row>17</xdr:row>
      <xdr:rowOff>194829</xdr:rowOff>
    </xdr:from>
    <xdr:to>
      <xdr:col>4</xdr:col>
      <xdr:colOff>395391</xdr:colOff>
      <xdr:row>29</xdr:row>
      <xdr:rowOff>93807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164375-1759-4405-661F-0DCB0E0A6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091" y="3745056"/>
          <a:ext cx="3281755" cy="237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033-28E7-6046-A390-2A2B4E61BA2E}">
  <dimension ref="A1:L30"/>
  <sheetViews>
    <sheetView tabSelected="1" zoomScale="213" workbookViewId="0">
      <selection activeCell="I30" sqref="I30"/>
    </sheetView>
  </sheetViews>
  <sheetFormatPr baseColWidth="10" defaultRowHeight="16" x14ac:dyDescent="0.2"/>
  <sheetData>
    <row r="1" spans="1:12" ht="17" thickBot="1" x14ac:dyDescent="0.25">
      <c r="B1" s="24"/>
      <c r="C1" s="25" t="s">
        <v>12</v>
      </c>
      <c r="D1" s="26"/>
    </row>
    <row r="2" spans="1:12" ht="18" x14ac:dyDescent="0.25">
      <c r="B2" s="22" t="s">
        <v>1</v>
      </c>
      <c r="C2" s="23">
        <v>500000</v>
      </c>
      <c r="D2" s="22" t="s">
        <v>0</v>
      </c>
    </row>
    <row r="3" spans="1:12" ht="18" x14ac:dyDescent="0.25">
      <c r="B3" s="1" t="s">
        <v>43</v>
      </c>
      <c r="C3" s="3">
        <v>300000</v>
      </c>
      <c r="D3" s="1" t="s">
        <v>0</v>
      </c>
    </row>
    <row r="4" spans="1:12" ht="18" x14ac:dyDescent="0.25">
      <c r="B4" s="1" t="s">
        <v>2</v>
      </c>
      <c r="C4" s="1">
        <v>293</v>
      </c>
      <c r="D4" s="1" t="s">
        <v>3</v>
      </c>
    </row>
    <row r="5" spans="1:12" x14ac:dyDescent="0.2">
      <c r="B5" s="2" t="s">
        <v>4</v>
      </c>
      <c r="C5" s="1">
        <v>1.4</v>
      </c>
      <c r="D5" s="1"/>
    </row>
    <row r="6" spans="1:12" ht="19" x14ac:dyDescent="0.2">
      <c r="B6" s="1" t="s">
        <v>5</v>
      </c>
      <c r="C6" s="1">
        <v>8.3140000000000001</v>
      </c>
      <c r="D6" s="1" t="s">
        <v>44</v>
      </c>
    </row>
    <row r="7" spans="1:12" x14ac:dyDescent="0.2">
      <c r="B7" s="1" t="s">
        <v>6</v>
      </c>
      <c r="C7" s="28">
        <v>2.8899999999999999E-2</v>
      </c>
      <c r="D7" s="1" t="s">
        <v>7</v>
      </c>
    </row>
    <row r="8" spans="1:12" ht="20" x14ac:dyDescent="0.25">
      <c r="B8" s="1" t="s">
        <v>15</v>
      </c>
      <c r="C8" s="28">
        <v>2.664E-2</v>
      </c>
      <c r="D8" s="1" t="s">
        <v>16</v>
      </c>
      <c r="E8" s="6" t="s">
        <v>20</v>
      </c>
      <c r="F8" s="1" t="s">
        <v>17</v>
      </c>
      <c r="G8" s="3">
        <f>PI()*C8*C8/4</f>
        <v>5.5738890842226972E-4</v>
      </c>
      <c r="H8" s="1" t="s">
        <v>18</v>
      </c>
      <c r="I8" s="10"/>
      <c r="J8" s="1" t="s">
        <v>34</v>
      </c>
      <c r="K8" s="1">
        <v>2.4E-2</v>
      </c>
    </row>
    <row r="9" spans="1:12" ht="20" x14ac:dyDescent="0.25">
      <c r="A9" s="6" t="s">
        <v>20</v>
      </c>
      <c r="B9" s="9" t="s">
        <v>29</v>
      </c>
      <c r="C9" s="29">
        <f>Ru*T/PM/P</f>
        <v>0.16858145328719726</v>
      </c>
      <c r="D9" s="9" t="s">
        <v>30</v>
      </c>
    </row>
    <row r="10" spans="1:12" ht="18" x14ac:dyDescent="0.25">
      <c r="A10" s="6"/>
      <c r="B10" s="1" t="s">
        <v>33</v>
      </c>
      <c r="C10" s="27">
        <v>40</v>
      </c>
      <c r="D10" s="1" t="s">
        <v>16</v>
      </c>
    </row>
    <row r="11" spans="1:12" ht="20" x14ac:dyDescent="0.25">
      <c r="A11" s="6"/>
      <c r="B11" s="7"/>
      <c r="C11" s="8"/>
      <c r="D11" s="7"/>
    </row>
    <row r="13" spans="1:12" x14ac:dyDescent="0.2">
      <c r="B13" s="5" t="s">
        <v>8</v>
      </c>
      <c r="C13" s="4" t="s">
        <v>9</v>
      </c>
      <c r="D13" s="1">
        <v>35</v>
      </c>
    </row>
    <row r="14" spans="1:12" ht="18" x14ac:dyDescent="0.25">
      <c r="A14" s="6" t="s">
        <v>20</v>
      </c>
      <c r="B14" s="5"/>
      <c r="C14" s="4" t="s">
        <v>10</v>
      </c>
      <c r="D14" s="3">
        <f>C3/P</f>
        <v>0.6</v>
      </c>
    </row>
    <row r="15" spans="1:12" x14ac:dyDescent="0.2">
      <c r="B15" s="5"/>
    </row>
    <row r="16" spans="1:12" ht="20" x14ac:dyDescent="0.25">
      <c r="B16" s="5" t="s">
        <v>19</v>
      </c>
      <c r="C16" s="4" t="s">
        <v>11</v>
      </c>
      <c r="D16" s="1">
        <v>0.21</v>
      </c>
      <c r="E16" s="6" t="s">
        <v>20</v>
      </c>
      <c r="F16" s="1" t="s">
        <v>14</v>
      </c>
      <c r="G16" s="3">
        <f>G*P/SQRT((Ru*T)/(PM*k)*((k+1)/2)^((k+1)/(k-1)))</f>
        <v>247.63936395276608</v>
      </c>
      <c r="H16" s="1" t="s">
        <v>13</v>
      </c>
      <c r="I16" s="10" t="s">
        <v>20</v>
      </c>
      <c r="J16" s="1" t="s">
        <v>21</v>
      </c>
      <c r="K16" s="3">
        <f>G16*G8</f>
        <v>0.13803143475601745</v>
      </c>
      <c r="L16" s="1" t="s">
        <v>22</v>
      </c>
    </row>
    <row r="17" spans="5:10" x14ac:dyDescent="0.2">
      <c r="E17" s="6" t="s">
        <v>20</v>
      </c>
      <c r="F17" s="1" t="s">
        <v>28</v>
      </c>
      <c r="G17" s="3">
        <f>G16*G16*v/P</f>
        <v>2.0676601080246916E-2</v>
      </c>
      <c r="H17" s="1"/>
    </row>
    <row r="19" spans="5:10" x14ac:dyDescent="0.2">
      <c r="F19" s="13" t="s">
        <v>23</v>
      </c>
      <c r="G19" s="12" t="s">
        <v>24</v>
      </c>
      <c r="H19" s="12" t="s">
        <v>25</v>
      </c>
      <c r="I19" s="12" t="s">
        <v>26</v>
      </c>
      <c r="J19" s="12" t="s">
        <v>27</v>
      </c>
    </row>
    <row r="20" spans="5:10" x14ac:dyDescent="0.2">
      <c r="F20" s="11" t="s">
        <v>35</v>
      </c>
      <c r="G20" s="11">
        <f>x</f>
        <v>2.0676601080246916E-2</v>
      </c>
      <c r="H20" s="16">
        <v>0.99252063463634521</v>
      </c>
      <c r="I20" s="11">
        <f>G26</f>
        <v>0.60180450235268879</v>
      </c>
      <c r="J20" s="14">
        <f>G27</f>
        <v>1.6771526686532912E-2</v>
      </c>
    </row>
    <row r="21" spans="5:10" x14ac:dyDescent="0.2">
      <c r="F21" s="11" t="s">
        <v>36</v>
      </c>
      <c r="G21" s="14">
        <f>J20</f>
        <v>1.6771526686532912E-2</v>
      </c>
      <c r="H21" s="16">
        <v>0.99394802847306751</v>
      </c>
      <c r="I21" s="11">
        <f>H26</f>
        <v>0.60145865634023954</v>
      </c>
      <c r="J21" s="14">
        <f>H27</f>
        <v>1.6866409900809416E-2</v>
      </c>
    </row>
    <row r="22" spans="5:10" x14ac:dyDescent="0.2">
      <c r="F22" s="11"/>
      <c r="G22" s="15"/>
      <c r="H22" s="15"/>
      <c r="I22" s="11"/>
      <c r="J22" s="11"/>
    </row>
    <row r="23" spans="5:10" x14ac:dyDescent="0.2">
      <c r="F23" s="16"/>
      <c r="G23" s="17" t="s">
        <v>35</v>
      </c>
      <c r="H23" s="17" t="s">
        <v>36</v>
      </c>
    </row>
    <row r="24" spans="5:10" x14ac:dyDescent="0.2">
      <c r="F24" s="16" t="s">
        <v>31</v>
      </c>
      <c r="G24" s="16">
        <f>((k-1)/(2*k))*G20-(H20*H20)+(H20^(k+1))</f>
        <v>-2.4502622153477205E-12</v>
      </c>
      <c r="H24" s="18">
        <f>((k-1)/(2*k))*G21-(H21*H21)+(H21^(k+1))</f>
        <v>5.3290705182007514E-15</v>
      </c>
      <c r="I24" s="6" t="s">
        <v>39</v>
      </c>
      <c r="J24" s="21" t="s">
        <v>40</v>
      </c>
    </row>
    <row r="25" spans="5:10" x14ac:dyDescent="0.2">
      <c r="F25" s="16" t="s">
        <v>32</v>
      </c>
      <c r="G25" s="18">
        <f>D14</f>
        <v>0.6</v>
      </c>
      <c r="H25" s="16">
        <f>G25</f>
        <v>0.6</v>
      </c>
    </row>
    <row r="26" spans="5:10" x14ac:dyDescent="0.2">
      <c r="F26" s="16" t="s">
        <v>41</v>
      </c>
      <c r="G26" s="16">
        <f>$G$25/($H$20^(k-1))</f>
        <v>0.60180450235268879</v>
      </c>
      <c r="H26" s="16">
        <f>$G$25/($H$21^(k-1))</f>
        <v>0.60145865634023954</v>
      </c>
    </row>
    <row r="27" spans="5:10" x14ac:dyDescent="0.2">
      <c r="F27" s="16" t="s">
        <v>42</v>
      </c>
      <c r="G27" s="18">
        <f>(H20*H20 - I20*I20)*(H20^(k-1))/((K8*$C$10/D) + 2*LN((H20^k)/I20))</f>
        <v>1.6771526686532912E-2</v>
      </c>
      <c r="H27" s="18">
        <f>(H21*H21 - I21*I21)*(H21^(k-1))/((K8*$C$10/D) + 2*LN((H21^k)/I21))</f>
        <v>1.6866409900809416E-2</v>
      </c>
    </row>
    <row r="29" spans="5:10" ht="20" x14ac:dyDescent="0.25">
      <c r="H29" s="19" t="s">
        <v>37</v>
      </c>
      <c r="I29" s="19">
        <f>SQRT(G21*P/v)</f>
        <v>223.03160219206254</v>
      </c>
      <c r="J29" s="19" t="s">
        <v>13</v>
      </c>
    </row>
    <row r="30" spans="5:10" ht="18" x14ac:dyDescent="0.25">
      <c r="H30" s="19" t="s">
        <v>38</v>
      </c>
      <c r="I30" s="20">
        <f>I29*G8</f>
        <v>0.12431534128950364</v>
      </c>
      <c r="J30" s="1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D</vt:lpstr>
      <vt:lpstr>G</vt:lpstr>
      <vt:lpstr>k</vt:lpstr>
      <vt:lpstr>P</vt:lpstr>
      <vt:lpstr>P_3</vt:lpstr>
      <vt:lpstr>PM</vt:lpstr>
      <vt:lpstr>Ru</vt:lpstr>
      <vt:lpstr>T</vt:lpstr>
      <vt:lpstr>v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Groisman</dc:creator>
  <cp:lastModifiedBy>Uri Groisman</cp:lastModifiedBy>
  <dcterms:created xsi:type="dcterms:W3CDTF">2024-12-09T19:35:15Z</dcterms:created>
  <dcterms:modified xsi:type="dcterms:W3CDTF">2024-12-10T13:40:39Z</dcterms:modified>
</cp:coreProperties>
</file>