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777A23ED-69D6-401F-B79E-C4567411796E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6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5" i="2" l="1"/>
  <c r="P162" i="2"/>
  <c r="P116" i="2"/>
  <c r="P54" i="2"/>
  <c r="O87" i="2"/>
  <c r="Q172" i="2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154" i="2" l="1"/>
  <c r="U155" i="2"/>
  <c r="U156" i="2"/>
  <c r="U157" i="2"/>
  <c r="U153" i="2"/>
  <c r="U152" i="2"/>
  <c r="U151" i="2"/>
  <c r="U150" i="2"/>
  <c r="U204" i="2"/>
  <c r="T204" i="2" s="1"/>
  <c r="U210" i="2"/>
  <c r="T210" i="2" s="1"/>
  <c r="U211" i="2"/>
  <c r="T211" i="2" s="1"/>
  <c r="U209" i="2"/>
  <c r="T209" i="2" s="1"/>
  <c r="U206" i="2"/>
  <c r="T206" i="2" s="1"/>
  <c r="R162" i="2"/>
  <c r="U160" i="2" s="1"/>
  <c r="U197" i="2"/>
  <c r="T197" i="2" s="1"/>
  <c r="U213" i="2"/>
  <c r="T213" i="2" s="1"/>
  <c r="U146" i="2"/>
  <c r="U214" i="2"/>
  <c r="T214" i="2" s="1"/>
  <c r="U215" i="2"/>
  <c r="T215" i="2" s="1"/>
  <c r="U212" i="2"/>
  <c r="T212" i="2" s="1"/>
  <c r="U198" i="2"/>
  <c r="T198" i="2" s="1"/>
  <c r="U195" i="2"/>
  <c r="T195" i="2" s="1"/>
  <c r="U196" i="2"/>
  <c r="T196" i="2" s="1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U203" i="2"/>
  <c r="T203" i="2" s="1"/>
  <c r="U205" i="2"/>
  <c r="T205" i="2" s="1"/>
  <c r="U218" i="2"/>
  <c r="T218" i="2" s="1"/>
  <c r="U217" i="2"/>
  <c r="T217" i="2" s="1"/>
  <c r="U216" i="2"/>
  <c r="T216" i="2" s="1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Q141" i="2"/>
  <c r="R141" i="2" s="1"/>
  <c r="U141" i="2" s="1"/>
  <c r="J1" i="2"/>
  <c r="U159" i="2" l="1"/>
  <c r="T159" i="2" s="1"/>
  <c r="U163" i="2"/>
  <c r="T163" i="2" s="1"/>
  <c r="U161" i="2"/>
  <c r="T161" i="2" s="1"/>
  <c r="U162" i="2"/>
  <c r="T162" i="2" s="1"/>
  <c r="U158" i="2"/>
  <c r="U164" i="2"/>
  <c r="U140" i="2"/>
  <c r="T140" i="2" s="1"/>
  <c r="U142" i="2"/>
  <c r="T142" i="2" s="1"/>
  <c r="U143" i="2"/>
  <c r="T143" i="2" s="1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T132" i="2" s="1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224" i="2"/>
  <c r="T223" i="2"/>
  <c r="T242" i="2"/>
  <c r="T220" i="2"/>
  <c r="T227" i="2"/>
  <c r="T154" i="2"/>
  <c r="T153" i="2"/>
  <c r="T152" i="2"/>
  <c r="T156" i="2"/>
  <c r="T222" i="2"/>
  <c r="T164" i="2"/>
  <c r="T239" i="2"/>
  <c r="T229" i="2"/>
  <c r="T144" i="2"/>
  <c r="T158" i="2"/>
  <c r="T157" i="2"/>
  <c r="T226" i="2"/>
  <c r="T241" i="2"/>
  <c r="T234" i="2"/>
  <c r="T145" i="2"/>
  <c r="T244" i="2"/>
  <c r="T243" i="2"/>
  <c r="T236" i="2"/>
  <c r="T151" i="2"/>
  <c r="T235" i="2"/>
  <c r="T232" i="2"/>
  <c r="T221" i="2"/>
  <c r="T231" i="2"/>
  <c r="T147" i="2"/>
  <c r="T160" i="2"/>
  <c r="T149" i="2"/>
  <c r="T228" i="2"/>
  <c r="T219" i="2"/>
  <c r="T240" i="2"/>
  <c r="T146" i="2"/>
  <c r="T230" i="2"/>
  <c r="T238" i="2"/>
  <c r="T148" i="2"/>
  <c r="T150" i="2"/>
  <c r="T155" i="2"/>
  <c r="T237" i="2"/>
  <c r="T233" i="2"/>
  <c r="T141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<sst xmlns="http://schemas.openxmlformats.org/spreadsheetml/2006/main" count="1913" uniqueCount="95">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</sst>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10" borderId="0" xfId="0" applyFill="1"/>
    <xf numFmtId="41" fontId="0" fillId="10" borderId="0" xfId="0" applyNumberFormat="1" applyFill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31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88347337965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104"/>
    <n v="0"/>
    <n v="104"/>
    <m/>
    <n v="94"/>
    <n v="3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7"/>
    <n v="2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100"/>
    <n v="1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72"/>
    <n v="0"/>
    <n v="72"/>
    <m/>
    <n v="97"/>
    <n v="2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1"/>
    <n v="4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88"/>
    <n v="5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4"/>
    <n v="3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7"/>
    <n v="2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n v="104"/>
    <n v="0"/>
    <n v="104"/>
    <m/>
    <n v="88"/>
    <n v="5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4"/>
    <n v="3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100"/>
    <n v="1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91"/>
    <n v="4"/>
  </r>
  <r>
    <m/>
    <m/>
    <x v="6"/>
    <x v="0"/>
    <s v="P1"/>
    <x v="0"/>
    <x v="2"/>
    <m/>
    <x v="0"/>
    <x v="39"/>
    <m/>
    <s v="-"/>
    <n v="28"/>
    <n v="180"/>
    <n v="28"/>
    <n v="114"/>
    <n v="0"/>
    <n v="114"/>
    <m/>
    <n v="100"/>
    <n v="1"/>
  </r>
  <r>
    <m/>
    <m/>
    <x v="6"/>
    <x v="0"/>
    <s v="P1"/>
    <x v="0"/>
    <x v="2"/>
    <m/>
    <x v="0"/>
    <x v="40"/>
    <m/>
    <s v="-"/>
    <n v="28"/>
    <n v="180"/>
    <n v="28"/>
    <n v="131"/>
    <n v="0"/>
    <n v="131"/>
    <m/>
    <n v="94"/>
    <n v="3"/>
  </r>
  <r>
    <m/>
    <m/>
    <x v="6"/>
    <x v="0"/>
    <s v="P1"/>
    <x v="0"/>
    <x v="2"/>
    <m/>
    <x v="0"/>
    <x v="41"/>
    <m/>
    <s v="-"/>
    <n v="28"/>
    <n v="180"/>
    <n v="28"/>
    <n v="133"/>
    <n v="0"/>
    <n v="133"/>
    <m/>
    <n v="91"/>
    <n v="4"/>
  </r>
  <r>
    <m/>
    <m/>
    <x v="6"/>
    <x v="0"/>
    <s v="P1"/>
    <x v="0"/>
    <x v="2"/>
    <m/>
    <x v="0"/>
    <x v="42"/>
    <m/>
    <s v="-"/>
    <n v="28"/>
    <n v="180"/>
    <n v="28"/>
    <n v="128"/>
    <n v="0"/>
    <n v="128"/>
    <m/>
    <n v="97"/>
    <n v="2"/>
  </r>
  <r>
    <m/>
    <m/>
    <x v="6"/>
    <x v="0"/>
    <s v="P1"/>
    <x v="0"/>
    <x v="2"/>
    <m/>
    <x v="0"/>
    <x v="43"/>
    <m/>
    <s v="-"/>
    <n v="28"/>
    <n v="180"/>
    <n v="28"/>
    <n v="134"/>
    <n v="0"/>
    <n v="134"/>
    <m/>
    <n v="88"/>
    <n v="5"/>
  </r>
  <r>
    <m/>
    <m/>
    <x v="6"/>
    <x v="0"/>
    <s v="P1"/>
    <x v="0"/>
    <x v="2"/>
    <m/>
    <x v="0"/>
    <x v="44"/>
    <m/>
    <s v="-"/>
    <n v="28"/>
    <n v="180"/>
    <n v="28"/>
    <n v="235"/>
    <n v="0"/>
    <n v="235"/>
    <m/>
    <n v="79"/>
    <n v="8"/>
  </r>
  <r>
    <m/>
    <m/>
    <x v="6"/>
    <x v="0"/>
    <s v="P1"/>
    <x v="0"/>
    <x v="2"/>
    <m/>
    <x v="0"/>
    <x v="45"/>
    <m/>
    <s v="-"/>
    <n v="28"/>
    <n v="180"/>
    <n v="28"/>
    <n v="136"/>
    <n v="0"/>
    <n v="136"/>
    <m/>
    <n v="85"/>
    <n v="6"/>
  </r>
  <r>
    <m/>
    <m/>
    <x v="6"/>
    <x v="0"/>
    <s v="P1"/>
    <x v="0"/>
    <x v="2"/>
    <m/>
    <x v="0"/>
    <x v="46"/>
    <m/>
    <s v="-"/>
    <n v="28"/>
    <n v="180"/>
    <n v="28"/>
    <n v="163"/>
    <n v="0"/>
    <n v="163"/>
    <m/>
    <n v="82"/>
    <n v="7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3"/>
    <n v="0"/>
    <n v="133"/>
    <m/>
    <n v="100"/>
    <n v="1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97"/>
    <n v="2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91"/>
    <n v="4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8"/>
    <n v="5"/>
  </r>
  <r>
    <m/>
    <m/>
    <x v="5"/>
    <x v="0"/>
    <s v="P1"/>
    <x v="0"/>
    <x v="3"/>
    <m/>
    <x v="0"/>
    <x v="35"/>
    <m/>
    <s v="-"/>
    <n v="100"/>
    <n v="600"/>
    <n v="25"/>
    <m/>
    <n v="75"/>
    <n v="75"/>
    <m/>
    <n v="85"/>
    <n v="6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7"/>
    <n v="2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100"/>
    <n v="1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4"/>
    <n v="3"/>
  </r>
  <r>
    <m/>
    <m/>
    <x v="6"/>
    <x v="0"/>
    <s v="P1"/>
    <x v="0"/>
    <x v="3"/>
    <m/>
    <x v="0"/>
    <x v="39"/>
    <m/>
    <s v="-"/>
    <n v="130"/>
    <n v="600"/>
    <n v="121"/>
    <m/>
    <n v="9"/>
    <n v="9"/>
    <m/>
    <n v="100"/>
    <n v="1"/>
  </r>
  <r>
    <m/>
    <m/>
    <x v="6"/>
    <x v="0"/>
    <s v="P1"/>
    <x v="0"/>
    <x v="3"/>
    <m/>
    <x v="0"/>
    <x v="40"/>
    <m/>
    <s v="-"/>
    <n v="130"/>
    <n v="600"/>
    <n v="83"/>
    <m/>
    <n v="47"/>
    <n v="47"/>
    <m/>
    <n v="97"/>
    <n v="2"/>
  </r>
  <r>
    <m/>
    <m/>
    <x v="6"/>
    <x v="0"/>
    <s v="P1"/>
    <x v="0"/>
    <x v="3"/>
    <m/>
    <x v="0"/>
    <x v="41"/>
    <m/>
    <s v="-"/>
    <n v="130"/>
    <n v="600"/>
    <n v="82"/>
    <m/>
    <n v="48"/>
    <n v="48"/>
    <m/>
    <n v="94"/>
    <n v="3"/>
  </r>
  <r>
    <m/>
    <m/>
    <x v="6"/>
    <x v="0"/>
    <s v="P1"/>
    <x v="0"/>
    <x v="3"/>
    <m/>
    <x v="0"/>
    <x v="42"/>
    <m/>
    <s v="-"/>
    <n v="130"/>
    <n v="600"/>
    <n v="63"/>
    <m/>
    <n v="67"/>
    <n v="67"/>
    <m/>
    <n v="88"/>
    <n v="5"/>
  </r>
  <r>
    <m/>
    <m/>
    <x v="6"/>
    <x v="0"/>
    <s v="P1"/>
    <x v="0"/>
    <x v="3"/>
    <m/>
    <x v="0"/>
    <x v="43"/>
    <m/>
    <s v="-"/>
    <n v="130"/>
    <n v="600"/>
    <n v="79"/>
    <m/>
    <n v="51"/>
    <n v="51"/>
    <m/>
    <n v="91"/>
    <n v="4"/>
  </r>
  <r>
    <m/>
    <m/>
    <x v="6"/>
    <x v="0"/>
    <s v="P1"/>
    <x v="0"/>
    <x v="3"/>
    <m/>
    <x v="0"/>
    <x v="44"/>
    <m/>
    <s v="-"/>
    <n v="130"/>
    <n v="600"/>
    <n v="23"/>
    <m/>
    <n v="107"/>
    <n v="107"/>
    <m/>
    <n v="79"/>
    <n v="8"/>
  </r>
  <r>
    <m/>
    <m/>
    <x v="6"/>
    <x v="0"/>
    <s v="P1"/>
    <x v="0"/>
    <x v="3"/>
    <m/>
    <x v="0"/>
    <x v="45"/>
    <m/>
    <s v="-"/>
    <n v="130"/>
    <n v="600"/>
    <n v="35"/>
    <m/>
    <n v="95"/>
    <n v="95"/>
    <m/>
    <n v="85"/>
    <n v="6"/>
  </r>
  <r>
    <m/>
    <m/>
    <x v="6"/>
    <x v="0"/>
    <s v="P1"/>
    <x v="0"/>
    <x v="3"/>
    <m/>
    <x v="0"/>
    <x v="46"/>
    <m/>
    <s v="-"/>
    <n v="130"/>
    <n v="600"/>
    <n v="30"/>
    <m/>
    <n v="100"/>
    <n v="100"/>
    <m/>
    <n v="82"/>
    <n v="7"/>
  </r>
  <r>
    <m/>
    <m/>
    <x v="7"/>
    <x v="0"/>
    <s v="P1"/>
    <x v="0"/>
    <x v="3"/>
    <m/>
    <x v="0"/>
    <x v="47"/>
    <m/>
    <s v="-"/>
    <n v="130"/>
    <n v="600"/>
    <n v="11"/>
    <m/>
    <n v="119"/>
    <n v="119"/>
    <m/>
    <n v="88"/>
    <n v="5"/>
  </r>
  <r>
    <m/>
    <m/>
    <x v="7"/>
    <x v="0"/>
    <s v="P1"/>
    <x v="0"/>
    <x v="3"/>
    <m/>
    <x v="0"/>
    <x v="48"/>
    <m/>
    <s v="-"/>
    <n v="130"/>
    <n v="600"/>
    <n v="5"/>
    <m/>
    <n v="125"/>
    <n v="125"/>
    <m/>
    <n v="85"/>
    <n v="6"/>
  </r>
  <r>
    <m/>
    <m/>
    <x v="7"/>
    <x v="0"/>
    <s v="P1"/>
    <x v="0"/>
    <x v="3"/>
    <m/>
    <x v="0"/>
    <x v="49"/>
    <m/>
    <s v="-"/>
    <n v="130"/>
    <n v="600"/>
    <n v="15"/>
    <m/>
    <n v="115"/>
    <n v="115"/>
    <m/>
    <n v="94"/>
    <n v="3"/>
  </r>
  <r>
    <m/>
    <m/>
    <x v="7"/>
    <x v="0"/>
    <s v="P1"/>
    <x v="0"/>
    <x v="3"/>
    <m/>
    <x v="0"/>
    <x v="50"/>
    <m/>
    <s v="-"/>
    <n v="130"/>
    <n v="600"/>
    <n v="17"/>
    <m/>
    <n v="113"/>
    <n v="113"/>
    <m/>
    <n v="97"/>
    <n v="2"/>
  </r>
  <r>
    <m/>
    <m/>
    <x v="7"/>
    <x v="0"/>
    <s v="P1"/>
    <x v="0"/>
    <x v="3"/>
    <m/>
    <x v="0"/>
    <x v="51"/>
    <m/>
    <s v="-"/>
    <n v="130"/>
    <n v="600"/>
    <n v="27"/>
    <m/>
    <n v="103"/>
    <n v="103"/>
    <m/>
    <n v="100"/>
    <n v="1"/>
  </r>
  <r>
    <m/>
    <m/>
    <x v="7"/>
    <x v="0"/>
    <s v="P1"/>
    <x v="0"/>
    <x v="3"/>
    <m/>
    <x v="0"/>
    <x v="52"/>
    <m/>
    <s v="-"/>
    <n v="130"/>
    <n v="600"/>
    <n v="3"/>
    <m/>
    <n v="127"/>
    <n v="127"/>
    <m/>
    <n v="82"/>
    <n v="7"/>
  </r>
  <r>
    <m/>
    <m/>
    <x v="7"/>
    <x v="0"/>
    <s v="P1"/>
    <x v="0"/>
    <x v="3"/>
    <m/>
    <x v="0"/>
    <x v="53"/>
    <m/>
    <s v="-"/>
    <n v="130"/>
    <n v="600"/>
    <n v="12"/>
    <m/>
    <n v="118"/>
    <n v="118"/>
    <m/>
    <n v="91"/>
    <n v="4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176"/>
    </i>
    <i>
      <x v="231"/>
    </i>
    <i>
      <x v="93"/>
    </i>
    <i>
      <x v="36"/>
    </i>
    <i>
      <x v="156"/>
    </i>
    <i>
      <x v="124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2304">
      <pivotArea type="origin" dataOnly="0" labelOnly="1" outline="0" fieldPosition="0"/>
    </format>
    <format dxfId="2303">
      <pivotArea field="3" type="button" dataOnly="0" labelOnly="1" outline="0"/>
    </format>
    <format dxfId="2302">
      <pivotArea field="6" type="button" dataOnly="0" labelOnly="1" outline="0" axis="axisCol" fieldPosition="0"/>
    </format>
    <format dxfId="2301">
      <pivotArea field="5" type="button" dataOnly="0" labelOnly="1" outline="0"/>
    </format>
    <format dxfId="2300">
      <pivotArea field="8" type="button" dataOnly="0" labelOnly="1" outline="0"/>
    </format>
    <format dxfId="2299">
      <pivotArea type="topRight" dataOnly="0" labelOnly="1" outline="0" fieldPosition="0"/>
    </format>
    <format dxfId="2298">
      <pivotArea type="origin" dataOnly="0" labelOnly="1" outline="0" fieldPosition="0"/>
    </format>
    <format dxfId="2297">
      <pivotArea field="3" type="button" dataOnly="0" labelOnly="1" outline="0"/>
    </format>
    <format dxfId="2296">
      <pivotArea field="6" type="button" dataOnly="0" labelOnly="1" outline="0" axis="axisCol" fieldPosition="0"/>
    </format>
    <format dxfId="2295">
      <pivotArea field="5" type="button" dataOnly="0" labelOnly="1" outline="0"/>
    </format>
    <format dxfId="2294">
      <pivotArea field="8" type="button" dataOnly="0" labelOnly="1" outline="0"/>
    </format>
    <format dxfId="2293">
      <pivotArea type="topRight" dataOnly="0" labelOnly="1" outline="0" fieldPosition="0"/>
    </format>
    <format dxfId="2292">
      <pivotArea dataOnly="0" grandCol="1" outline="0" fieldPosition="0"/>
    </format>
    <format dxfId="2291">
      <pivotArea dataOnly="0" grandCol="1" outline="0" fieldPosition="0"/>
    </format>
    <format dxfId="2290">
      <pivotArea field="9" type="button" dataOnly="0" labelOnly="1" outline="0" axis="axisRow" fieldPosition="0"/>
    </format>
    <format dxfId="2289">
      <pivotArea field="9" type="button" dataOnly="0" labelOnly="1" outline="0" axis="axisRow" fieldPosition="0"/>
    </format>
    <format dxfId="2288">
      <pivotArea field="9" type="button" dataOnly="0" labelOnly="1" outline="0" axis="axisRow" fieldPosition="0"/>
    </format>
    <format dxfId="2287">
      <pivotArea grandRow="1" outline="0" collapsedLevelsAreSubtotals="1" fieldPosition="0"/>
    </format>
    <format dxfId="2286">
      <pivotArea outline="0" fieldPosition="0">
        <references count="1">
          <reference field="4294967294" count="1">
            <x v="0"/>
          </reference>
        </references>
      </pivotArea>
    </format>
    <format dxfId="2285">
      <pivotArea dataOnly="0" outline="0" fieldPosition="0">
        <references count="1">
          <reference field="6" count="1">
            <x v="2"/>
          </reference>
        </references>
      </pivotArea>
    </format>
    <format dxfId="2284">
      <pivotArea dataOnly="0" outline="0" fieldPosition="0">
        <references count="1">
          <reference field="6" count="1">
            <x v="2"/>
          </reference>
        </references>
      </pivotArea>
    </format>
    <format dxfId="2283">
      <pivotArea dataOnly="0" outline="0" fieldPosition="0">
        <references count="1">
          <reference field="6" count="1">
            <x v="3"/>
          </reference>
        </references>
      </pivotArea>
    </format>
    <format dxfId="2282">
      <pivotArea dataOnly="0" outline="0" fieldPosition="0">
        <references count="1">
          <reference field="6" count="1">
            <x v="3"/>
          </reference>
        </references>
      </pivotArea>
    </format>
    <format dxfId="2281">
      <pivotArea dataOnly="0" outline="0" fieldPosition="0">
        <references count="1">
          <reference field="6" count="1">
            <x v="0"/>
          </reference>
        </references>
      </pivotArea>
    </format>
    <format dxfId="2280">
      <pivotArea dataOnly="0" outline="0" fieldPosition="0">
        <references count="1">
          <reference field="6" count="1">
            <x v="0"/>
          </reference>
        </references>
      </pivotArea>
    </format>
    <format dxfId="2279">
      <pivotArea dataOnly="0" outline="0" fieldPosition="0">
        <references count="1">
          <reference field="6" count="1">
            <x v="1"/>
          </reference>
        </references>
      </pivotArea>
    </format>
    <format dxfId="2278">
      <pivotArea dataOnly="0" outline="0" fieldPosition="0">
        <references count="1">
          <reference field="6" count="1">
            <x v="1"/>
          </reference>
        </references>
      </pivotArea>
    </format>
    <format dxfId="2277">
      <pivotArea dataOnly="0" labelOnly="1" fieldPosition="0">
        <references count="1">
          <reference field="9" count="0"/>
        </references>
      </pivotArea>
    </format>
    <format dxfId="2276">
      <pivotArea dataOnly="0" labelOnly="1" outline="0" fieldPosition="0">
        <references count="1">
          <reference field="2" count="0"/>
        </references>
      </pivotArea>
    </format>
    <format dxfId="2275">
      <pivotArea field="9" type="button" dataOnly="0" labelOnly="1" outline="0" axis="axisRow" fieldPosition="0"/>
    </format>
    <format dxfId="2274">
      <pivotArea dataOnly="0" labelOnly="1" fieldPosition="0">
        <references count="1">
          <reference field="6" count="0"/>
        </references>
      </pivotArea>
    </format>
    <format dxfId="227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272">
      <pivotArea type="origin" dataOnly="0" labelOnly="1" outline="0" fieldPosition="0"/>
    </format>
    <format dxfId="2271">
      <pivotArea field="3" type="button" dataOnly="0" labelOnly="1" outline="0"/>
    </format>
    <format dxfId="2270">
      <pivotArea field="6" type="button" dataOnly="0" labelOnly="1" outline="0" axis="axisCol" fieldPosition="0"/>
    </format>
    <format dxfId="2269">
      <pivotArea field="5" type="button" dataOnly="0" labelOnly="1" outline="0"/>
    </format>
    <format dxfId="2268">
      <pivotArea field="8" type="button" dataOnly="0" labelOnly="1" outline="0"/>
    </format>
    <format dxfId="2267">
      <pivotArea type="topRight" dataOnly="0" labelOnly="1" outline="0" fieldPosition="0"/>
    </format>
    <format dxfId="2266">
      <pivotArea type="origin" dataOnly="0" labelOnly="1" outline="0" fieldPosition="0"/>
    </format>
    <format dxfId="2265">
      <pivotArea field="3" type="button" dataOnly="0" labelOnly="1" outline="0"/>
    </format>
    <format dxfId="2264">
      <pivotArea field="6" type="button" dataOnly="0" labelOnly="1" outline="0" axis="axisCol" fieldPosition="0"/>
    </format>
    <format dxfId="2263">
      <pivotArea field="5" type="button" dataOnly="0" labelOnly="1" outline="0"/>
    </format>
    <format dxfId="2262">
      <pivotArea field="8" type="button" dataOnly="0" labelOnly="1" outline="0"/>
    </format>
    <format dxfId="2261">
      <pivotArea type="topRight" dataOnly="0" labelOnly="1" outline="0" fieldPosition="0"/>
    </format>
    <format dxfId="2260">
      <pivotArea dataOnly="0" grandCol="1" outline="0" fieldPosition="0"/>
    </format>
    <format dxfId="2259">
      <pivotArea dataOnly="0" grandCol="1" outline="0" fieldPosition="0"/>
    </format>
    <format dxfId="2258">
      <pivotArea field="9" type="button" dataOnly="0" labelOnly="1" outline="0" axis="axisRow" fieldPosition="0"/>
    </format>
    <format dxfId="2257">
      <pivotArea field="9" type="button" dataOnly="0" labelOnly="1" outline="0" axis="axisRow" fieldPosition="0"/>
    </format>
    <format dxfId="2256">
      <pivotArea field="9" type="button" dataOnly="0" labelOnly="1" outline="0" axis="axisRow" fieldPosition="0"/>
    </format>
    <format dxfId="2255">
      <pivotArea grandRow="1" outline="0" collapsedLevelsAreSubtotals="1" fieldPosition="0"/>
    </format>
    <format dxfId="2254">
      <pivotArea outline="0" fieldPosition="0">
        <references count="1">
          <reference field="4294967294" count="1">
            <x v="0"/>
          </reference>
        </references>
      </pivotArea>
    </format>
    <format dxfId="2253">
      <pivotArea dataOnly="0" outline="0" fieldPosition="0">
        <references count="1">
          <reference field="6" count="1">
            <x v="2"/>
          </reference>
        </references>
      </pivotArea>
    </format>
    <format dxfId="2252">
      <pivotArea dataOnly="0" outline="0" fieldPosition="0">
        <references count="1">
          <reference field="6" count="1">
            <x v="2"/>
          </reference>
        </references>
      </pivotArea>
    </format>
    <format dxfId="2251">
      <pivotArea dataOnly="0" outline="0" fieldPosition="0">
        <references count="1">
          <reference field="6" count="1">
            <x v="3"/>
          </reference>
        </references>
      </pivotArea>
    </format>
    <format dxfId="2250">
      <pivotArea dataOnly="0" outline="0" fieldPosition="0">
        <references count="1">
          <reference field="6" count="1">
            <x v="3"/>
          </reference>
        </references>
      </pivotArea>
    </format>
    <format dxfId="2249">
      <pivotArea dataOnly="0" outline="0" fieldPosition="0">
        <references count="1">
          <reference field="6" count="1">
            <x v="0"/>
          </reference>
        </references>
      </pivotArea>
    </format>
    <format dxfId="2248">
      <pivotArea dataOnly="0" outline="0" fieldPosition="0">
        <references count="1">
          <reference field="6" count="1">
            <x v="0"/>
          </reference>
        </references>
      </pivotArea>
    </format>
    <format dxfId="2247">
      <pivotArea dataOnly="0" outline="0" fieldPosition="0">
        <references count="1">
          <reference field="6" count="1">
            <x v="1"/>
          </reference>
        </references>
      </pivotArea>
    </format>
    <format dxfId="2246">
      <pivotArea dataOnly="0" outline="0" fieldPosition="0">
        <references count="1">
          <reference field="6" count="1">
            <x v="1"/>
          </reference>
        </references>
      </pivotArea>
    </format>
    <format dxfId="2245">
      <pivotArea dataOnly="0" labelOnly="1" fieldPosition="0">
        <references count="1">
          <reference field="9" count="0"/>
        </references>
      </pivotArea>
    </format>
    <format dxfId="2244">
      <pivotArea dataOnly="0" labelOnly="1" outline="0" fieldPosition="0">
        <references count="1">
          <reference field="2" count="0"/>
        </references>
      </pivotArea>
    </format>
    <format dxfId="2243">
      <pivotArea dataOnly="0" labelOnly="1" outline="0" fieldPosition="0">
        <references count="1">
          <reference field="2" count="0"/>
        </references>
      </pivotArea>
    </format>
    <format dxfId="2242">
      <pivotArea field="9" type="button" dataOnly="0" labelOnly="1" outline="0" axis="axisRow" fieldPosition="0"/>
    </format>
    <format dxfId="2241">
      <pivotArea dataOnly="0" labelOnly="1" fieldPosition="0">
        <references count="1">
          <reference field="6" count="0"/>
        </references>
      </pivotArea>
    </format>
    <format dxfId="2240">
      <pivotArea dataOnly="0" labelOnly="1" grandCol="1" outline="0" fieldPosition="0"/>
    </format>
    <format dxfId="2239">
      <pivotArea field="9" type="button" dataOnly="0" labelOnly="1" outline="0" axis="axisRow" fieldPosition="0"/>
    </format>
    <format dxfId="2238">
      <pivotArea dataOnly="0" labelOnly="1" fieldPosition="0">
        <references count="1">
          <reference field="6" count="0"/>
        </references>
      </pivotArea>
    </format>
    <format dxfId="223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236">
      <pivotArea type="origin" dataOnly="0" labelOnly="1" outline="0" fieldPosition="0"/>
    </format>
    <format dxfId="2235">
      <pivotArea field="3" type="button" dataOnly="0" labelOnly="1" outline="0"/>
    </format>
    <format dxfId="2234">
      <pivotArea field="6" type="button" dataOnly="0" labelOnly="1" outline="0" axis="axisCol" fieldPosition="0"/>
    </format>
    <format dxfId="2233">
      <pivotArea field="5" type="button" dataOnly="0" labelOnly="1" outline="0"/>
    </format>
    <format dxfId="2232">
      <pivotArea field="8" type="button" dataOnly="0" labelOnly="1" outline="0"/>
    </format>
    <format dxfId="2231">
      <pivotArea type="topRight" dataOnly="0" labelOnly="1" outline="0" fieldPosition="0"/>
    </format>
    <format dxfId="2230">
      <pivotArea type="origin" dataOnly="0" labelOnly="1" outline="0" fieldPosition="0"/>
    </format>
    <format dxfId="2229">
      <pivotArea field="3" type="button" dataOnly="0" labelOnly="1" outline="0"/>
    </format>
    <format dxfId="2228">
      <pivotArea field="6" type="button" dataOnly="0" labelOnly="1" outline="0" axis="axisCol" fieldPosition="0"/>
    </format>
    <format dxfId="2227">
      <pivotArea field="5" type="button" dataOnly="0" labelOnly="1" outline="0"/>
    </format>
    <format dxfId="2226">
      <pivotArea field="8" type="button" dataOnly="0" labelOnly="1" outline="0"/>
    </format>
    <format dxfId="2225">
      <pivotArea type="topRight" dataOnly="0" labelOnly="1" outline="0" fieldPosition="0"/>
    </format>
    <format dxfId="2224">
      <pivotArea dataOnly="0" grandCol="1" outline="0" fieldPosition="0"/>
    </format>
    <format dxfId="2223">
      <pivotArea dataOnly="0" grandCol="1" outline="0" fieldPosition="0"/>
    </format>
    <format dxfId="2222">
      <pivotArea field="9" type="button" dataOnly="0" labelOnly="1" outline="0" axis="axisRow" fieldPosition="0"/>
    </format>
    <format dxfId="2221">
      <pivotArea field="9" type="button" dataOnly="0" labelOnly="1" outline="0" axis="axisRow" fieldPosition="0"/>
    </format>
    <format dxfId="2220">
      <pivotArea field="9" type="button" dataOnly="0" labelOnly="1" outline="0" axis="axisRow" fieldPosition="0"/>
    </format>
    <format dxfId="2219">
      <pivotArea grandRow="1" outline="0" collapsedLevelsAreSubtotals="1" fieldPosition="0"/>
    </format>
    <format dxfId="2218">
      <pivotArea outline="0" fieldPosition="0">
        <references count="1">
          <reference field="4294967294" count="1">
            <x v="0"/>
          </reference>
        </references>
      </pivotArea>
    </format>
    <format dxfId="2217">
      <pivotArea dataOnly="0" outline="0" fieldPosition="0">
        <references count="1">
          <reference field="6" count="1">
            <x v="2"/>
          </reference>
        </references>
      </pivotArea>
    </format>
    <format dxfId="2216">
      <pivotArea dataOnly="0" outline="0" fieldPosition="0">
        <references count="1">
          <reference field="6" count="1">
            <x v="2"/>
          </reference>
        </references>
      </pivotArea>
    </format>
    <format dxfId="2215">
      <pivotArea dataOnly="0" outline="0" fieldPosition="0">
        <references count="1">
          <reference field="6" count="1">
            <x v="3"/>
          </reference>
        </references>
      </pivotArea>
    </format>
    <format dxfId="2214">
      <pivotArea dataOnly="0" outline="0" fieldPosition="0">
        <references count="1">
          <reference field="6" count="1">
            <x v="3"/>
          </reference>
        </references>
      </pivotArea>
    </format>
    <format dxfId="2213">
      <pivotArea dataOnly="0" outline="0" fieldPosition="0">
        <references count="1">
          <reference field="6" count="1">
            <x v="0"/>
          </reference>
        </references>
      </pivotArea>
    </format>
    <format dxfId="2212">
      <pivotArea dataOnly="0" outline="0" fieldPosition="0">
        <references count="1">
          <reference field="6" count="1">
            <x v="0"/>
          </reference>
        </references>
      </pivotArea>
    </format>
    <format dxfId="2211">
      <pivotArea dataOnly="0" outline="0" fieldPosition="0">
        <references count="1">
          <reference field="6" count="1">
            <x v="1"/>
          </reference>
        </references>
      </pivotArea>
    </format>
    <format dxfId="2210">
      <pivotArea dataOnly="0" outline="0" fieldPosition="0">
        <references count="1">
          <reference field="6" count="1">
            <x v="1"/>
          </reference>
        </references>
      </pivotArea>
    </format>
    <format dxfId="2209">
      <pivotArea dataOnly="0" labelOnly="1" fieldPosition="0">
        <references count="1">
          <reference field="9" count="0"/>
        </references>
      </pivotArea>
    </format>
    <format dxfId="2208">
      <pivotArea dataOnly="0" labelOnly="1" outline="0" fieldPosition="0">
        <references count="1">
          <reference field="2" count="0"/>
        </references>
      </pivotArea>
    </format>
    <format dxfId="2207">
      <pivotArea dataOnly="0" labelOnly="1" grandCol="1" outline="0" fieldPosition="0"/>
    </format>
    <format dxfId="2206">
      <pivotArea field="9" type="button" dataOnly="0" labelOnly="1" outline="0" axis="axisRow" fieldPosition="0"/>
    </format>
    <format dxfId="2205">
      <pivotArea dataOnly="0" labelOnly="1" fieldPosition="0">
        <references count="1">
          <reference field="6" count="0"/>
        </references>
      </pivotArea>
    </format>
    <format dxfId="2204">
      <pivotArea dataOnly="0" labelOnly="1" grandCol="1" outline="0" fieldPosition="0"/>
    </format>
    <format dxfId="2203">
      <pivotArea field="9" type="button" dataOnly="0" labelOnly="1" outline="0" axis="axisRow" fieldPosition="0"/>
    </format>
    <format dxfId="2202">
      <pivotArea dataOnly="0" labelOnly="1" fieldPosition="0">
        <references count="1">
          <reference field="6" count="0"/>
        </references>
      </pivotArea>
    </format>
    <format dxfId="220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44"/>
    </i>
    <i>
      <x v="92"/>
    </i>
    <i>
      <x v="18"/>
    </i>
    <i>
      <x v="147"/>
    </i>
    <i>
      <x v="252"/>
    </i>
    <i>
      <x v="21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200">
      <pivotArea type="origin" dataOnly="0" labelOnly="1" outline="0" fieldPosition="0"/>
    </format>
    <format dxfId="2199">
      <pivotArea field="3" type="button" dataOnly="0" labelOnly="1" outline="0"/>
    </format>
    <format dxfId="2198">
      <pivotArea field="6" type="button" dataOnly="0" labelOnly="1" outline="0" axis="axisCol" fieldPosition="0"/>
    </format>
    <format dxfId="2197">
      <pivotArea field="5" type="button" dataOnly="0" labelOnly="1" outline="0"/>
    </format>
    <format dxfId="2196">
      <pivotArea field="8" type="button" dataOnly="0" labelOnly="1" outline="0"/>
    </format>
    <format dxfId="2195">
      <pivotArea type="topRight" dataOnly="0" labelOnly="1" outline="0" fieldPosition="0"/>
    </format>
    <format dxfId="2194">
      <pivotArea type="origin" dataOnly="0" labelOnly="1" outline="0" fieldPosition="0"/>
    </format>
    <format dxfId="2193">
      <pivotArea field="3" type="button" dataOnly="0" labelOnly="1" outline="0"/>
    </format>
    <format dxfId="2192">
      <pivotArea field="6" type="button" dataOnly="0" labelOnly="1" outline="0" axis="axisCol" fieldPosition="0"/>
    </format>
    <format dxfId="2191">
      <pivotArea field="5" type="button" dataOnly="0" labelOnly="1" outline="0"/>
    </format>
    <format dxfId="2190">
      <pivotArea field="8" type="button" dataOnly="0" labelOnly="1" outline="0"/>
    </format>
    <format dxfId="2189">
      <pivotArea type="topRight" dataOnly="0" labelOnly="1" outline="0" fieldPosition="0"/>
    </format>
    <format dxfId="2188">
      <pivotArea dataOnly="0" grandCol="1" outline="0" fieldPosition="0"/>
    </format>
    <format dxfId="2187">
      <pivotArea dataOnly="0" grandCol="1" outline="0" fieldPosition="0"/>
    </format>
    <format dxfId="2186">
      <pivotArea field="9" type="button" dataOnly="0" labelOnly="1" outline="0" axis="axisRow" fieldPosition="0"/>
    </format>
    <format dxfId="2185">
      <pivotArea field="9" type="button" dataOnly="0" labelOnly="1" outline="0" axis="axisRow" fieldPosition="0"/>
    </format>
    <format dxfId="2184">
      <pivotArea field="9" type="button" dataOnly="0" labelOnly="1" outline="0" axis="axisRow" fieldPosition="0"/>
    </format>
    <format dxfId="2183">
      <pivotArea grandRow="1" outline="0" collapsedLevelsAreSubtotals="1" fieldPosition="0"/>
    </format>
    <format dxfId="2182">
      <pivotArea outline="0" fieldPosition="0">
        <references count="1">
          <reference field="4294967294" count="1">
            <x v="0"/>
          </reference>
        </references>
      </pivotArea>
    </format>
    <format dxfId="2181">
      <pivotArea dataOnly="0" outline="0" fieldPosition="0">
        <references count="1">
          <reference field="6" count="1">
            <x v="2"/>
          </reference>
        </references>
      </pivotArea>
    </format>
    <format dxfId="2180">
      <pivotArea dataOnly="0" outline="0" fieldPosition="0">
        <references count="1">
          <reference field="6" count="1">
            <x v="2"/>
          </reference>
        </references>
      </pivotArea>
    </format>
    <format dxfId="2179">
      <pivotArea dataOnly="0" outline="0" fieldPosition="0">
        <references count="1">
          <reference field="6" count="1">
            <x v="3"/>
          </reference>
        </references>
      </pivotArea>
    </format>
    <format dxfId="2178">
      <pivotArea dataOnly="0" outline="0" fieldPosition="0">
        <references count="1">
          <reference field="6" count="1">
            <x v="3"/>
          </reference>
        </references>
      </pivotArea>
    </format>
    <format dxfId="2177">
      <pivotArea dataOnly="0" outline="0" fieldPosition="0">
        <references count="1">
          <reference field="6" count="1">
            <x v="0"/>
          </reference>
        </references>
      </pivotArea>
    </format>
    <format dxfId="2176">
      <pivotArea dataOnly="0" outline="0" fieldPosition="0">
        <references count="1">
          <reference field="6" count="1">
            <x v="0"/>
          </reference>
        </references>
      </pivotArea>
    </format>
    <format dxfId="2175">
      <pivotArea dataOnly="0" outline="0" fieldPosition="0">
        <references count="1">
          <reference field="6" count="1">
            <x v="1"/>
          </reference>
        </references>
      </pivotArea>
    </format>
    <format dxfId="2174">
      <pivotArea dataOnly="0" outline="0" fieldPosition="0">
        <references count="1">
          <reference field="6" count="1">
            <x v="1"/>
          </reference>
        </references>
      </pivotArea>
    </format>
    <format dxfId="2173">
      <pivotArea dataOnly="0" labelOnly="1" fieldPosition="0">
        <references count="1">
          <reference field="9" count="0"/>
        </references>
      </pivotArea>
    </format>
    <format dxfId="2172">
      <pivotArea dataOnly="0" labelOnly="1" outline="0" fieldPosition="0">
        <references count="1">
          <reference field="2" count="0"/>
        </references>
      </pivotArea>
    </format>
    <format dxfId="2171">
      <pivotArea dataOnly="0" labelOnly="1" outline="0" fieldPosition="0">
        <references count="1">
          <reference field="2" count="0"/>
        </references>
      </pivotArea>
    </format>
    <format dxfId="2170">
      <pivotArea field="9" type="button" dataOnly="0" labelOnly="1" outline="0" axis="axisRow" fieldPosition="0"/>
    </format>
    <format dxfId="2169">
      <pivotArea dataOnly="0" labelOnly="1" fieldPosition="0">
        <references count="1">
          <reference field="6" count="0"/>
        </references>
      </pivotArea>
    </format>
    <format dxfId="2168">
      <pivotArea dataOnly="0" labelOnly="1" grandCol="1" outline="0" fieldPosition="0"/>
    </format>
    <format dxfId="2167">
      <pivotArea field="9" type="button" dataOnly="0" labelOnly="1" outline="0" axis="axisRow" fieldPosition="0"/>
    </format>
    <format dxfId="2166">
      <pivotArea dataOnly="0" labelOnly="1" fieldPosition="0">
        <references count="1">
          <reference field="6" count="0"/>
        </references>
      </pivotArea>
    </format>
    <format dxfId="216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263"/>
    </i>
    <i>
      <x v="113"/>
    </i>
    <i>
      <x v="17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164">
      <pivotArea type="origin" dataOnly="0" labelOnly="1" outline="0" fieldPosition="0"/>
    </format>
    <format dxfId="2163">
      <pivotArea field="3" type="button" dataOnly="0" labelOnly="1" outline="0"/>
    </format>
    <format dxfId="2162">
      <pivotArea field="6" type="button" dataOnly="0" labelOnly="1" outline="0" axis="axisCol" fieldPosition="0"/>
    </format>
    <format dxfId="2161">
      <pivotArea field="5" type="button" dataOnly="0" labelOnly="1" outline="0"/>
    </format>
    <format dxfId="2160">
      <pivotArea field="8" type="button" dataOnly="0" labelOnly="1" outline="0"/>
    </format>
    <format dxfId="2159">
      <pivotArea type="topRight" dataOnly="0" labelOnly="1" outline="0" fieldPosition="0"/>
    </format>
    <format dxfId="2158">
      <pivotArea type="origin" dataOnly="0" labelOnly="1" outline="0" fieldPosition="0"/>
    </format>
    <format dxfId="2157">
      <pivotArea field="3" type="button" dataOnly="0" labelOnly="1" outline="0"/>
    </format>
    <format dxfId="2156">
      <pivotArea field="6" type="button" dataOnly="0" labelOnly="1" outline="0" axis="axisCol" fieldPosition="0"/>
    </format>
    <format dxfId="2155">
      <pivotArea field="5" type="button" dataOnly="0" labelOnly="1" outline="0"/>
    </format>
    <format dxfId="2154">
      <pivotArea field="8" type="button" dataOnly="0" labelOnly="1" outline="0"/>
    </format>
    <format dxfId="2153">
      <pivotArea type="topRight" dataOnly="0" labelOnly="1" outline="0" fieldPosition="0"/>
    </format>
    <format dxfId="2152">
      <pivotArea dataOnly="0" grandCol="1" outline="0" fieldPosition="0"/>
    </format>
    <format dxfId="2151">
      <pivotArea dataOnly="0" grandCol="1" outline="0" fieldPosition="0"/>
    </format>
    <format dxfId="2150">
      <pivotArea field="9" type="button" dataOnly="0" labelOnly="1" outline="0" axis="axisRow" fieldPosition="0"/>
    </format>
    <format dxfId="2149">
      <pivotArea field="9" type="button" dataOnly="0" labelOnly="1" outline="0" axis="axisRow" fieldPosition="0"/>
    </format>
    <format dxfId="2148">
      <pivotArea field="9" type="button" dataOnly="0" labelOnly="1" outline="0" axis="axisRow" fieldPosition="0"/>
    </format>
    <format dxfId="2147">
      <pivotArea grandRow="1" outline="0" collapsedLevelsAreSubtotals="1" fieldPosition="0"/>
    </format>
    <format dxfId="2146">
      <pivotArea outline="0" fieldPosition="0">
        <references count="1">
          <reference field="4294967294" count="1">
            <x v="0"/>
          </reference>
        </references>
      </pivotArea>
    </format>
    <format dxfId="2145">
      <pivotArea dataOnly="0" outline="0" fieldPosition="0">
        <references count="1">
          <reference field="6" count="1">
            <x v="2"/>
          </reference>
        </references>
      </pivotArea>
    </format>
    <format dxfId="2144">
      <pivotArea dataOnly="0" outline="0" fieldPosition="0">
        <references count="1">
          <reference field="6" count="1">
            <x v="2"/>
          </reference>
        </references>
      </pivotArea>
    </format>
    <format dxfId="2143">
      <pivotArea dataOnly="0" outline="0" fieldPosition="0">
        <references count="1">
          <reference field="6" count="1">
            <x v="3"/>
          </reference>
        </references>
      </pivotArea>
    </format>
    <format dxfId="2142">
      <pivotArea dataOnly="0" outline="0" fieldPosition="0">
        <references count="1">
          <reference field="6" count="1">
            <x v="3"/>
          </reference>
        </references>
      </pivotArea>
    </format>
    <format dxfId="2141">
      <pivotArea dataOnly="0" outline="0" fieldPosition="0">
        <references count="1">
          <reference field="6" count="1">
            <x v="0"/>
          </reference>
        </references>
      </pivotArea>
    </format>
    <format dxfId="2140">
      <pivotArea dataOnly="0" outline="0" fieldPosition="0">
        <references count="1">
          <reference field="6" count="1">
            <x v="0"/>
          </reference>
        </references>
      </pivotArea>
    </format>
    <format dxfId="2139">
      <pivotArea dataOnly="0" outline="0" fieldPosition="0">
        <references count="1">
          <reference field="6" count="1">
            <x v="1"/>
          </reference>
        </references>
      </pivotArea>
    </format>
    <format dxfId="2138">
      <pivotArea dataOnly="0" outline="0" fieldPosition="0">
        <references count="1">
          <reference field="6" count="1">
            <x v="1"/>
          </reference>
        </references>
      </pivotArea>
    </format>
    <format dxfId="2137">
      <pivotArea dataOnly="0" labelOnly="1" fieldPosition="0">
        <references count="1">
          <reference field="9" count="0"/>
        </references>
      </pivotArea>
    </format>
    <format dxfId="2136">
      <pivotArea dataOnly="0" labelOnly="1" outline="0" fieldPosition="0">
        <references count="1">
          <reference field="2" count="0"/>
        </references>
      </pivotArea>
    </format>
    <format dxfId="2135">
      <pivotArea dataOnly="0" labelOnly="1" outline="0" fieldPosition="0">
        <references count="1">
          <reference field="2" count="0"/>
        </references>
      </pivotArea>
    </format>
    <format dxfId="2134">
      <pivotArea field="9" type="button" dataOnly="0" labelOnly="1" outline="0" axis="axisRow" fieldPosition="0"/>
    </format>
    <format dxfId="2133">
      <pivotArea dataOnly="0" labelOnly="1" fieldPosition="0">
        <references count="1">
          <reference field="6" count="0"/>
        </references>
      </pivotArea>
    </format>
    <format dxfId="2132">
      <pivotArea dataOnly="0" labelOnly="1" grandCol="1" outline="0" fieldPosition="0"/>
    </format>
    <format dxfId="2131">
      <pivotArea field="9" type="button" dataOnly="0" labelOnly="1" outline="0" axis="axisRow" fieldPosition="0"/>
    </format>
    <format dxfId="2130">
      <pivotArea dataOnly="0" labelOnly="1" fieldPosition="0">
        <references count="1">
          <reference field="6" count="0"/>
        </references>
      </pivotArea>
    </format>
    <format dxfId="212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10"/>
    </i>
    <i>
      <x v="123"/>
    </i>
    <i>
      <x v="237"/>
    </i>
    <i>
      <x v="139"/>
    </i>
    <i>
      <x v="125"/>
    </i>
    <i>
      <x v="18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128">
      <pivotArea type="origin" dataOnly="0" labelOnly="1" outline="0" fieldPosition="0"/>
    </format>
    <format dxfId="2127">
      <pivotArea field="3" type="button" dataOnly="0" labelOnly="1" outline="0"/>
    </format>
    <format dxfId="2126">
      <pivotArea field="6" type="button" dataOnly="0" labelOnly="1" outline="0" axis="axisCol" fieldPosition="0"/>
    </format>
    <format dxfId="2125">
      <pivotArea field="5" type="button" dataOnly="0" labelOnly="1" outline="0"/>
    </format>
    <format dxfId="2124">
      <pivotArea field="8" type="button" dataOnly="0" labelOnly="1" outline="0"/>
    </format>
    <format dxfId="2123">
      <pivotArea type="topRight" dataOnly="0" labelOnly="1" outline="0" fieldPosition="0"/>
    </format>
    <format dxfId="2122">
      <pivotArea type="origin" dataOnly="0" labelOnly="1" outline="0" fieldPosition="0"/>
    </format>
    <format dxfId="2121">
      <pivotArea field="3" type="button" dataOnly="0" labelOnly="1" outline="0"/>
    </format>
    <format dxfId="2120">
      <pivotArea field="6" type="button" dataOnly="0" labelOnly="1" outline="0" axis="axisCol" fieldPosition="0"/>
    </format>
    <format dxfId="2119">
      <pivotArea field="5" type="button" dataOnly="0" labelOnly="1" outline="0"/>
    </format>
    <format dxfId="2118">
      <pivotArea field="8" type="button" dataOnly="0" labelOnly="1" outline="0"/>
    </format>
    <format dxfId="2117">
      <pivotArea type="topRight" dataOnly="0" labelOnly="1" outline="0" fieldPosition="0"/>
    </format>
    <format dxfId="2116">
      <pivotArea dataOnly="0" grandCol="1" outline="0" fieldPosition="0"/>
    </format>
    <format dxfId="2115">
      <pivotArea dataOnly="0" grandCol="1" outline="0" fieldPosition="0"/>
    </format>
    <format dxfId="2114">
      <pivotArea field="9" type="button" dataOnly="0" labelOnly="1" outline="0" axis="axisRow" fieldPosition="0"/>
    </format>
    <format dxfId="2113">
      <pivotArea field="9" type="button" dataOnly="0" labelOnly="1" outline="0" axis="axisRow" fieldPosition="0"/>
    </format>
    <format dxfId="2112">
      <pivotArea field="9" type="button" dataOnly="0" labelOnly="1" outline="0" axis="axisRow" fieldPosition="0"/>
    </format>
    <format dxfId="2111">
      <pivotArea grandRow="1" outline="0" collapsedLevelsAreSubtotals="1" fieldPosition="0"/>
    </format>
    <format dxfId="2110">
      <pivotArea outline="0" fieldPosition="0">
        <references count="1">
          <reference field="4294967294" count="1">
            <x v="0"/>
          </reference>
        </references>
      </pivotArea>
    </format>
    <format dxfId="2109">
      <pivotArea dataOnly="0" outline="0" fieldPosition="0">
        <references count="1">
          <reference field="6" count="1">
            <x v="2"/>
          </reference>
        </references>
      </pivotArea>
    </format>
    <format dxfId="2108">
      <pivotArea dataOnly="0" outline="0" fieldPosition="0">
        <references count="1">
          <reference field="6" count="1">
            <x v="2"/>
          </reference>
        </references>
      </pivotArea>
    </format>
    <format dxfId="2107">
      <pivotArea dataOnly="0" outline="0" fieldPosition="0">
        <references count="1">
          <reference field="6" count="1">
            <x v="3"/>
          </reference>
        </references>
      </pivotArea>
    </format>
    <format dxfId="2106">
      <pivotArea dataOnly="0" outline="0" fieldPosition="0">
        <references count="1">
          <reference field="6" count="1">
            <x v="3"/>
          </reference>
        </references>
      </pivotArea>
    </format>
    <format dxfId="2105">
      <pivotArea dataOnly="0" outline="0" fieldPosition="0">
        <references count="1">
          <reference field="6" count="1">
            <x v="0"/>
          </reference>
        </references>
      </pivotArea>
    </format>
    <format dxfId="2104">
      <pivotArea dataOnly="0" outline="0" fieldPosition="0">
        <references count="1">
          <reference field="6" count="1">
            <x v="0"/>
          </reference>
        </references>
      </pivotArea>
    </format>
    <format dxfId="2103">
      <pivotArea dataOnly="0" outline="0" fieldPosition="0">
        <references count="1">
          <reference field="6" count="1">
            <x v="1"/>
          </reference>
        </references>
      </pivotArea>
    </format>
    <format dxfId="2102">
      <pivotArea dataOnly="0" outline="0" fieldPosition="0">
        <references count="1">
          <reference field="6" count="1">
            <x v="1"/>
          </reference>
        </references>
      </pivotArea>
    </format>
    <format dxfId="2101">
      <pivotArea dataOnly="0" labelOnly="1" fieldPosition="0">
        <references count="1">
          <reference field="9" count="0"/>
        </references>
      </pivotArea>
    </format>
    <format dxfId="2100">
      <pivotArea dataOnly="0" labelOnly="1" outline="0" fieldPosition="0">
        <references count="1">
          <reference field="2" count="0"/>
        </references>
      </pivotArea>
    </format>
    <format dxfId="2099">
      <pivotArea dataOnly="0" labelOnly="1" outline="0" fieldPosition="0">
        <references count="1">
          <reference field="2" count="0"/>
        </references>
      </pivotArea>
    </format>
    <format dxfId="2098">
      <pivotArea field="9" type="button" dataOnly="0" labelOnly="1" outline="0" axis="axisRow" fieldPosition="0"/>
    </format>
    <format dxfId="2097">
      <pivotArea dataOnly="0" labelOnly="1" fieldPosition="0">
        <references count="1">
          <reference field="6" count="0"/>
        </references>
      </pivotArea>
    </format>
    <format dxfId="2096">
      <pivotArea dataOnly="0" labelOnly="1" grandCol="1" outline="0" fieldPosition="0"/>
    </format>
    <format dxfId="2095">
      <pivotArea field="9" type="button" dataOnly="0" labelOnly="1" outline="0" axis="axisRow" fieldPosition="0"/>
    </format>
    <format dxfId="2094">
      <pivotArea dataOnly="0" labelOnly="1" fieldPosition="0">
        <references count="1">
          <reference field="6" count="0"/>
        </references>
      </pivotArea>
    </format>
    <format dxfId="209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54"/>
    </i>
    <i>
      <x v="37"/>
    </i>
    <i>
      <x v="71"/>
    </i>
    <i>
      <x v="230"/>
    </i>
    <i>
      <x v="135"/>
    </i>
    <i>
      <x v="157"/>
    </i>
    <i>
      <x v="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2092">
      <pivotArea type="origin" dataOnly="0" labelOnly="1" outline="0" fieldPosition="0"/>
    </format>
    <format dxfId="2091">
      <pivotArea field="3" type="button" dataOnly="0" labelOnly="1" outline="0"/>
    </format>
    <format dxfId="2090">
      <pivotArea field="6" type="button" dataOnly="0" labelOnly="1" outline="0" axis="axisCol" fieldPosition="0"/>
    </format>
    <format dxfId="2089">
      <pivotArea field="5" type="button" dataOnly="0" labelOnly="1" outline="0"/>
    </format>
    <format dxfId="2088">
      <pivotArea field="8" type="button" dataOnly="0" labelOnly="1" outline="0"/>
    </format>
    <format dxfId="2087">
      <pivotArea type="topRight" dataOnly="0" labelOnly="1" outline="0" fieldPosition="0"/>
    </format>
    <format dxfId="2086">
      <pivotArea type="origin" dataOnly="0" labelOnly="1" outline="0" fieldPosition="0"/>
    </format>
    <format dxfId="2085">
      <pivotArea field="3" type="button" dataOnly="0" labelOnly="1" outline="0"/>
    </format>
    <format dxfId="2084">
      <pivotArea field="6" type="button" dataOnly="0" labelOnly="1" outline="0" axis="axisCol" fieldPosition="0"/>
    </format>
    <format dxfId="2083">
      <pivotArea field="5" type="button" dataOnly="0" labelOnly="1" outline="0"/>
    </format>
    <format dxfId="2082">
      <pivotArea field="8" type="button" dataOnly="0" labelOnly="1" outline="0"/>
    </format>
    <format dxfId="2081">
      <pivotArea type="topRight" dataOnly="0" labelOnly="1" outline="0" fieldPosition="0"/>
    </format>
    <format dxfId="2080">
      <pivotArea dataOnly="0" grandCol="1" outline="0" fieldPosition="0"/>
    </format>
    <format dxfId="2079">
      <pivotArea dataOnly="0" grandCol="1" outline="0" fieldPosition="0"/>
    </format>
    <format dxfId="2078">
      <pivotArea field="9" type="button" dataOnly="0" labelOnly="1" outline="0" axis="axisRow" fieldPosition="0"/>
    </format>
    <format dxfId="2077">
      <pivotArea field="9" type="button" dataOnly="0" labelOnly="1" outline="0" axis="axisRow" fieldPosition="0"/>
    </format>
    <format dxfId="2076">
      <pivotArea field="9" type="button" dataOnly="0" labelOnly="1" outline="0" axis="axisRow" fieldPosition="0"/>
    </format>
    <format dxfId="2075">
      <pivotArea grandRow="1" outline="0" collapsedLevelsAreSubtotals="1" fieldPosition="0"/>
    </format>
    <format dxfId="2074">
      <pivotArea outline="0" fieldPosition="0">
        <references count="1">
          <reference field="4294967294" count="1">
            <x v="0"/>
          </reference>
        </references>
      </pivotArea>
    </format>
    <format dxfId="2073">
      <pivotArea dataOnly="0" outline="0" fieldPosition="0">
        <references count="1">
          <reference field="6" count="1">
            <x v="2"/>
          </reference>
        </references>
      </pivotArea>
    </format>
    <format dxfId="2072">
      <pivotArea dataOnly="0" outline="0" fieldPosition="0">
        <references count="1">
          <reference field="6" count="1">
            <x v="2"/>
          </reference>
        </references>
      </pivotArea>
    </format>
    <format dxfId="2071">
      <pivotArea dataOnly="0" outline="0" fieldPosition="0">
        <references count="1">
          <reference field="6" count="1">
            <x v="3"/>
          </reference>
        </references>
      </pivotArea>
    </format>
    <format dxfId="2070">
      <pivotArea dataOnly="0" outline="0" fieldPosition="0">
        <references count="1">
          <reference field="6" count="1">
            <x v="3"/>
          </reference>
        </references>
      </pivotArea>
    </format>
    <format dxfId="2069">
      <pivotArea dataOnly="0" outline="0" fieldPosition="0">
        <references count="1">
          <reference field="6" count="1">
            <x v="0"/>
          </reference>
        </references>
      </pivotArea>
    </format>
    <format dxfId="2068">
      <pivotArea dataOnly="0" outline="0" fieldPosition="0">
        <references count="1">
          <reference field="6" count="1">
            <x v="0"/>
          </reference>
        </references>
      </pivotArea>
    </format>
    <format dxfId="2067">
      <pivotArea dataOnly="0" outline="0" fieldPosition="0">
        <references count="1">
          <reference field="6" count="1">
            <x v="1"/>
          </reference>
        </references>
      </pivotArea>
    </format>
    <format dxfId="2066">
      <pivotArea dataOnly="0" outline="0" fieldPosition="0">
        <references count="1">
          <reference field="6" count="1">
            <x v="1"/>
          </reference>
        </references>
      </pivotArea>
    </format>
    <format dxfId="2065">
      <pivotArea dataOnly="0" labelOnly="1" fieldPosition="0">
        <references count="1">
          <reference field="9" count="0"/>
        </references>
      </pivotArea>
    </format>
    <format dxfId="2064">
      <pivotArea dataOnly="0" labelOnly="1" outline="0" fieldPosition="0">
        <references count="1">
          <reference field="2" count="0"/>
        </references>
      </pivotArea>
    </format>
    <format dxfId="2063">
      <pivotArea dataOnly="0" labelOnly="1" outline="0" fieldPosition="0">
        <references count="1">
          <reference field="2" count="0"/>
        </references>
      </pivotArea>
    </format>
    <format dxfId="2062">
      <pivotArea field="9" type="button" dataOnly="0" labelOnly="1" outline="0" axis="axisRow" fieldPosition="0"/>
    </format>
    <format dxfId="2061">
      <pivotArea dataOnly="0" labelOnly="1" fieldPosition="0">
        <references count="1">
          <reference field="6" count="0"/>
        </references>
      </pivotArea>
    </format>
    <format dxfId="2060">
      <pivotArea dataOnly="0" labelOnly="1" grandCol="1" outline="0" fieldPosition="0"/>
    </format>
    <format dxfId="2059">
      <pivotArea field="9" type="button" dataOnly="0" labelOnly="1" outline="0" axis="axisRow" fieldPosition="0"/>
    </format>
    <format dxfId="2058">
      <pivotArea dataOnly="0" labelOnly="1" fieldPosition="0">
        <references count="1">
          <reference field="6" count="0"/>
        </references>
      </pivotArea>
    </format>
    <format dxfId="205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65"/>
    </i>
    <i>
      <x v="258"/>
    </i>
    <i>
      <x v="129"/>
    </i>
    <i>
      <x v="56"/>
    </i>
    <i>
      <x v="152"/>
    </i>
    <i>
      <x v="97"/>
    </i>
    <i>
      <x v="18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2056">
      <pivotArea type="origin" dataOnly="0" labelOnly="1" outline="0" fieldPosition="0"/>
    </format>
    <format dxfId="2055">
      <pivotArea field="3" type="button" dataOnly="0" labelOnly="1" outline="0"/>
    </format>
    <format dxfId="2054">
      <pivotArea field="6" type="button" dataOnly="0" labelOnly="1" outline="0" axis="axisCol" fieldPosition="0"/>
    </format>
    <format dxfId="2053">
      <pivotArea field="5" type="button" dataOnly="0" labelOnly="1" outline="0"/>
    </format>
    <format dxfId="2052">
      <pivotArea field="8" type="button" dataOnly="0" labelOnly="1" outline="0"/>
    </format>
    <format dxfId="2051">
      <pivotArea type="topRight" dataOnly="0" labelOnly="1" outline="0" fieldPosition="0"/>
    </format>
    <format dxfId="2050">
      <pivotArea type="origin" dataOnly="0" labelOnly="1" outline="0" fieldPosition="0"/>
    </format>
    <format dxfId="2049">
      <pivotArea field="3" type="button" dataOnly="0" labelOnly="1" outline="0"/>
    </format>
    <format dxfId="2048">
      <pivotArea field="6" type="button" dataOnly="0" labelOnly="1" outline="0" axis="axisCol" fieldPosition="0"/>
    </format>
    <format dxfId="2047">
      <pivotArea field="5" type="button" dataOnly="0" labelOnly="1" outline="0"/>
    </format>
    <format dxfId="2046">
      <pivotArea field="8" type="button" dataOnly="0" labelOnly="1" outline="0"/>
    </format>
    <format dxfId="2045">
      <pivotArea type="topRight" dataOnly="0" labelOnly="1" outline="0" fieldPosition="0"/>
    </format>
    <format dxfId="2044">
      <pivotArea dataOnly="0" grandCol="1" outline="0" fieldPosition="0"/>
    </format>
    <format dxfId="2043">
      <pivotArea dataOnly="0" grandCol="1" outline="0" fieldPosition="0"/>
    </format>
    <format dxfId="2042">
      <pivotArea field="9" type="button" dataOnly="0" labelOnly="1" outline="0" axis="axisRow" fieldPosition="0"/>
    </format>
    <format dxfId="2041">
      <pivotArea field="9" type="button" dataOnly="0" labelOnly="1" outline="0" axis="axisRow" fieldPosition="0"/>
    </format>
    <format dxfId="2040">
      <pivotArea field="9" type="button" dataOnly="0" labelOnly="1" outline="0" axis="axisRow" fieldPosition="0"/>
    </format>
    <format dxfId="2039">
      <pivotArea grandRow="1" outline="0" collapsedLevelsAreSubtotals="1" fieldPosition="0"/>
    </format>
    <format dxfId="2038">
      <pivotArea outline="0" fieldPosition="0">
        <references count="1">
          <reference field="4294967294" count="1">
            <x v="0"/>
          </reference>
        </references>
      </pivotArea>
    </format>
    <format dxfId="2037">
      <pivotArea dataOnly="0" outline="0" fieldPosition="0">
        <references count="1">
          <reference field="6" count="1">
            <x v="2"/>
          </reference>
        </references>
      </pivotArea>
    </format>
    <format dxfId="2036">
      <pivotArea dataOnly="0" outline="0" fieldPosition="0">
        <references count="1">
          <reference field="6" count="1">
            <x v="2"/>
          </reference>
        </references>
      </pivotArea>
    </format>
    <format dxfId="2035">
      <pivotArea dataOnly="0" outline="0" fieldPosition="0">
        <references count="1">
          <reference field="6" count="1">
            <x v="3"/>
          </reference>
        </references>
      </pivotArea>
    </format>
    <format dxfId="2034">
      <pivotArea dataOnly="0" outline="0" fieldPosition="0">
        <references count="1">
          <reference field="6" count="1">
            <x v="3"/>
          </reference>
        </references>
      </pivotArea>
    </format>
    <format dxfId="2033">
      <pivotArea dataOnly="0" outline="0" fieldPosition="0">
        <references count="1">
          <reference field="6" count="1">
            <x v="0"/>
          </reference>
        </references>
      </pivotArea>
    </format>
    <format dxfId="2032">
      <pivotArea dataOnly="0" outline="0" fieldPosition="0">
        <references count="1">
          <reference field="6" count="1">
            <x v="0"/>
          </reference>
        </references>
      </pivotArea>
    </format>
    <format dxfId="2031">
      <pivotArea dataOnly="0" outline="0" fieldPosition="0">
        <references count="1">
          <reference field="6" count="1">
            <x v="1"/>
          </reference>
        </references>
      </pivotArea>
    </format>
    <format dxfId="2030">
      <pivotArea dataOnly="0" outline="0" fieldPosition="0">
        <references count="1">
          <reference field="6" count="1">
            <x v="1"/>
          </reference>
        </references>
      </pivotArea>
    </format>
    <format dxfId="2029">
      <pivotArea dataOnly="0" labelOnly="1" fieldPosition="0">
        <references count="1">
          <reference field="9" count="0"/>
        </references>
      </pivotArea>
    </format>
    <format dxfId="2028">
      <pivotArea dataOnly="0" labelOnly="1" outline="0" fieldPosition="0">
        <references count="1">
          <reference field="2" count="0"/>
        </references>
      </pivotArea>
    </format>
    <format dxfId="2027">
      <pivotArea dataOnly="0" labelOnly="1" outline="0" fieldPosition="0">
        <references count="1">
          <reference field="2" count="0"/>
        </references>
      </pivotArea>
    </format>
    <format dxfId="2026">
      <pivotArea field="2" type="button" dataOnly="0" labelOnly="1" outline="0" axis="axisPage" fieldPosition="0"/>
    </format>
    <format dxfId="2025">
      <pivotArea dataOnly="0" labelOnly="1" outline="0" fieldPosition="0">
        <references count="1">
          <reference field="2" count="0"/>
        </references>
      </pivotArea>
    </format>
    <format dxfId="2024">
      <pivotArea dataOnly="0" labelOnly="1" outline="0" fieldPosition="0">
        <references count="1">
          <reference field="2" count="0"/>
        </references>
      </pivotArea>
    </format>
    <format dxfId="2023">
      <pivotArea field="9" type="button" dataOnly="0" labelOnly="1" outline="0" axis="axisRow" fieldPosition="0"/>
    </format>
    <format dxfId="2022">
      <pivotArea dataOnly="0" labelOnly="1" fieldPosition="0">
        <references count="1">
          <reference field="6" count="0"/>
        </references>
      </pivotArea>
    </format>
    <format dxfId="2021">
      <pivotArea dataOnly="0" labelOnly="1" grandCol="1" outline="0" fieldPosition="0"/>
    </format>
    <format dxfId="2020">
      <pivotArea field="9" type="button" dataOnly="0" labelOnly="1" outline="0" axis="axisRow" fieldPosition="0"/>
    </format>
    <format dxfId="2019">
      <pivotArea dataOnly="0" labelOnly="1" fieldPosition="0">
        <references count="1">
          <reference field="6" count="0"/>
        </references>
      </pivotArea>
    </format>
    <format dxfId="2018">
      <pivotArea dataOnly="0" labelOnly="1" grandCol="1" outline="0" fieldPosition="0"/>
    </format>
    <format dxfId="2017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2312">
  <autoFilter ref="A2:U272" xr:uid="{00000000-0009-0000-0100-000001000000}">
    <filterColumn colId="2">
      <filters>
        <filter val="Interm Masc"/>
      </filters>
    </filterColumn>
    <filterColumn colId="6">
      <filters>
        <filter val="Prova 2A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2311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2310"/>
    <tableColumn id="17" xr3:uid="{00000000-0010-0000-0000-000011000000}" name="Tempo P. (s)" dataDxfId="2309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2308">
      <calculatedColumnFormula>SUM(Tabela2[[#This Row],[Tempo CP (s)]],Tabela2[[#This Row],[Tempo P. (s)]])</calculatedColumnFormula>
    </tableColumn>
    <tableColumn id="12" xr3:uid="{00000000-0010-0000-0000-00000C000000}" name="Tempo Final (min)" dataDxfId="2307"/>
    <tableColumn id="13" xr3:uid="{00000000-0010-0000-0000-00000D000000}" name="Pontuação" dataDxfId="2306">
      <calculatedColumnFormula>IFERROR(VLOOKUP(Tabela2[[#This Row],[Colocação]],Tabela1[#All],2,0),0)</calculatedColumnFormula>
    </tableColumn>
    <tableColumn id="15" xr3:uid="{00000000-0010-0000-0000-00000F000000}" name="Colocação" dataDxfId="2305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2016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L42" activePane="bottomRight" state="frozen"/>
      <selection pane="topRight" activeCell="K1" sqref="K1"/>
      <selection pane="bottomLeft" activeCell="A3" sqref="A3"/>
      <selection pane="bottomRight" activeCell="P277" sqref="P277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6</v>
      </c>
      <c r="J1" s="11">
        <f>SUBTOTAL(3,J3:J2352)</f>
        <v>6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29">
        <f>107-2</f>
        <v>105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105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8">
        <f>513+40</f>
        <v>553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217</v>
      </c>
      <c r="R87" s="8">
        <f>SUM(Tabela2[[#This Row],[Tempo CP (s)]],Tabela2[[#This Row],[Tempo P. (s)]])</f>
        <v>1057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29">
        <f>150-59</f>
        <v>91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91</v>
      </c>
      <c r="S116" s="8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>
        <v>104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104</v>
      </c>
      <c r="S122" s="8"/>
      <c r="T122" s="1">
        <f>IFERROR(VLOOKUP(Tabela2[[#This Row],[Colocação]],Tabela1[#All],2,0),0)</f>
        <v>94</v>
      </c>
      <c r="U122" s="1">
        <f>IF(Tabela2[[#This Row],[Tempo Final (s)]]&gt;0,_xlfn.RANK.EQ(R122,$R$122:$R$126,1),"A definir")</f>
        <v>3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97</v>
      </c>
      <c r="U124" s="1">
        <f>IF(Tabela2[[#This Row],[Tempo Final (s)]]&gt;0,_xlfn.RANK.EQ(R124,$R$122:$R$126,1),"A definir")</f>
        <v>2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100</v>
      </c>
      <c r="U126" s="15">
        <f>IF(Tabela2[[#This Row],[Tempo Final (s)]]&gt;0,_xlfn.RANK.EQ(R126,$R$122:$R$126,1),"A definir")</f>
        <v>1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8">
        <v>176</v>
      </c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176</v>
      </c>
      <c r="S127" s="8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8">
        <v>162</v>
      </c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162</v>
      </c>
      <c r="S128" s="8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8">
        <v>83</v>
      </c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83</v>
      </c>
      <c r="S129" s="8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8">
        <v>98</v>
      </c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98</v>
      </c>
      <c r="S130" s="8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8">
        <v>79</v>
      </c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79</v>
      </c>
      <c r="S131" s="8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8">
        <v>124</v>
      </c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124</v>
      </c>
      <c r="S132" s="8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8">
        <v>100</v>
      </c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100</v>
      </c>
      <c r="S133" s="8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>
        <v>32</v>
      </c>
      <c r="P134" s="14">
        <v>149</v>
      </c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149</v>
      </c>
      <c r="S134" s="14"/>
      <c r="T134" s="15">
        <f>IFERROR(VLOOKUP(Tabela2[[#This Row],[Colocação]],Tabela1[#All],2,0),0)</f>
        <v>85</v>
      </c>
      <c r="U134" s="15">
        <f>IF(Tabela2[[#This Row],[Tempo Final (s)]]&gt;0,_xlfn.RANK.EQ(R134,$R$127:$R$134,1),"A definir")</f>
        <v>6</v>
      </c>
    </row>
    <row r="135" spans="1:2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29">
        <f>117-17-28</f>
        <v>72</v>
      </c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72</v>
      </c>
      <c r="S135" s="8"/>
      <c r="T135" s="1">
        <f>IFERROR(VLOOKUP(Tabela2[[#This Row],[Colocação]],Tabela1[#All],2,0),0)</f>
        <v>97</v>
      </c>
      <c r="U135" s="1">
        <f>IF(Tabela2[[#This Row],[Tempo Final (s)]]&gt;0,_xlfn.RANK.EQ(R135,$R$135:$R$140,1),"A definir")</f>
        <v>2</v>
      </c>
    </row>
    <row r="136" spans="1:2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8">
        <v>180</v>
      </c>
      <c r="Q136" s="8">
        <f>IF(AND(Tabela2[[#This Row],[Reps]]&lt;Tabela2[[#This Row],[Reps Cap]],Tabela2[[#This Row],[Reps]]&gt;0),(Tabela2[[#This Row],[Reps Cap]]-Tabela2[[#This Row],[Reps]])*1,0)</f>
        <v>2</v>
      </c>
      <c r="R136" s="8">
        <f>SUM(Tabela2[[#This Row],[Tempo CP (s)]],Tabela2[[#This Row],[Tempo P. (s)]])</f>
        <v>182</v>
      </c>
      <c r="S136" s="8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8">
        <v>90</v>
      </c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90</v>
      </c>
      <c r="S137" s="8"/>
      <c r="T137" s="1">
        <f>IFERROR(VLOOKUP(Tabela2[[#This Row],[Colocação]],Tabela1[#All],2,0),0)</f>
        <v>91</v>
      </c>
      <c r="U137" s="1">
        <f>IF(Tabela2[[#This Row],[Tempo Final (s)]]&gt;0,_xlfn.RANK.EQ(R137,$R$135:$R$140,1),"A definir")</f>
        <v>4</v>
      </c>
    </row>
    <row r="138" spans="1:2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8">
        <v>117</v>
      </c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117</v>
      </c>
      <c r="S138" s="8"/>
      <c r="T138" s="1">
        <f>IFERROR(VLOOKUP(Tabela2[[#This Row],[Colocação]],Tabela1[#All],2,0),0)</f>
        <v>88</v>
      </c>
      <c r="U138" s="1">
        <f>IF(Tabela2[[#This Row],[Tempo Final (s)]]&gt;0,_xlfn.RANK.EQ(R138,$R$135:$R$140,1),"A definir")</f>
        <v>5</v>
      </c>
    </row>
    <row r="139" spans="1:2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8">
        <v>87</v>
      </c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87</v>
      </c>
      <c r="S139" s="8"/>
      <c r="T139" s="1">
        <f>IFERROR(VLOOKUP(Tabela2[[#This Row],[Colocação]],Tabela1[#All],2,0),0)</f>
        <v>94</v>
      </c>
      <c r="U139" s="1">
        <f>IF(Tabela2[[#This Row],[Tempo Final (s)]]&gt;0,_xlfn.RANK.EQ(R139,$R$135:$R$140,1),"A definir")</f>
        <v>3</v>
      </c>
    </row>
    <row r="140" spans="1:21" ht="15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>
        <v>32</v>
      </c>
      <c r="P140" s="14">
        <v>67</v>
      </c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67</v>
      </c>
      <c r="S140" s="14"/>
      <c r="T140" s="15">
        <f>IFERROR(VLOOKUP(Tabela2[[#This Row],[Colocação]],Tabela1[#All],2,0),0)</f>
        <v>100</v>
      </c>
      <c r="U140" s="15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8">
        <v>180</v>
      </c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180</v>
      </c>
      <c r="S141" s="8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8">
        <v>111</v>
      </c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111</v>
      </c>
      <c r="S142" s="8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>
        <v>32</v>
      </c>
      <c r="P143" s="14">
        <v>135</v>
      </c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135</v>
      </c>
      <c r="S143" s="14"/>
      <c r="T143" s="15">
        <f>IFERROR(VLOOKUP(Tabela2[[#This Row],[Colocação]],Tabela1[#All],2,0),0)</f>
        <v>97</v>
      </c>
      <c r="U143" s="15">
        <f>IF(Tabela2[[#This Row],[Tempo Final (s)]]&gt;0,_xlfn.RANK.EQ(R143,$R$141:$R$143,1),"A definir")</f>
        <v>2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8">
        <v>64</v>
      </c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64</v>
      </c>
      <c r="S144" s="8"/>
      <c r="T144" s="1">
        <f>IFERROR(VLOOKUP(Tabela2[[#This Row],[Colocação]],Tabela1[#All],2,0),0)</f>
        <v>97</v>
      </c>
      <c r="U144" s="1">
        <f>IF(Tabela2[[#This Row],[Tempo Final (s)]]&gt;0,_xlfn.RANK.EQ(R144,$R$144:$R$149,1),"A definir")</f>
        <v>2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8">
        <v>107</v>
      </c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107</v>
      </c>
      <c r="S145" s="8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8">
        <v>104</v>
      </c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104</v>
      </c>
      <c r="S146" s="8"/>
      <c r="T146" s="1">
        <f>IFERROR(VLOOKUP(Tabela2[[#This Row],[Colocação]],Tabela1[#All],2,0),0)</f>
        <v>88</v>
      </c>
      <c r="U146" s="1">
        <f>IF(Tabela2[[#This Row],[Tempo Final (s)]]&gt;0,_xlfn.RANK.EQ(R146,$R$144:$R$149,1),"A definir")</f>
        <v>5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8">
        <v>68</v>
      </c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68</v>
      </c>
      <c r="S147" s="8"/>
      <c r="T147" s="1">
        <f>IFERROR(VLOOKUP(Tabela2[[#This Row],[Colocação]],Tabela1[#All],2,0),0)</f>
        <v>94</v>
      </c>
      <c r="U147" s="1">
        <f>IF(Tabela2[[#This Row],[Tempo Final (s)]]&gt;0,_xlfn.RANK.EQ(R147,$R$144:$R$149,1),"A definir")</f>
        <v>3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8">
        <v>62</v>
      </c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62</v>
      </c>
      <c r="S148" s="8"/>
      <c r="T148" s="1">
        <f>IFERROR(VLOOKUP(Tabela2[[#This Row],[Colocação]],Tabela1[#All],2,0),0)</f>
        <v>100</v>
      </c>
      <c r="U148" s="1">
        <f>IF(Tabela2[[#This Row],[Tempo Final (s)]]&gt;0,_xlfn.RANK.EQ(R148,$R$144:$R$149,1),"A definir")</f>
        <v>1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>
        <v>32</v>
      </c>
      <c r="P149" s="14">
        <v>84</v>
      </c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84</v>
      </c>
      <c r="S149" s="14"/>
      <c r="T149" s="15">
        <f>IFERROR(VLOOKUP(Tabela2[[#This Row],[Colocação]],Tabela1[#All],2,0),0)</f>
        <v>91</v>
      </c>
      <c r="U149" s="15">
        <f>IF(Tabela2[[#This Row],[Tempo Final (s)]]&gt;0,_xlfn.RANK.EQ(R149,$R$144:$R$149,1),"A definir")</f>
        <v>4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O150">
        <v>28</v>
      </c>
      <c r="P150" s="8">
        <v>114</v>
      </c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114</v>
      </c>
      <c r="S150" s="8"/>
      <c r="T150" s="1">
        <f>IFERROR(VLOOKUP(Tabela2[[#This Row],[Colocação]],Tabela1[#All],2,0),0)</f>
        <v>100</v>
      </c>
      <c r="U150" s="1">
        <f>IF(Tabela2[[#This Row],[Tempo Final (s)]]&gt;0,_xlfn.RANK.EQ(R150,$R$150:$R$157,1),"A definir")</f>
        <v>1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O151">
        <v>28</v>
      </c>
      <c r="P151" s="8">
        <v>131</v>
      </c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131</v>
      </c>
      <c r="S151" s="8"/>
      <c r="T151" s="1">
        <f>IFERROR(VLOOKUP(Tabela2[[#This Row],[Colocação]],Tabela1[#All],2,0),0)</f>
        <v>94</v>
      </c>
      <c r="U151" s="1">
        <f>IF(Tabela2[[#This Row],[Tempo Final (s)]]&gt;0,_xlfn.RANK.EQ(R151,$R$150:$R$157,1),"A definir")</f>
        <v>3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O152">
        <v>28</v>
      </c>
      <c r="P152" s="8">
        <v>133</v>
      </c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133</v>
      </c>
      <c r="S152" s="8"/>
      <c r="T152" s="1">
        <f>IFERROR(VLOOKUP(Tabela2[[#This Row],[Colocação]],Tabela1[#All],2,0),0)</f>
        <v>91</v>
      </c>
      <c r="U152" s="1">
        <f>IF(Tabela2[[#This Row],[Tempo Final (s)]]&gt;0,_xlfn.RANK.EQ(R152,$R$150:$R$157,1),"A definir")</f>
        <v>4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O153">
        <v>28</v>
      </c>
      <c r="P153" s="8">
        <v>128</v>
      </c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128</v>
      </c>
      <c r="S153" s="8"/>
      <c r="T153" s="1">
        <f>IFERROR(VLOOKUP(Tabela2[[#This Row],[Colocação]],Tabela1[#All],2,0),0)</f>
        <v>97</v>
      </c>
      <c r="U153" s="1">
        <f>IF(Tabela2[[#This Row],[Tempo Final (s)]]&gt;0,_xlfn.RANK.EQ(R153,$R$150:$R$157,1),"A definir")</f>
        <v>2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O154">
        <v>28</v>
      </c>
      <c r="P154" s="8">
        <v>134</v>
      </c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134</v>
      </c>
      <c r="S154" s="8"/>
      <c r="T154" s="1">
        <f>IFERROR(VLOOKUP(Tabela2[[#This Row],[Colocação]],Tabela1[#All],2,0),0)</f>
        <v>88</v>
      </c>
      <c r="U154" s="1">
        <f>IF(Tabela2[[#This Row],[Tempo Final (s)]]&gt;0,_xlfn.RANK.EQ(R154,$R$150:$R$157,1),"A definir")</f>
        <v>5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O155">
        <v>28</v>
      </c>
      <c r="P155" s="8">
        <v>235</v>
      </c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235</v>
      </c>
      <c r="S155" s="8"/>
      <c r="T155" s="1">
        <f>IFERROR(VLOOKUP(Tabela2[[#This Row],[Colocação]],Tabela1[#All],2,0),0)</f>
        <v>79</v>
      </c>
      <c r="U155" s="1">
        <f>IF(Tabela2[[#This Row],[Tempo Final (s)]]&gt;0,_xlfn.RANK.EQ(R155,$R$150:$R$157,1),"A definir")</f>
        <v>8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O156">
        <v>28</v>
      </c>
      <c r="P156" s="8">
        <v>136</v>
      </c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136</v>
      </c>
      <c r="S156" s="8"/>
      <c r="T156" s="1">
        <f>IFERROR(VLOOKUP(Tabela2[[#This Row],[Colocação]],Tabela1[#All],2,0),0)</f>
        <v>85</v>
      </c>
      <c r="U156" s="1">
        <f>IF(Tabela2[[#This Row],[Tempo Final (s)]]&gt;0,_xlfn.RANK.EQ(R156,$R$150:$R$157,1),"A definir")</f>
        <v>6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>
        <v>28</v>
      </c>
      <c r="P157" s="14">
        <v>163</v>
      </c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163</v>
      </c>
      <c r="S157" s="14"/>
      <c r="T157" s="15">
        <f>IFERROR(VLOOKUP(Tabela2[[#This Row],[Colocação]],Tabela1[#All],2,0),0)</f>
        <v>82</v>
      </c>
      <c r="U157" s="15">
        <f>IF(Tabela2[[#This Row],[Tempo Final (s)]]&gt;0,_xlfn.RANK.EQ(R157,$R$150:$R$157,1),"A definir")</f>
        <v>7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8">
        <v>174</v>
      </c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174</v>
      </c>
      <c r="S158" s="8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8">
        <v>150</v>
      </c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150</v>
      </c>
      <c r="S159" s="8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8">
        <v>158</v>
      </c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158</v>
      </c>
      <c r="S160" s="8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8">
        <v>143</v>
      </c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143</v>
      </c>
      <c r="S161" s="8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8">
        <f>138-5</f>
        <v>133</v>
      </c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133</v>
      </c>
      <c r="S162" s="8"/>
      <c r="T162" s="1">
        <f>IFERROR(VLOOKUP(Tabela2[[#This Row],[Colocação]],Tabela1[#All],2,0),0)</f>
        <v>100</v>
      </c>
      <c r="U162" s="1">
        <f>IF(Tabela2[[#This Row],[Tempo Final (s)]]&gt;0,_xlfn.RANK.EQ(R162,$R$158:$R$164,1),"A definir")</f>
        <v>1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8">
        <v>137</v>
      </c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137</v>
      </c>
      <c r="S163" s="8"/>
      <c r="T163" s="1">
        <f>IFERROR(VLOOKUP(Tabela2[[#This Row],[Colocação]],Tabela1[#All],2,0),0)</f>
        <v>97</v>
      </c>
      <c r="U163" s="1">
        <f>IF(Tabela2[[#This Row],[Tempo Final (s)]]&gt;0,_xlfn.RANK.EQ(R163,$R$158:$R$164,1),"A definir")</f>
        <v>2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>
        <v>28</v>
      </c>
      <c r="P164" s="14">
        <v>169</v>
      </c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169</v>
      </c>
      <c r="S164" s="14"/>
      <c r="T164" s="15">
        <f>IFERROR(VLOOKUP(Tabela2[[#This Row],[Colocação]],Tabela1[#All],2,0),0)</f>
        <v>85</v>
      </c>
      <c r="U164" s="15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/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/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59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/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/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41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/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76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/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54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/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/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/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68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/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41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/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40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/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/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/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/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/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8"/>
      <c r="Q181" s="8">
        <f>IF(AND(Tabela2[[#This Row],[Reps]]&lt;Tabela2[[#This Row],[Reps Cap]],Tabela2[[#This Row],[Reps]]&gt;0),(Tabela2[[#This Row],[Reps Cap]]-Tabela2[[#This Row],[Reps]])*1,0)</f>
        <v>145</v>
      </c>
      <c r="R181" s="8">
        <f>SUM(Tabela2[[#This Row],[Tempo CP (s)]],Tabela2[[#This Row],[Tempo P. (s)]])</f>
        <v>145</v>
      </c>
      <c r="S181" s="8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8"/>
      <c r="Q182" s="8">
        <f>IF(AND(Tabela2[[#This Row],[Reps]]&lt;Tabela2[[#This Row],[Reps Cap]],Tabela2[[#This Row],[Reps]]&gt;0),(Tabela2[[#This Row],[Reps Cap]]-Tabela2[[#This Row],[Reps]])*1,0)</f>
        <v>173</v>
      </c>
      <c r="R182" s="8">
        <f>SUM(Tabela2[[#This Row],[Tempo CP (s)]],Tabela2[[#This Row],[Tempo P. (s)]])</f>
        <v>173</v>
      </c>
      <c r="S182" s="8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8"/>
      <c r="Q183" s="8">
        <f>IF(AND(Tabela2[[#This Row],[Reps]]&lt;Tabela2[[#This Row],[Reps Cap]],Tabela2[[#This Row],[Reps]]&gt;0),(Tabela2[[#This Row],[Reps Cap]]-Tabela2[[#This Row],[Reps]])*1,0)</f>
        <v>126</v>
      </c>
      <c r="R183" s="8">
        <f>SUM(Tabela2[[#This Row],[Tempo CP (s)]],Tabela2[[#This Row],[Tempo P. (s)]])</f>
        <v>126</v>
      </c>
      <c r="S183" s="8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8"/>
      <c r="Q184" s="8">
        <f>IF(AND(Tabela2[[#This Row],[Reps]]&lt;Tabela2[[#This Row],[Reps Cap]],Tabela2[[#This Row],[Reps]]&gt;0),(Tabela2[[#This Row],[Reps Cap]]-Tabela2[[#This Row],[Reps]])*1,0)</f>
        <v>149</v>
      </c>
      <c r="R184" s="8">
        <f>SUM(Tabela2[[#This Row],[Tempo CP (s)]],Tabela2[[#This Row],[Tempo P. (s)]])</f>
        <v>149</v>
      </c>
      <c r="S184" s="8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8"/>
      <c r="Q185" s="8">
        <f>IF(AND(Tabela2[[#This Row],[Reps]]&lt;Tabela2[[#This Row],[Reps Cap]],Tabela2[[#This Row],[Reps]]&gt;0),(Tabela2[[#This Row],[Reps Cap]]-Tabela2[[#This Row],[Reps]])*1,0)</f>
        <v>117</v>
      </c>
      <c r="R185" s="8">
        <f>SUM(Tabela2[[#This Row],[Tempo CP (s)]],Tabela2[[#This Row],[Tempo P. (s)]])</f>
        <v>117</v>
      </c>
      <c r="S185" s="8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8"/>
      <c r="Q186" s="8">
        <f>IF(AND(Tabela2[[#This Row],[Reps]]&lt;Tabela2[[#This Row],[Reps Cap]],Tabela2[[#This Row],[Reps]]&gt;0),(Tabela2[[#This Row],[Reps Cap]]-Tabela2[[#This Row],[Reps]])*1,0)</f>
        <v>146</v>
      </c>
      <c r="R186" s="8">
        <f>SUM(Tabela2[[#This Row],[Tempo CP (s)]],Tabela2[[#This Row],[Tempo P. (s)]])</f>
        <v>146</v>
      </c>
      <c r="S186" s="8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8"/>
      <c r="Q187" s="8">
        <f>IF(AND(Tabela2[[#This Row],[Reps]]&lt;Tabela2[[#This Row],[Reps Cap]],Tabela2[[#This Row],[Reps]]&gt;0),(Tabela2[[#This Row],[Reps Cap]]-Tabela2[[#This Row],[Reps]])*1,0)</f>
        <v>93</v>
      </c>
      <c r="R187" s="8">
        <f>SUM(Tabela2[[#This Row],[Tempo CP (s)]],Tabela2[[#This Row],[Tempo P. (s)]])</f>
        <v>93</v>
      </c>
      <c r="S187" s="8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>
        <v>27</v>
      </c>
      <c r="P188" s="14"/>
      <c r="Q188" s="14">
        <f>IF(AND(Tabela2[[#This Row],[Reps]]&lt;Tabela2[[#This Row],[Reps Cap]],Tabela2[[#This Row],[Reps]]&gt;0),(Tabela2[[#This Row],[Reps Cap]]-Tabela2[[#This Row],[Reps]])*1,0)</f>
        <v>153</v>
      </c>
      <c r="R188" s="14">
        <f>SUM(Tabela2[[#This Row],[Tempo CP (s)]],Tabela2[[#This Row],[Tempo P. (s)]])</f>
        <v>153</v>
      </c>
      <c r="S188" s="14"/>
      <c r="T188" s="15">
        <f>IFERROR(VLOOKUP(Tabela2[[#This Row],[Colocação]],Tabela1[#All],2,0),0)</f>
        <v>82</v>
      </c>
      <c r="U188" s="15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8"/>
      <c r="Q189" s="8">
        <f>IF(AND(Tabela2[[#This Row],[Reps]]&lt;Tabela2[[#This Row],[Reps Cap]],Tabela2[[#This Row],[Reps]]&gt;0),(Tabela2[[#This Row],[Reps Cap]]-Tabela2[[#This Row],[Reps]])*1,0)</f>
        <v>144</v>
      </c>
      <c r="R189" s="8">
        <f>SUM(Tabela2[[#This Row],[Tempo CP (s)]],Tabela2[[#This Row],[Tempo P. (s)]])</f>
        <v>144</v>
      </c>
      <c r="S189" s="8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8"/>
      <c r="Q190" s="8">
        <f>IF(AND(Tabela2[[#This Row],[Reps]]&lt;Tabela2[[#This Row],[Reps Cap]],Tabela2[[#This Row],[Reps]]&gt;0),(Tabela2[[#This Row],[Reps Cap]]-Tabela2[[#This Row],[Reps]])*1,0)</f>
        <v>155</v>
      </c>
      <c r="R190" s="8">
        <f>SUM(Tabela2[[#This Row],[Tempo CP (s)]],Tabela2[[#This Row],[Tempo P. (s)]])</f>
        <v>155</v>
      </c>
      <c r="S190" s="8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8"/>
      <c r="Q191" s="8">
        <f>IF(AND(Tabela2[[#This Row],[Reps]]&lt;Tabela2[[#This Row],[Reps Cap]],Tabela2[[#This Row],[Reps]]&gt;0),(Tabela2[[#This Row],[Reps Cap]]-Tabela2[[#This Row],[Reps]])*1,0)</f>
        <v>160</v>
      </c>
      <c r="R191" s="8">
        <f>SUM(Tabela2[[#This Row],[Tempo CP (s)]],Tabela2[[#This Row],[Tempo P. (s)]])</f>
        <v>160</v>
      </c>
      <c r="S191" s="8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8"/>
      <c r="Q192" s="8">
        <f>IF(AND(Tabela2[[#This Row],[Reps]]&lt;Tabela2[[#This Row],[Reps Cap]],Tabela2[[#This Row],[Reps]]&gt;0),(Tabela2[[#This Row],[Reps Cap]]-Tabela2[[#This Row],[Reps]])*1,0)</f>
        <v>157</v>
      </c>
      <c r="R192" s="8">
        <f>SUM(Tabela2[[#This Row],[Tempo CP (s)]],Tabela2[[#This Row],[Tempo P. (s)]])</f>
        <v>157</v>
      </c>
      <c r="S192" s="8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8"/>
      <c r="Q193" s="8">
        <f>IF(AND(Tabela2[[#This Row],[Reps]]&lt;Tabela2[[#This Row],[Reps Cap]],Tabela2[[#This Row],[Reps]]&gt;0),(Tabela2[[#This Row],[Reps Cap]]-Tabela2[[#This Row],[Reps]])*1,0)</f>
        <v>146</v>
      </c>
      <c r="R193" s="8">
        <f>SUM(Tabela2[[#This Row],[Tempo CP (s)]],Tabela2[[#This Row],[Tempo P. (s)]])</f>
        <v>146</v>
      </c>
      <c r="S193" s="8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>
        <v>40</v>
      </c>
      <c r="P194" s="14"/>
      <c r="Q194" s="14">
        <f>IF(AND(Tabela2[[#This Row],[Reps]]&lt;Tabela2[[#This Row],[Reps Cap]],Tabela2[[#This Row],[Reps]]&gt;0),(Tabela2[[#This Row],[Reps Cap]]-Tabela2[[#This Row],[Reps]])*1,0)</f>
        <v>140</v>
      </c>
      <c r="R194" s="14">
        <f>SUM(Tabela2[[#This Row],[Tempo CP (s)]],Tabela2[[#This Row],[Tempo P. (s)]])</f>
        <v>140</v>
      </c>
      <c r="S194" s="14"/>
      <c r="T194" s="15">
        <f>IFERROR(VLOOKUP(Tabela2[[#This Row],[Colocação]],Tabela1[#All],2,0),0)</f>
        <v>100</v>
      </c>
      <c r="U194" s="15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8"/>
      <c r="Q195" s="8">
        <f>IF(AND(Tabela2[[#This Row],[Reps]]&lt;Tabela2[[#This Row],[Reps Cap]],Tabela2[[#This Row],[Reps]]&gt;0),(Tabela2[[#This Row],[Reps Cap]]-Tabela2[[#This Row],[Reps]])*1,0)</f>
        <v>148</v>
      </c>
      <c r="R195" s="8">
        <f>SUM(Tabela2[[#This Row],[Tempo CP (s)]],Tabela2[[#This Row],[Tempo P. (s)]])</f>
        <v>148</v>
      </c>
      <c r="S195" s="8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8"/>
      <c r="Q196" s="8">
        <f>IF(AND(Tabela2[[#This Row],[Reps]]&lt;Tabela2[[#This Row],[Reps Cap]],Tabela2[[#This Row],[Reps]]&gt;0),(Tabela2[[#This Row],[Reps Cap]]-Tabela2[[#This Row],[Reps]])*1,0)</f>
        <v>61</v>
      </c>
      <c r="R196" s="8">
        <f>SUM(Tabela2[[#This Row],[Tempo CP (s)]],Tabela2[[#This Row],[Tempo P. (s)]])</f>
        <v>61</v>
      </c>
      <c r="S196" s="8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>
        <v>36</v>
      </c>
      <c r="P197" s="14"/>
      <c r="Q197" s="14">
        <f>IF(AND(Tabela2[[#This Row],[Reps]]&lt;Tabela2[[#This Row],[Reps Cap]],Tabela2[[#This Row],[Reps]]&gt;0),(Tabela2[[#This Row],[Reps Cap]]-Tabela2[[#This Row],[Reps]])*1,0)</f>
        <v>64</v>
      </c>
      <c r="R197" s="14">
        <f>SUM(Tabela2[[#This Row],[Tempo CP (s)]],Tabela2[[#This Row],[Tempo P. (s)]])</f>
        <v>64</v>
      </c>
      <c r="S197" s="14"/>
      <c r="T197" s="15">
        <f>IFERROR(VLOOKUP(Tabela2[[#This Row],[Colocação]],Tabela1[#All],2,0),0)</f>
        <v>97</v>
      </c>
      <c r="U197" s="15">
        <f>IF(Tabela2[[#This Row],[Tempo Final (s)]]&gt;0,_xlfn.RANK.EQ(R197,$R$195:$R$197,1),"A definir")</f>
        <v>2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8"/>
      <c r="Q198" s="8">
        <f>IF(AND(Tabela2[[#This Row],[Reps]]&lt;Tabela2[[#This Row],[Reps Cap]],Tabela2[[#This Row],[Reps]]&gt;0),(Tabela2[[#This Row],[Reps Cap]]-Tabela2[[#This Row],[Reps]])*1,0)</f>
        <v>69</v>
      </c>
      <c r="R198" s="8">
        <f>SUM(Tabela2[[#This Row],[Tempo CP (s)]],Tabela2[[#This Row],[Tempo P. (s)]])</f>
        <v>69</v>
      </c>
      <c r="S198" s="8"/>
      <c r="T198" s="1">
        <f>IFERROR(VLOOKUP(Tabela2[[#This Row],[Colocação]],Tabela1[#All],2,0),0)</f>
        <v>91</v>
      </c>
      <c r="U198" s="1">
        <f>IF(Tabela2[[#This Row],[Tempo Final (s)]]&gt;0,_xlfn.RANK.EQ(R198,$R$198:$R$203,1),"A definir")</f>
        <v>4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8"/>
      <c r="Q199" s="8">
        <f>IF(AND(Tabela2[[#This Row],[Reps]]&lt;Tabela2[[#This Row],[Reps Cap]],Tabela2[[#This Row],[Reps]]&gt;0),(Tabela2[[#This Row],[Reps Cap]]-Tabela2[[#This Row],[Reps]])*1,0)</f>
        <v>74</v>
      </c>
      <c r="R199" s="8">
        <f>SUM(Tabela2[[#This Row],[Tempo CP (s)]],Tabela2[[#This Row],[Tempo P. (s)]])</f>
        <v>74</v>
      </c>
      <c r="S199" s="8"/>
      <c r="T199" s="1">
        <f>IFERROR(VLOOKUP(Tabela2[[#This Row],[Colocação]],Tabela1[#All],2,0),0)</f>
        <v>88</v>
      </c>
      <c r="U199" s="1">
        <f>IF(Tabela2[[#This Row],[Tempo Final (s)]]&gt;0,_xlfn.RANK.EQ(R199,$R$198:$R$203,1),"A definir")</f>
        <v>5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O200">
        <v>25</v>
      </c>
      <c r="P200" s="8"/>
      <c r="Q200" s="8">
        <f>IF(AND(Tabela2[[#This Row],[Reps]]&lt;Tabela2[[#This Row],[Reps Cap]],Tabela2[[#This Row],[Reps]]&gt;0),(Tabela2[[#This Row],[Reps Cap]]-Tabela2[[#This Row],[Reps]])*1,0)</f>
        <v>75</v>
      </c>
      <c r="R200" s="8">
        <f>SUM(Tabela2[[#This Row],[Tempo CP (s)]],Tabela2[[#This Row],[Tempo P. (s)]])</f>
        <v>75</v>
      </c>
      <c r="S200" s="8"/>
      <c r="T200" s="1">
        <f>IFERROR(VLOOKUP(Tabela2[[#This Row],[Colocação]],Tabela1[#All],2,0),0)</f>
        <v>85</v>
      </c>
      <c r="U200" s="1">
        <f>IF(Tabela2[[#This Row],[Tempo Final (s)]]&gt;0,_xlfn.RANK.EQ(R200,$R$198:$R$203,1),"A definir")</f>
        <v>6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8"/>
      <c r="Q201" s="8">
        <f>IF(AND(Tabela2[[#This Row],[Reps]]&lt;Tabela2[[#This Row],[Reps Cap]],Tabela2[[#This Row],[Reps]]&gt;0),(Tabela2[[#This Row],[Reps Cap]]-Tabela2[[#This Row],[Reps]])*1,0)</f>
        <v>62</v>
      </c>
      <c r="R201" s="8">
        <f>SUM(Tabela2[[#This Row],[Tempo CP (s)]],Tabela2[[#This Row],[Tempo P. (s)]])</f>
        <v>62</v>
      </c>
      <c r="S201" s="8"/>
      <c r="T201" s="1">
        <f>IFERROR(VLOOKUP(Tabela2[[#This Row],[Colocação]],Tabela1[#All],2,0),0)</f>
        <v>97</v>
      </c>
      <c r="U201" s="1">
        <f>IF(Tabela2[[#This Row],[Tempo Final (s)]]&gt;0,_xlfn.RANK.EQ(R201,$R$198:$R$203,1),"A definir")</f>
        <v>2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8"/>
      <c r="Q202" s="8">
        <f>IF(AND(Tabela2[[#This Row],[Reps]]&lt;Tabela2[[#This Row],[Reps Cap]],Tabela2[[#This Row],[Reps]]&gt;0),(Tabela2[[#This Row],[Reps Cap]]-Tabela2[[#This Row],[Reps]])*1,0)</f>
        <v>43</v>
      </c>
      <c r="R202" s="8">
        <f>SUM(Tabela2[[#This Row],[Tempo CP (s)]],Tabela2[[#This Row],[Tempo P. (s)]])</f>
        <v>43</v>
      </c>
      <c r="S202" s="8"/>
      <c r="T202" s="1">
        <f>IFERROR(VLOOKUP(Tabela2[[#This Row],[Colocação]],Tabela1[#All],2,0),0)</f>
        <v>100</v>
      </c>
      <c r="U202" s="1">
        <f>IF(Tabela2[[#This Row],[Tempo Final (s)]]&gt;0,_xlfn.RANK.EQ(R202,$R$198:$R$203,1),"A definir")</f>
        <v>1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>
        <v>32</v>
      </c>
      <c r="P203" s="14"/>
      <c r="Q203" s="14">
        <f>IF(AND(Tabela2[[#This Row],[Reps]]&lt;Tabela2[[#This Row],[Reps Cap]],Tabela2[[#This Row],[Reps]]&gt;0),(Tabela2[[#This Row],[Reps Cap]]-Tabela2[[#This Row],[Reps]])*1,0)</f>
        <v>68</v>
      </c>
      <c r="R203" s="14">
        <f>SUM(Tabela2[[#This Row],[Tempo CP (s)]],Tabela2[[#This Row],[Tempo P. (s)]])</f>
        <v>68</v>
      </c>
      <c r="S203" s="14"/>
      <c r="T203" s="15">
        <f>IFERROR(VLOOKUP(Tabela2[[#This Row],[Colocação]],Tabela1[#All],2,0),0)</f>
        <v>94</v>
      </c>
      <c r="U203" s="15">
        <f>IF(Tabela2[[#This Row],[Tempo Final (s)]]&gt;0,_xlfn.RANK.EQ(R203,$R$198:$R$203,1),"A definir")</f>
        <v>3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130</v>
      </c>
      <c r="N204">
        <v>600</v>
      </c>
      <c r="O204">
        <v>121</v>
      </c>
      <c r="P204" s="8"/>
      <c r="Q204" s="8">
        <f>IF(AND(Tabela2[[#This Row],[Reps]]&lt;Tabela2[[#This Row],[Reps Cap]],Tabela2[[#This Row],[Reps]]&gt;0),(Tabela2[[#This Row],[Reps Cap]]-Tabela2[[#This Row],[Reps]])*1,0)</f>
        <v>9</v>
      </c>
      <c r="R204" s="8">
        <f>SUM(Tabela2[[#This Row],[Tempo CP (s)]],Tabela2[[#This Row],[Tempo P. (s)]])</f>
        <v>9</v>
      </c>
      <c r="S204" s="8"/>
      <c r="T204" s="1">
        <f>IFERROR(VLOOKUP(Tabela2[[#This Row],[Colocação]],Tabela1[#All],2,0),0)</f>
        <v>100</v>
      </c>
      <c r="U204" s="1">
        <f>IF(Tabela2[[#This Row],[Tempo Final (s)]]&gt;0,_xlfn.RANK.EQ(R204,$R$204:$R$211,1),"A definir")</f>
        <v>1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130</v>
      </c>
      <c r="N205">
        <v>600</v>
      </c>
      <c r="O205">
        <v>83</v>
      </c>
      <c r="P205" s="8"/>
      <c r="Q205" s="8">
        <f>IF(AND(Tabela2[[#This Row],[Reps]]&lt;Tabela2[[#This Row],[Reps Cap]],Tabela2[[#This Row],[Reps]]&gt;0),(Tabela2[[#This Row],[Reps Cap]]-Tabela2[[#This Row],[Reps]])*1,0)</f>
        <v>47</v>
      </c>
      <c r="R205" s="8">
        <f>SUM(Tabela2[[#This Row],[Tempo CP (s)]],Tabela2[[#This Row],[Tempo P. (s)]])</f>
        <v>47</v>
      </c>
      <c r="S205" s="8"/>
      <c r="T205" s="1">
        <f>IFERROR(VLOOKUP(Tabela2[[#This Row],[Colocação]],Tabela1[#All],2,0),0)</f>
        <v>97</v>
      </c>
      <c r="U205" s="1">
        <f>IF(Tabela2[[#This Row],[Tempo Final (s)]]&gt;0,_xlfn.RANK.EQ(R205,$R$204:$R$211,1),"A definir")</f>
        <v>2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130</v>
      </c>
      <c r="N206">
        <v>600</v>
      </c>
      <c r="O206">
        <v>82</v>
      </c>
      <c r="P206" s="8"/>
      <c r="Q206" s="8">
        <f>IF(AND(Tabela2[[#This Row],[Reps]]&lt;Tabela2[[#This Row],[Reps Cap]],Tabela2[[#This Row],[Reps]]&gt;0),(Tabela2[[#This Row],[Reps Cap]]-Tabela2[[#This Row],[Reps]])*1,0)</f>
        <v>48</v>
      </c>
      <c r="R206" s="8">
        <f>SUM(Tabela2[[#This Row],[Tempo CP (s)]],Tabela2[[#This Row],[Tempo P. (s)]])</f>
        <v>48</v>
      </c>
      <c r="S206" s="8"/>
      <c r="T206" s="1">
        <f>IFERROR(VLOOKUP(Tabela2[[#This Row],[Colocação]],Tabela1[#All],2,0),0)</f>
        <v>94</v>
      </c>
      <c r="U206" s="1">
        <f>IF(Tabela2[[#This Row],[Tempo Final (s)]]&gt;0,_xlfn.RANK.EQ(R206,$R$204:$R$211,1),"A definir")</f>
        <v>3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130</v>
      </c>
      <c r="N207">
        <v>600</v>
      </c>
      <c r="O207">
        <v>63</v>
      </c>
      <c r="P207" s="8"/>
      <c r="Q207" s="8">
        <f>IF(AND(Tabela2[[#This Row],[Reps]]&lt;Tabela2[[#This Row],[Reps Cap]],Tabela2[[#This Row],[Reps]]&gt;0),(Tabela2[[#This Row],[Reps Cap]]-Tabela2[[#This Row],[Reps]])*1,0)</f>
        <v>67</v>
      </c>
      <c r="R207" s="8">
        <f>SUM(Tabela2[[#This Row],[Tempo CP (s)]],Tabela2[[#This Row],[Tempo P. (s)]])</f>
        <v>67</v>
      </c>
      <c r="S207" s="8"/>
      <c r="T207" s="1">
        <f>IFERROR(VLOOKUP(Tabela2[[#This Row],[Colocação]],Tabela1[#All],2,0),0)</f>
        <v>88</v>
      </c>
      <c r="U207" s="1">
        <f>IF(Tabela2[[#This Row],[Tempo Final (s)]]&gt;0,_xlfn.RANK.EQ(R207,$R$204:$R$211,1),"A definir")</f>
        <v>5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130</v>
      </c>
      <c r="N208">
        <v>600</v>
      </c>
      <c r="O208">
        <v>79</v>
      </c>
      <c r="P208" s="8"/>
      <c r="Q208" s="8">
        <f>IF(AND(Tabela2[[#This Row],[Reps]]&lt;Tabela2[[#This Row],[Reps Cap]],Tabela2[[#This Row],[Reps]]&gt;0),(Tabela2[[#This Row],[Reps Cap]]-Tabela2[[#This Row],[Reps]])*1,0)</f>
        <v>51</v>
      </c>
      <c r="R208" s="8">
        <f>SUM(Tabela2[[#This Row],[Tempo CP (s)]],Tabela2[[#This Row],[Tempo P. (s)]])</f>
        <v>51</v>
      </c>
      <c r="S208" s="8"/>
      <c r="T208" s="1">
        <f>IFERROR(VLOOKUP(Tabela2[[#This Row],[Colocação]],Tabela1[#All],2,0),0)</f>
        <v>91</v>
      </c>
      <c r="U208" s="1">
        <f>IF(Tabela2[[#This Row],[Tempo Final (s)]]&gt;0,_xlfn.RANK.EQ(R208,$R$204:$R$211,1),"A definir")</f>
        <v>4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130</v>
      </c>
      <c r="N209">
        <v>600</v>
      </c>
      <c r="O209">
        <v>23</v>
      </c>
      <c r="P209" s="8"/>
      <c r="Q209" s="8">
        <f>IF(AND(Tabela2[[#This Row],[Reps]]&lt;Tabela2[[#This Row],[Reps Cap]],Tabela2[[#This Row],[Reps]]&gt;0),(Tabela2[[#This Row],[Reps Cap]]-Tabela2[[#This Row],[Reps]])*1,0)</f>
        <v>107</v>
      </c>
      <c r="R209" s="8">
        <f>SUM(Tabela2[[#This Row],[Tempo CP (s)]],Tabela2[[#This Row],[Tempo P. (s)]])</f>
        <v>107</v>
      </c>
      <c r="S209" s="8"/>
      <c r="T209" s="1">
        <f>IFERROR(VLOOKUP(Tabela2[[#This Row],[Colocação]],Tabela1[#All],2,0),0)</f>
        <v>79</v>
      </c>
      <c r="U209" s="1">
        <f>IF(Tabela2[[#This Row],[Tempo Final (s)]]&gt;0,_xlfn.RANK.EQ(R209,$R$204:$R$211,1),"A definir")</f>
        <v>8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130</v>
      </c>
      <c r="N210">
        <v>600</v>
      </c>
      <c r="O210">
        <v>35</v>
      </c>
      <c r="P210" s="8"/>
      <c r="Q210" s="8">
        <f>IF(AND(Tabela2[[#This Row],[Reps]]&lt;Tabela2[[#This Row],[Reps Cap]],Tabela2[[#This Row],[Reps]]&gt;0),(Tabela2[[#This Row],[Reps Cap]]-Tabela2[[#This Row],[Reps]])*1,0)</f>
        <v>95</v>
      </c>
      <c r="R210" s="8">
        <f>SUM(Tabela2[[#This Row],[Tempo CP (s)]],Tabela2[[#This Row],[Tempo P. (s)]])</f>
        <v>95</v>
      </c>
      <c r="S210" s="8"/>
      <c r="T210" s="1">
        <f>IFERROR(VLOOKUP(Tabela2[[#This Row],[Colocação]],Tabela1[#All],2,0),0)</f>
        <v>85</v>
      </c>
      <c r="U210" s="1">
        <f>IF(Tabela2[[#This Row],[Tempo Final (s)]]&gt;0,_xlfn.RANK.EQ(R210,$R$204:$R$211,1),"A definir")</f>
        <v>6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130</v>
      </c>
      <c r="N211" s="12">
        <v>600</v>
      </c>
      <c r="O211" s="12">
        <v>30</v>
      </c>
      <c r="P211" s="14"/>
      <c r="Q211" s="14">
        <f>IF(AND(Tabela2[[#This Row],[Reps]]&lt;Tabela2[[#This Row],[Reps Cap]],Tabela2[[#This Row],[Reps]]&gt;0),(Tabela2[[#This Row],[Reps Cap]]-Tabela2[[#This Row],[Reps]])*1,0)</f>
        <v>100</v>
      </c>
      <c r="R211" s="14">
        <f>SUM(Tabela2[[#This Row],[Tempo CP (s)]],Tabela2[[#This Row],[Tempo P. (s)]])</f>
        <v>100</v>
      </c>
      <c r="S211" s="14"/>
      <c r="T211" s="15">
        <f>IFERROR(VLOOKUP(Tabela2[[#This Row],[Colocação]],Tabela1[#All],2,0),0)</f>
        <v>82</v>
      </c>
      <c r="U211" s="15">
        <f>IF(Tabela2[[#This Row],[Tempo Final (s)]]&gt;0,_xlfn.RANK.EQ(R211,$R$204:$R$211,1),"A definir")</f>
        <v>7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130</v>
      </c>
      <c r="N212">
        <v>600</v>
      </c>
      <c r="O212">
        <v>11</v>
      </c>
      <c r="P212" s="8"/>
      <c r="Q212" s="8">
        <f>IF(AND(Tabela2[[#This Row],[Reps]]&lt;Tabela2[[#This Row],[Reps Cap]],Tabela2[[#This Row],[Reps]]&gt;0),(Tabela2[[#This Row],[Reps Cap]]-Tabela2[[#This Row],[Reps]])*1,0)</f>
        <v>119</v>
      </c>
      <c r="R212" s="8">
        <f>SUM(Tabela2[[#This Row],[Tempo CP (s)]],Tabela2[[#This Row],[Tempo P. (s)]])</f>
        <v>119</v>
      </c>
      <c r="S212" s="8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130</v>
      </c>
      <c r="N213">
        <v>600</v>
      </c>
      <c r="O213">
        <v>5</v>
      </c>
      <c r="P213" s="8"/>
      <c r="Q213" s="8">
        <f>IF(AND(Tabela2[[#This Row],[Reps]]&lt;Tabela2[[#This Row],[Reps Cap]],Tabela2[[#This Row],[Reps]]&gt;0),(Tabela2[[#This Row],[Reps Cap]]-Tabela2[[#This Row],[Reps]])*1,0)</f>
        <v>125</v>
      </c>
      <c r="R213" s="8">
        <f>SUM(Tabela2[[#This Row],[Tempo CP (s)]],Tabela2[[#This Row],[Tempo P. (s)]])</f>
        <v>125</v>
      </c>
      <c r="S213" s="8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130</v>
      </c>
      <c r="N214">
        <v>600</v>
      </c>
      <c r="O214">
        <v>15</v>
      </c>
      <c r="P214" s="8"/>
      <c r="Q214" s="8">
        <f>IF(AND(Tabela2[[#This Row],[Reps]]&lt;Tabela2[[#This Row],[Reps Cap]],Tabela2[[#This Row],[Reps]]&gt;0),(Tabela2[[#This Row],[Reps Cap]]-Tabela2[[#This Row],[Reps]])*1,0)</f>
        <v>115</v>
      </c>
      <c r="R214" s="8">
        <f>SUM(Tabela2[[#This Row],[Tempo CP (s)]],Tabela2[[#This Row],[Tempo P. (s)]])</f>
        <v>115</v>
      </c>
      <c r="S214" s="8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130</v>
      </c>
      <c r="N215">
        <v>600</v>
      </c>
      <c r="O215">
        <v>17</v>
      </c>
      <c r="P215" s="8"/>
      <c r="Q215" s="8">
        <f>IF(AND(Tabela2[[#This Row],[Reps]]&lt;Tabela2[[#This Row],[Reps Cap]],Tabela2[[#This Row],[Reps]]&gt;0),(Tabela2[[#This Row],[Reps Cap]]-Tabela2[[#This Row],[Reps]])*1,0)</f>
        <v>113</v>
      </c>
      <c r="R215" s="8">
        <f>SUM(Tabela2[[#This Row],[Tempo CP (s)]],Tabela2[[#This Row],[Tempo P. (s)]])</f>
        <v>113</v>
      </c>
      <c r="S215" s="8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130</v>
      </c>
      <c r="N216">
        <v>600</v>
      </c>
      <c r="O216">
        <v>27</v>
      </c>
      <c r="P216" s="8"/>
      <c r="Q216" s="8">
        <f>IF(AND(Tabela2[[#This Row],[Reps]]&lt;Tabela2[[#This Row],[Reps Cap]],Tabela2[[#This Row],[Reps]]&gt;0),(Tabela2[[#This Row],[Reps Cap]]-Tabela2[[#This Row],[Reps]])*1,0)</f>
        <v>103</v>
      </c>
      <c r="R216" s="8">
        <f>SUM(Tabela2[[#This Row],[Tempo CP (s)]],Tabela2[[#This Row],[Tempo P. (s)]])</f>
        <v>103</v>
      </c>
      <c r="S216" s="8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130</v>
      </c>
      <c r="N217">
        <v>600</v>
      </c>
      <c r="O217">
        <v>3</v>
      </c>
      <c r="P217" s="8"/>
      <c r="Q217" s="8">
        <f>IF(AND(Tabela2[[#This Row],[Reps]]&lt;Tabela2[[#This Row],[Reps Cap]],Tabela2[[#This Row],[Reps]]&gt;0),(Tabela2[[#This Row],[Reps Cap]]-Tabela2[[#This Row],[Reps]])*1,0)</f>
        <v>127</v>
      </c>
      <c r="R217" s="8">
        <f>SUM(Tabela2[[#This Row],[Tempo CP (s)]],Tabela2[[#This Row],[Tempo P. (s)]])</f>
        <v>127</v>
      </c>
      <c r="S217" s="8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130</v>
      </c>
      <c r="N218" s="12">
        <v>600</v>
      </c>
      <c r="O218" s="12">
        <v>12</v>
      </c>
      <c r="P218" s="14"/>
      <c r="Q218" s="14">
        <f>IF(AND(Tabela2[[#This Row],[Reps]]&lt;Tabela2[[#This Row],[Reps Cap]],Tabela2[[#This Row],[Reps]]&gt;0),(Tabela2[[#This Row],[Reps Cap]]-Tabela2[[#This Row],[Reps]])*1,0)</f>
        <v>118</v>
      </c>
      <c r="R218" s="14">
        <f>SUM(Tabela2[[#This Row],[Tempo CP (s)]],Tabela2[[#This Row],[Tempo P. (s)]])</f>
        <v>118</v>
      </c>
      <c r="S218" s="14"/>
      <c r="T218" s="15">
        <f>IFERROR(VLOOKUP(Tabela2[[#This Row],[Colocação]],Tabela1[#All],2,0),0)</f>
        <v>91</v>
      </c>
      <c r="U218" s="15">
        <f>IF(Tabela2[[#This Row],[Tempo Final (s)]]&gt;0,_xlfn.RANK.EQ(R218,$R$212:$R$218,1),"A definir")</f>
        <v>4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B11" sqref="B1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82</v>
      </c>
      <c r="E6" s="8">
        <v>100</v>
      </c>
      <c r="F6" s="8">
        <v>0</v>
      </c>
      <c r="G6" s="9">
        <v>373</v>
      </c>
    </row>
    <row r="7" spans="1:7" x14ac:dyDescent="0.3">
      <c r="A7" s="11" t="s">
        <v>46</v>
      </c>
      <c r="B7" s="8">
        <v>97</v>
      </c>
      <c r="C7" s="8">
        <v>94</v>
      </c>
      <c r="D7" s="8">
        <v>85</v>
      </c>
      <c r="E7" s="8">
        <v>97</v>
      </c>
      <c r="F7" s="8">
        <v>0</v>
      </c>
      <c r="G7" s="9">
        <v>373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45</v>
      </c>
      <c r="B9" s="8">
        <v>100</v>
      </c>
      <c r="C9" s="8">
        <v>88</v>
      </c>
      <c r="D9" s="8">
        <v>88</v>
      </c>
      <c r="E9" s="8">
        <v>79</v>
      </c>
      <c r="F9" s="8">
        <v>0</v>
      </c>
      <c r="G9" s="9">
        <v>355</v>
      </c>
    </row>
    <row r="10" spans="1:7" x14ac:dyDescent="0.3">
      <c r="A10" s="11" t="s">
        <v>51</v>
      </c>
      <c r="B10" s="8">
        <v>88</v>
      </c>
      <c r="C10" s="8">
        <v>76</v>
      </c>
      <c r="D10" s="8">
        <v>94</v>
      </c>
      <c r="E10" s="8">
        <v>91</v>
      </c>
      <c r="F10" s="8">
        <v>0</v>
      </c>
      <c r="G10" s="9">
        <v>349</v>
      </c>
    </row>
    <row r="11" spans="1:7" x14ac:dyDescent="0.3">
      <c r="A11" s="11" t="s">
        <v>47</v>
      </c>
      <c r="B11" s="8">
        <v>88</v>
      </c>
      <c r="C11" s="8">
        <v>91</v>
      </c>
      <c r="D11" s="8">
        <v>70</v>
      </c>
      <c r="E11" s="8">
        <v>85</v>
      </c>
      <c r="F11" s="8">
        <v>0</v>
      </c>
      <c r="G11" s="9">
        <v>334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79</v>
      </c>
      <c r="E12" s="8">
        <v>76</v>
      </c>
      <c r="F12" s="8">
        <v>0</v>
      </c>
      <c r="G12" s="9">
        <v>316</v>
      </c>
    </row>
    <row r="13" spans="1:7" x14ac:dyDescent="0.3">
      <c r="A13" s="11" t="s">
        <v>50</v>
      </c>
      <c r="B13" s="8">
        <v>70</v>
      </c>
      <c r="C13" s="8">
        <v>73</v>
      </c>
      <c r="D13" s="8">
        <v>97</v>
      </c>
      <c r="E13" s="8">
        <v>73</v>
      </c>
      <c r="F13" s="8">
        <v>0</v>
      </c>
      <c r="G13" s="9">
        <v>313</v>
      </c>
    </row>
    <row r="14" spans="1:7" x14ac:dyDescent="0.3">
      <c r="A14" s="11" t="s">
        <v>43</v>
      </c>
      <c r="B14" s="8">
        <v>73</v>
      </c>
      <c r="C14" s="8">
        <v>79</v>
      </c>
      <c r="D14" s="8">
        <v>73</v>
      </c>
      <c r="E14" s="8">
        <v>85</v>
      </c>
      <c r="F14" s="8">
        <v>0</v>
      </c>
      <c r="G14" s="9">
        <v>310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76</v>
      </c>
      <c r="E15" s="8">
        <v>70</v>
      </c>
      <c r="F15" s="8">
        <v>0</v>
      </c>
      <c r="G15" s="9">
        <v>292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7" sqref="B17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97</v>
      </c>
      <c r="E5" s="8">
        <v>97</v>
      </c>
      <c r="F5" s="8">
        <v>0</v>
      </c>
      <c r="G5" s="9">
        <v>394</v>
      </c>
    </row>
    <row r="6" spans="1:7" x14ac:dyDescent="0.3">
      <c r="A6" s="11" t="s">
        <v>56</v>
      </c>
      <c r="B6" s="8">
        <v>97</v>
      </c>
      <c r="C6" s="8">
        <v>94</v>
      </c>
      <c r="D6" s="8">
        <v>100</v>
      </c>
      <c r="E6" s="8">
        <v>94</v>
      </c>
      <c r="F6" s="8">
        <v>0</v>
      </c>
      <c r="G6" s="9">
        <v>385</v>
      </c>
    </row>
    <row r="7" spans="1:7" x14ac:dyDescent="0.3">
      <c r="A7" s="11" t="s">
        <v>52</v>
      </c>
      <c r="B7" s="8">
        <v>91</v>
      </c>
      <c r="C7" s="8">
        <v>97</v>
      </c>
      <c r="D7" s="8">
        <v>94</v>
      </c>
      <c r="E7" s="8">
        <v>100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C20" sqref="C20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30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100</v>
      </c>
      <c r="E5" s="8">
        <v>97</v>
      </c>
      <c r="F5" s="8">
        <v>0</v>
      </c>
      <c r="G5" s="9">
        <v>397</v>
      </c>
    </row>
    <row r="6" spans="1:7" x14ac:dyDescent="0.3">
      <c r="A6" s="11" t="s">
        <v>59</v>
      </c>
      <c r="B6" s="8">
        <v>97</v>
      </c>
      <c r="C6" s="8">
        <v>94</v>
      </c>
      <c r="D6" s="8">
        <v>97</v>
      </c>
      <c r="E6" s="8">
        <v>94</v>
      </c>
      <c r="F6" s="8">
        <v>0</v>
      </c>
      <c r="G6" s="9">
        <v>382</v>
      </c>
    </row>
    <row r="7" spans="1:7" x14ac:dyDescent="0.3">
      <c r="A7" s="11" t="s">
        <v>61</v>
      </c>
      <c r="B7" s="8">
        <v>85</v>
      </c>
      <c r="C7" s="8">
        <v>97</v>
      </c>
      <c r="D7" s="8">
        <v>91</v>
      </c>
      <c r="E7" s="8">
        <v>100</v>
      </c>
      <c r="F7" s="8">
        <v>0</v>
      </c>
      <c r="G7" s="9">
        <v>373</v>
      </c>
    </row>
    <row r="8" spans="1:7" x14ac:dyDescent="0.3">
      <c r="A8" s="11" t="s">
        <v>60</v>
      </c>
      <c r="B8" s="8">
        <v>85</v>
      </c>
      <c r="C8" s="8">
        <v>88</v>
      </c>
      <c r="D8" s="8">
        <v>94</v>
      </c>
      <c r="E8" s="8">
        <v>85</v>
      </c>
      <c r="F8" s="8">
        <v>0</v>
      </c>
      <c r="G8" s="9">
        <v>352</v>
      </c>
    </row>
    <row r="9" spans="1:7" x14ac:dyDescent="0.3">
      <c r="A9" s="11" t="s">
        <v>62</v>
      </c>
      <c r="B9" s="8">
        <v>94</v>
      </c>
      <c r="C9" s="8">
        <v>91</v>
      </c>
      <c r="D9" s="8">
        <v>85</v>
      </c>
      <c r="E9" s="8">
        <v>82</v>
      </c>
      <c r="F9" s="8">
        <v>0</v>
      </c>
      <c r="G9" s="9">
        <v>352</v>
      </c>
    </row>
    <row r="10" spans="1:7" x14ac:dyDescent="0.3">
      <c r="A10" s="11" t="s">
        <v>57</v>
      </c>
      <c r="B10" s="8">
        <v>91</v>
      </c>
      <c r="C10" s="8">
        <v>85</v>
      </c>
      <c r="D10" s="8">
        <v>79</v>
      </c>
      <c r="E10" s="8">
        <v>91</v>
      </c>
      <c r="F10" s="8">
        <v>0</v>
      </c>
      <c r="G10" s="9">
        <v>346</v>
      </c>
    </row>
    <row r="11" spans="1:7" x14ac:dyDescent="0.3">
      <c r="A11" s="11" t="s">
        <v>93</v>
      </c>
      <c r="B11" s="8">
        <v>79</v>
      </c>
      <c r="C11" s="8">
        <v>82</v>
      </c>
      <c r="D11" s="8">
        <v>88</v>
      </c>
      <c r="E11" s="8">
        <v>88</v>
      </c>
      <c r="F11" s="8">
        <v>0</v>
      </c>
      <c r="G11" s="9">
        <v>337</v>
      </c>
    </row>
    <row r="12" spans="1:7" x14ac:dyDescent="0.3">
      <c r="A12" s="11" t="s">
        <v>58</v>
      </c>
      <c r="B12" s="8">
        <v>88</v>
      </c>
      <c r="C12" s="8">
        <v>79</v>
      </c>
      <c r="D12" s="8">
        <v>82</v>
      </c>
      <c r="E12" s="8">
        <v>79</v>
      </c>
      <c r="F12" s="8">
        <v>0</v>
      </c>
      <c r="G12" s="9">
        <v>328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716</v>
      </c>
      <c r="E13" s="26">
        <v>716</v>
      </c>
      <c r="F13" s="26">
        <v>0</v>
      </c>
      <c r="G13" s="10">
        <v>2867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E8" sqref="E8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63</v>
      </c>
      <c r="B5" s="8">
        <v>100</v>
      </c>
      <c r="C5" s="8">
        <v>97</v>
      </c>
      <c r="D5" s="8">
        <v>97</v>
      </c>
      <c r="E5" s="8">
        <v>97</v>
      </c>
      <c r="F5" s="8">
        <v>0</v>
      </c>
      <c r="G5" s="9">
        <v>391</v>
      </c>
    </row>
    <row r="6" spans="1:7" x14ac:dyDescent="0.3">
      <c r="A6" s="11" t="s">
        <v>67</v>
      </c>
      <c r="B6" s="8">
        <v>97</v>
      </c>
      <c r="C6" s="8">
        <v>94</v>
      </c>
      <c r="D6" s="8">
        <v>100</v>
      </c>
      <c r="E6" s="8">
        <v>100</v>
      </c>
      <c r="F6" s="8">
        <v>0</v>
      </c>
      <c r="G6" s="9">
        <v>391</v>
      </c>
    </row>
    <row r="7" spans="1:7" x14ac:dyDescent="0.3">
      <c r="A7" s="11" t="s">
        <v>66</v>
      </c>
      <c r="B7" s="8">
        <v>94</v>
      </c>
      <c r="C7" s="8">
        <v>91</v>
      </c>
      <c r="D7" s="8">
        <v>94</v>
      </c>
      <c r="E7" s="8">
        <v>94</v>
      </c>
      <c r="F7" s="8">
        <v>0</v>
      </c>
      <c r="G7" s="9">
        <v>373</v>
      </c>
    </row>
    <row r="8" spans="1:7" x14ac:dyDescent="0.3">
      <c r="A8" s="11" t="s">
        <v>65</v>
      </c>
      <c r="B8" s="8">
        <v>91</v>
      </c>
      <c r="C8" s="8">
        <v>100</v>
      </c>
      <c r="D8" s="8">
        <v>91</v>
      </c>
      <c r="E8" s="8">
        <v>85</v>
      </c>
      <c r="F8" s="8">
        <v>0</v>
      </c>
      <c r="G8" s="9">
        <v>367</v>
      </c>
    </row>
    <row r="9" spans="1:7" x14ac:dyDescent="0.3">
      <c r="A9" s="11" t="s">
        <v>64</v>
      </c>
      <c r="B9" s="8">
        <v>85</v>
      </c>
      <c r="C9" s="8">
        <v>88</v>
      </c>
      <c r="D9" s="8">
        <v>85</v>
      </c>
      <c r="E9" s="8">
        <v>91</v>
      </c>
      <c r="F9" s="8">
        <v>0</v>
      </c>
      <c r="G9" s="9">
        <v>349</v>
      </c>
    </row>
    <row r="10" spans="1:7" x14ac:dyDescent="0.3">
      <c r="A10" s="11" t="s">
        <v>92</v>
      </c>
      <c r="B10" s="8">
        <v>88</v>
      </c>
      <c r="C10" s="8">
        <v>85</v>
      </c>
      <c r="D10" s="8">
        <v>88</v>
      </c>
      <c r="E10" s="8">
        <v>88</v>
      </c>
      <c r="F10" s="8">
        <v>0</v>
      </c>
      <c r="G10" s="9">
        <v>349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555</v>
      </c>
      <c r="E11" s="26">
        <v>555</v>
      </c>
      <c r="F11" s="26">
        <v>0</v>
      </c>
      <c r="G11" s="10">
        <v>2220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F6" sqref="F6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70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71</v>
      </c>
      <c r="B6" s="8">
        <v>97</v>
      </c>
      <c r="C6" s="8">
        <v>94</v>
      </c>
      <c r="D6" s="8">
        <v>97</v>
      </c>
      <c r="E6" s="8">
        <v>97</v>
      </c>
      <c r="F6" s="8">
        <v>0</v>
      </c>
      <c r="G6" s="9">
        <v>385</v>
      </c>
    </row>
    <row r="7" spans="1:7" x14ac:dyDescent="0.3">
      <c r="A7" s="11" t="s">
        <v>69</v>
      </c>
      <c r="B7" s="8">
        <v>100</v>
      </c>
      <c r="C7" s="8">
        <v>97</v>
      </c>
      <c r="D7" s="8">
        <v>94</v>
      </c>
      <c r="E7" s="8">
        <v>94</v>
      </c>
      <c r="F7" s="8">
        <v>0</v>
      </c>
      <c r="G7" s="9">
        <v>385</v>
      </c>
    </row>
    <row r="8" spans="1:7" x14ac:dyDescent="0.3">
      <c r="A8" s="3" t="s">
        <v>34</v>
      </c>
      <c r="B8" s="26">
        <v>291</v>
      </c>
      <c r="C8" s="26">
        <v>291</v>
      </c>
      <c r="D8" s="26">
        <v>291</v>
      </c>
      <c r="E8" s="26">
        <v>291</v>
      </c>
      <c r="F8" s="26">
        <v>0</v>
      </c>
      <c r="G8" s="10">
        <v>1164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F10" sqref="F10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74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73</v>
      </c>
      <c r="B6" s="8">
        <v>97</v>
      </c>
      <c r="C6" s="8">
        <v>85</v>
      </c>
      <c r="D6" s="8">
        <v>94</v>
      </c>
      <c r="E6" s="8">
        <v>97</v>
      </c>
      <c r="F6" s="8">
        <v>0</v>
      </c>
      <c r="G6" s="9">
        <v>373</v>
      </c>
    </row>
    <row r="7" spans="1:7" x14ac:dyDescent="0.3">
      <c r="A7" s="11" t="s">
        <v>68</v>
      </c>
      <c r="B7" s="8">
        <v>91</v>
      </c>
      <c r="C7" s="8">
        <v>91</v>
      </c>
      <c r="D7" s="8">
        <v>97</v>
      </c>
      <c r="E7" s="8">
        <v>91</v>
      </c>
      <c r="F7" s="8">
        <v>0</v>
      </c>
      <c r="G7" s="9">
        <v>370</v>
      </c>
    </row>
    <row r="8" spans="1:7" x14ac:dyDescent="0.3">
      <c r="A8" s="11" t="s">
        <v>75</v>
      </c>
      <c r="B8" s="8">
        <v>88</v>
      </c>
      <c r="C8" s="8">
        <v>97</v>
      </c>
      <c r="D8" s="8">
        <v>91</v>
      </c>
      <c r="E8" s="8">
        <v>94</v>
      </c>
      <c r="F8" s="8">
        <v>0</v>
      </c>
      <c r="G8" s="9">
        <v>370</v>
      </c>
    </row>
    <row r="9" spans="1:7" x14ac:dyDescent="0.3">
      <c r="A9" s="11" t="s">
        <v>91</v>
      </c>
      <c r="B9" s="8">
        <v>100</v>
      </c>
      <c r="C9" s="8">
        <v>94</v>
      </c>
      <c r="D9" s="8">
        <v>88</v>
      </c>
      <c r="E9" s="8">
        <v>85</v>
      </c>
      <c r="F9" s="8">
        <v>0</v>
      </c>
      <c r="G9" s="9">
        <v>367</v>
      </c>
    </row>
    <row r="10" spans="1:7" x14ac:dyDescent="0.3">
      <c r="A10" s="11" t="s">
        <v>72</v>
      </c>
      <c r="B10" s="8">
        <v>85</v>
      </c>
      <c r="C10" s="8">
        <v>88</v>
      </c>
      <c r="D10" s="8">
        <v>85</v>
      </c>
      <c r="E10" s="8">
        <v>88</v>
      </c>
      <c r="F10" s="8">
        <v>0</v>
      </c>
      <c r="G10" s="9">
        <v>346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555</v>
      </c>
      <c r="E11" s="26">
        <v>555</v>
      </c>
      <c r="F11" s="26">
        <v>0</v>
      </c>
      <c r="G11" s="10">
        <v>2220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F8" sqref="F8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80</v>
      </c>
      <c r="B5" s="8">
        <v>97</v>
      </c>
      <c r="C5" s="8">
        <v>97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77</v>
      </c>
      <c r="B6" s="8">
        <v>100</v>
      </c>
      <c r="C6" s="8">
        <v>94</v>
      </c>
      <c r="D6" s="8">
        <v>91</v>
      </c>
      <c r="E6" s="8">
        <v>85</v>
      </c>
      <c r="F6" s="8">
        <v>0</v>
      </c>
      <c r="G6" s="9">
        <v>370</v>
      </c>
    </row>
    <row r="7" spans="1:7" x14ac:dyDescent="0.3">
      <c r="A7" s="11" t="s">
        <v>81</v>
      </c>
      <c r="B7" s="8">
        <v>88</v>
      </c>
      <c r="C7" s="8">
        <v>100</v>
      </c>
      <c r="D7" s="8">
        <v>97</v>
      </c>
      <c r="E7" s="8">
        <v>82</v>
      </c>
      <c r="F7" s="8">
        <v>0</v>
      </c>
      <c r="G7" s="9">
        <v>367</v>
      </c>
    </row>
    <row r="8" spans="1:7" x14ac:dyDescent="0.3">
      <c r="A8" s="11" t="s">
        <v>79</v>
      </c>
      <c r="B8" s="8">
        <v>82</v>
      </c>
      <c r="C8" s="8">
        <v>88</v>
      </c>
      <c r="D8" s="8">
        <v>94</v>
      </c>
      <c r="E8" s="8">
        <v>97</v>
      </c>
      <c r="F8" s="8">
        <v>0</v>
      </c>
      <c r="G8" s="9">
        <v>361</v>
      </c>
    </row>
    <row r="9" spans="1:7" x14ac:dyDescent="0.3">
      <c r="A9" s="11" t="s">
        <v>78</v>
      </c>
      <c r="B9" s="8">
        <v>85</v>
      </c>
      <c r="C9" s="8">
        <v>91</v>
      </c>
      <c r="D9" s="8">
        <v>88</v>
      </c>
      <c r="E9" s="8">
        <v>94</v>
      </c>
      <c r="F9" s="8">
        <v>0</v>
      </c>
      <c r="G9" s="9">
        <v>358</v>
      </c>
    </row>
    <row r="10" spans="1:7" x14ac:dyDescent="0.3">
      <c r="A10" s="11" t="s">
        <v>82</v>
      </c>
      <c r="B10" s="8">
        <v>91</v>
      </c>
      <c r="C10" s="8">
        <v>85</v>
      </c>
      <c r="D10" s="8">
        <v>85</v>
      </c>
      <c r="E10" s="8">
        <v>91</v>
      </c>
      <c r="F10" s="8">
        <v>0</v>
      </c>
      <c r="G10" s="9">
        <v>352</v>
      </c>
    </row>
    <row r="11" spans="1:7" x14ac:dyDescent="0.3">
      <c r="A11" s="11" t="s">
        <v>76</v>
      </c>
      <c r="B11" s="8">
        <v>94</v>
      </c>
      <c r="C11" s="8">
        <v>82</v>
      </c>
      <c r="D11" s="8">
        <v>82</v>
      </c>
      <c r="E11" s="8">
        <v>88</v>
      </c>
      <c r="F11" s="8">
        <v>0</v>
      </c>
      <c r="G11" s="9">
        <v>346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637</v>
      </c>
      <c r="E12" s="26">
        <v>637</v>
      </c>
      <c r="F12" s="26">
        <v>0</v>
      </c>
      <c r="G12" s="10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F9" sqref="F9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87</v>
      </c>
      <c r="B6" s="8">
        <v>100</v>
      </c>
      <c r="C6" s="8">
        <v>88</v>
      </c>
      <c r="D6" s="8">
        <v>88</v>
      </c>
      <c r="E6" s="8">
        <v>91</v>
      </c>
      <c r="F6" s="8">
        <v>0</v>
      </c>
      <c r="G6" s="9">
        <v>367</v>
      </c>
    </row>
    <row r="7" spans="1:7" x14ac:dyDescent="0.3">
      <c r="A7" s="11" t="s">
        <v>84</v>
      </c>
      <c r="B7" s="8">
        <v>79</v>
      </c>
      <c r="C7" s="8">
        <v>94</v>
      </c>
      <c r="D7" s="8">
        <v>94</v>
      </c>
      <c r="E7" s="8">
        <v>97</v>
      </c>
      <c r="F7" s="8">
        <v>0</v>
      </c>
      <c r="G7" s="9">
        <v>364</v>
      </c>
    </row>
    <row r="8" spans="1:7" x14ac:dyDescent="0.3">
      <c r="A8" s="11" t="s">
        <v>89</v>
      </c>
      <c r="B8" s="8">
        <v>97</v>
      </c>
      <c r="C8" s="8">
        <v>97</v>
      </c>
      <c r="D8" s="8">
        <v>85</v>
      </c>
      <c r="E8" s="8">
        <v>85</v>
      </c>
      <c r="F8" s="8">
        <v>0</v>
      </c>
      <c r="G8" s="9">
        <v>364</v>
      </c>
    </row>
    <row r="9" spans="1:7" x14ac:dyDescent="0.3">
      <c r="A9" s="11" t="s">
        <v>85</v>
      </c>
      <c r="B9" s="8">
        <v>85</v>
      </c>
      <c r="C9" s="8">
        <v>91</v>
      </c>
      <c r="D9" s="8">
        <v>91</v>
      </c>
      <c r="E9" s="8">
        <v>94</v>
      </c>
      <c r="F9" s="8">
        <v>0</v>
      </c>
      <c r="G9" s="9">
        <v>361</v>
      </c>
    </row>
    <row r="10" spans="1:7" x14ac:dyDescent="0.3">
      <c r="A10" s="11" t="s">
        <v>86</v>
      </c>
      <c r="B10" s="8">
        <v>85</v>
      </c>
      <c r="C10" s="8">
        <v>85</v>
      </c>
      <c r="D10" s="8">
        <v>97</v>
      </c>
      <c r="E10" s="8">
        <v>88</v>
      </c>
      <c r="F10" s="8">
        <v>0</v>
      </c>
      <c r="G10" s="9">
        <v>355</v>
      </c>
    </row>
    <row r="11" spans="1:7" x14ac:dyDescent="0.3">
      <c r="A11" s="11" t="s">
        <v>90</v>
      </c>
      <c r="B11" s="8">
        <v>91</v>
      </c>
      <c r="C11" s="8">
        <v>79</v>
      </c>
      <c r="D11" s="8">
        <v>82</v>
      </c>
      <c r="E11" s="8">
        <v>82</v>
      </c>
      <c r="F11" s="8">
        <v>0</v>
      </c>
      <c r="G11" s="9">
        <v>334</v>
      </c>
    </row>
    <row r="12" spans="1:7" x14ac:dyDescent="0.3">
      <c r="A12" s="11" t="s">
        <v>88</v>
      </c>
      <c r="B12" s="8">
        <v>91</v>
      </c>
      <c r="C12" s="27">
        <v>82</v>
      </c>
      <c r="D12" s="8">
        <v>79</v>
      </c>
      <c r="E12" s="8">
        <v>79</v>
      </c>
      <c r="F12" s="8">
        <v>0</v>
      </c>
      <c r="G12" s="9">
        <v>331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716</v>
      </c>
      <c r="E13" s="26">
        <v>716</v>
      </c>
      <c r="F13" s="26">
        <v>0</v>
      </c>
      <c r="G13" s="10">
        <v>2870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2025-10-18T17:07:29Z</dcterms:modified>
  <cp:category/>
  <cp:contentStatus/>
</cp:coreProperties>
</file>