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8A8B910D-7053-4A4F-8C2D-B0B39357098A}" xr6:coauthVersionLast="47" xr6:coauthVersionMax="47" xr10:uidLastSave="{00000000-0000-0000-0000-000000000000}"/>
  <bookViews>
    <workbookView xWindow="-108" yWindow="-108" windowWidth="23256" windowHeight="12456" tabRatio="797" activeTab="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153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8" i="2" l="1"/>
  <c r="P122" i="2"/>
  <c r="P135" i="2"/>
  <c r="P162" i="2"/>
  <c r="P116" i="2"/>
  <c r="P54" i="2"/>
  <c r="O87" i="2"/>
  <c r="Q172" i="2"/>
  <c r="R172" i="2" s="1"/>
  <c r="Q139" i="2"/>
  <c r="Q111" i="2"/>
  <c r="Q225" i="2"/>
  <c r="R225" i="2" s="1"/>
  <c r="U225" i="2" s="1"/>
  <c r="T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Q212" i="2"/>
  <c r="R212" i="2" s="1"/>
  <c r="Q211" i="2"/>
  <c r="R211" i="2" s="1"/>
  <c r="Q210" i="2"/>
  <c r="R210" i="2" s="1"/>
  <c r="Q209" i="2"/>
  <c r="R209" i="2" s="1"/>
  <c r="Q208" i="2"/>
  <c r="R208" i="2" s="1"/>
  <c r="Q207" i="2"/>
  <c r="R207" i="2" s="1"/>
  <c r="Q206" i="2"/>
  <c r="R206" i="2" s="1"/>
  <c r="Q205" i="2"/>
  <c r="R205" i="2" s="1"/>
  <c r="Q204" i="2"/>
  <c r="R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Q163" i="2"/>
  <c r="R163" i="2" s="1"/>
  <c r="Q162" i="2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154" i="2" l="1"/>
  <c r="U155" i="2"/>
  <c r="U156" i="2"/>
  <c r="U157" i="2"/>
  <c r="U153" i="2"/>
  <c r="U152" i="2"/>
  <c r="U151" i="2"/>
  <c r="U150" i="2"/>
  <c r="U204" i="2"/>
  <c r="T204" i="2" s="1"/>
  <c r="U210" i="2"/>
  <c r="T210" i="2" s="1"/>
  <c r="U211" i="2"/>
  <c r="T211" i="2" s="1"/>
  <c r="U209" i="2"/>
  <c r="T209" i="2" s="1"/>
  <c r="U206" i="2"/>
  <c r="T206" i="2" s="1"/>
  <c r="R162" i="2"/>
  <c r="U160" i="2" s="1"/>
  <c r="U197" i="2"/>
  <c r="T197" i="2" s="1"/>
  <c r="U213" i="2"/>
  <c r="T213" i="2" s="1"/>
  <c r="U146" i="2"/>
  <c r="U214" i="2"/>
  <c r="T214" i="2" s="1"/>
  <c r="U215" i="2"/>
  <c r="T215" i="2" s="1"/>
  <c r="U212" i="2"/>
  <c r="T212" i="2" s="1"/>
  <c r="U198" i="2"/>
  <c r="T198" i="2" s="1"/>
  <c r="U195" i="2"/>
  <c r="T195" i="2" s="1"/>
  <c r="U196" i="2"/>
  <c r="T196" i="2" s="1"/>
  <c r="U147" i="2"/>
  <c r="U145" i="2"/>
  <c r="U148" i="2"/>
  <c r="U149" i="2"/>
  <c r="U144" i="2"/>
  <c r="U200" i="2"/>
  <c r="T200" i="2" s="1"/>
  <c r="U201" i="2"/>
  <c r="T201" i="2" s="1"/>
  <c r="U202" i="2"/>
  <c r="T202" i="2" s="1"/>
  <c r="U194" i="2"/>
  <c r="T194" i="2" s="1"/>
  <c r="U189" i="2"/>
  <c r="T189" i="2" s="1"/>
  <c r="U191" i="2"/>
  <c r="T191" i="2" s="1"/>
  <c r="U193" i="2"/>
  <c r="T193" i="2" s="1"/>
  <c r="U192" i="2"/>
  <c r="T192" i="2" s="1"/>
  <c r="U185" i="2"/>
  <c r="T185" i="2" s="1"/>
  <c r="U187" i="2"/>
  <c r="T187" i="2" s="1"/>
  <c r="U181" i="2"/>
  <c r="T181" i="2" s="1"/>
  <c r="U183" i="2"/>
  <c r="T183" i="2" s="1"/>
  <c r="U182" i="2"/>
  <c r="T182" i="2" s="1"/>
  <c r="U179" i="2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U203" i="2"/>
  <c r="T203" i="2" s="1"/>
  <c r="U205" i="2"/>
  <c r="T205" i="2" s="1"/>
  <c r="U218" i="2"/>
  <c r="T218" i="2" s="1"/>
  <c r="U217" i="2"/>
  <c r="T217" i="2" s="1"/>
  <c r="U216" i="2"/>
  <c r="T216" i="2" s="1"/>
  <c r="U173" i="2"/>
  <c r="T173" i="2" s="1"/>
  <c r="U190" i="2"/>
  <c r="T190" i="2" s="1"/>
  <c r="U166" i="2"/>
  <c r="T166" i="2" s="1"/>
  <c r="U174" i="2"/>
  <c r="T174" i="2" s="1"/>
  <c r="U188" i="2"/>
  <c r="T188" i="2" s="1"/>
  <c r="U169" i="2"/>
  <c r="T169" i="2" s="1"/>
  <c r="U186" i="2"/>
  <c r="T186" i="2" s="1"/>
  <c r="U184" i="2"/>
  <c r="T184" i="2" s="1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R139" i="2"/>
  <c r="Q140" i="2"/>
  <c r="R140" i="2" s="1"/>
  <c r="Q141" i="2"/>
  <c r="R141" i="2" s="1"/>
  <c r="U141" i="2" s="1"/>
  <c r="J1" i="2"/>
  <c r="U159" i="2" l="1"/>
  <c r="T159" i="2" s="1"/>
  <c r="U163" i="2"/>
  <c r="T163" i="2" s="1"/>
  <c r="U161" i="2"/>
  <c r="T161" i="2" s="1"/>
  <c r="U162" i="2"/>
  <c r="T162" i="2" s="1"/>
  <c r="U158" i="2"/>
  <c r="U164" i="2"/>
  <c r="U140" i="2"/>
  <c r="T140" i="2" s="1"/>
  <c r="U142" i="2"/>
  <c r="T142" i="2" s="1"/>
  <c r="U143" i="2"/>
  <c r="T143" i="2" s="1"/>
  <c r="U139" i="2"/>
  <c r="T139" i="2" s="1"/>
  <c r="U137" i="2"/>
  <c r="T137" i="2" s="1"/>
  <c r="U138" i="2"/>
  <c r="T138" i="2" s="1"/>
  <c r="U136" i="2"/>
  <c r="T136" i="2" s="1"/>
  <c r="U135" i="2"/>
  <c r="T135" i="2" s="1"/>
  <c r="U134" i="2"/>
  <c r="T134" i="2" s="1"/>
  <c r="U132" i="2"/>
  <c r="T132" i="2" s="1"/>
  <c r="U133" i="2"/>
  <c r="T133" i="2" s="1"/>
  <c r="U131" i="2"/>
  <c r="T131" i="2" s="1"/>
  <c r="U130" i="2"/>
  <c r="T130" i="2" s="1"/>
  <c r="U129" i="2"/>
  <c r="T129" i="2" s="1"/>
  <c r="U128" i="2"/>
  <c r="T128" i="2" s="1"/>
  <c r="U127" i="2"/>
  <c r="T127" i="2" s="1"/>
  <c r="U125" i="2"/>
  <c r="T125" i="2" s="1"/>
  <c r="U126" i="2"/>
  <c r="T126" i="2" s="1"/>
  <c r="U123" i="2"/>
  <c r="T123" i="2" s="1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224" i="2"/>
  <c r="T223" i="2"/>
  <c r="T242" i="2"/>
  <c r="T220" i="2"/>
  <c r="T227" i="2"/>
  <c r="T154" i="2"/>
  <c r="T153" i="2"/>
  <c r="T152" i="2"/>
  <c r="T156" i="2"/>
  <c r="T222" i="2"/>
  <c r="T164" i="2"/>
  <c r="T239" i="2"/>
  <c r="T229" i="2"/>
  <c r="T144" i="2"/>
  <c r="T158" i="2"/>
  <c r="T157" i="2"/>
  <c r="T226" i="2"/>
  <c r="T241" i="2"/>
  <c r="T234" i="2"/>
  <c r="T145" i="2"/>
  <c r="T244" i="2"/>
  <c r="T243" i="2"/>
  <c r="T236" i="2"/>
  <c r="T151" i="2"/>
  <c r="T235" i="2"/>
  <c r="T232" i="2"/>
  <c r="T221" i="2"/>
  <c r="T231" i="2"/>
  <c r="T147" i="2"/>
  <c r="T160" i="2"/>
  <c r="T149" i="2"/>
  <c r="T228" i="2"/>
  <c r="T219" i="2"/>
  <c r="T240" i="2"/>
  <c r="T146" i="2"/>
  <c r="T230" i="2"/>
  <c r="T238" i="2"/>
  <c r="T148" i="2"/>
  <c r="T150" i="2"/>
  <c r="T155" i="2"/>
  <c r="T237" i="2"/>
  <c r="T233" i="2"/>
  <c r="T141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<sst xmlns="http://schemas.openxmlformats.org/spreadsheetml/2006/main" count="1913" uniqueCount="95">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</sst>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10" borderId="0" xfId="0" applyFill="1"/>
    <xf numFmtId="41" fontId="0" fillId="10" borderId="0" xfId="0" applyNumberFormat="1" applyFill="1"/>
    <xf numFmtId="0" fontId="0" fillId="0" borderId="0" xfId="0" applyFont="1" applyAlignment="1">
      <alignment horizontal="center" vertical="center"/>
    </xf>
    <xf numFmtId="0" fontId="0" fillId="10" borderId="1" xfId="0" applyFill="1" applyBorder="1"/>
  </cellXfs>
  <cellStyles count="1">
    <cellStyle name="Normal" xfId="0" builtinId="0"/>
  </cellStyles>
  <dxfs count="519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596382870368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00" maxValue="840"/>
    </cacheField>
    <cacheField name="Reps" numFmtId="0">
      <sharedItems containsString="0" containsBlank="1" containsNumber="1" containsInteger="1" minValue="3" maxValue="798"/>
    </cacheField>
    <cacheField name="Tempo CP (s)" numFmtId="41">
      <sharedItems containsString="0" containsBlank="1" containsNumber="1" containsInteger="1" minValue="62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5"/>
    <n v="0"/>
    <n v="105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53"/>
    <n v="840"/>
    <n v="217"/>
    <n v="105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5"/>
    <n v="6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79"/>
    <n v="8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0"/>
    <n v="11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6"/>
    <n v="9"/>
  </r>
  <r>
    <n v="150"/>
    <n v="23"/>
    <x v="0"/>
    <x v="0"/>
    <s v="P1"/>
    <x v="0"/>
    <x v="2"/>
    <m/>
    <x v="0"/>
    <x v="5"/>
    <m/>
    <s v="-"/>
    <n v="36"/>
    <n v="180"/>
    <n v="36"/>
    <n v="91"/>
    <n v="0"/>
    <n v="91"/>
    <m/>
    <n v="88"/>
    <n v="5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2"/>
    <n v="7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3"/>
    <n v="10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75"/>
    <n v="0"/>
    <n v="75"/>
    <m/>
    <n v="100"/>
    <n v="1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4"/>
    <n v="3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97"/>
    <n v="2"/>
  </r>
  <r>
    <n v="165"/>
    <m/>
    <x v="2"/>
    <x v="0"/>
    <s v="P1"/>
    <x v="0"/>
    <x v="2"/>
    <m/>
    <x v="0"/>
    <x v="16"/>
    <m/>
    <s v="-"/>
    <n v="32"/>
    <n v="180"/>
    <n v="32"/>
    <n v="176"/>
    <n v="0"/>
    <n v="176"/>
    <m/>
    <n v="79"/>
    <n v="8"/>
  </r>
  <r>
    <n v="166"/>
    <m/>
    <x v="2"/>
    <x v="0"/>
    <s v="P1"/>
    <x v="0"/>
    <x v="2"/>
    <m/>
    <x v="0"/>
    <x v="17"/>
    <m/>
    <s v="-"/>
    <n v="32"/>
    <n v="180"/>
    <n v="32"/>
    <n v="162"/>
    <n v="0"/>
    <n v="162"/>
    <m/>
    <n v="82"/>
    <n v="7"/>
  </r>
  <r>
    <n v="167"/>
    <m/>
    <x v="2"/>
    <x v="0"/>
    <s v="P1"/>
    <x v="0"/>
    <x v="2"/>
    <m/>
    <x v="0"/>
    <x v="18"/>
    <m/>
    <s v="-"/>
    <n v="32"/>
    <n v="180"/>
    <n v="32"/>
    <n v="83"/>
    <n v="0"/>
    <n v="83"/>
    <m/>
    <n v="97"/>
    <n v="2"/>
  </r>
  <r>
    <n v="168"/>
    <m/>
    <x v="2"/>
    <x v="0"/>
    <s v="P1"/>
    <x v="0"/>
    <x v="2"/>
    <m/>
    <x v="0"/>
    <x v="19"/>
    <m/>
    <s v="-"/>
    <n v="32"/>
    <n v="180"/>
    <n v="32"/>
    <n v="98"/>
    <n v="0"/>
    <n v="98"/>
    <m/>
    <n v="94"/>
    <n v="3"/>
  </r>
  <r>
    <n v="169"/>
    <m/>
    <x v="2"/>
    <x v="0"/>
    <s v="P1"/>
    <x v="0"/>
    <x v="2"/>
    <m/>
    <x v="0"/>
    <x v="20"/>
    <m/>
    <s v="-"/>
    <n v="32"/>
    <n v="180"/>
    <n v="32"/>
    <n v="79"/>
    <n v="0"/>
    <n v="79"/>
    <m/>
    <n v="100"/>
    <n v="1"/>
  </r>
  <r>
    <n v="170"/>
    <m/>
    <x v="2"/>
    <x v="0"/>
    <s v="P1"/>
    <x v="0"/>
    <x v="2"/>
    <m/>
    <x v="0"/>
    <x v="21"/>
    <m/>
    <s v="-"/>
    <n v="32"/>
    <n v="180"/>
    <n v="32"/>
    <n v="124"/>
    <n v="0"/>
    <n v="124"/>
    <m/>
    <n v="88"/>
    <n v="5"/>
  </r>
  <r>
    <n v="173"/>
    <m/>
    <x v="2"/>
    <x v="0"/>
    <s v="P1"/>
    <x v="0"/>
    <x v="2"/>
    <m/>
    <x v="0"/>
    <x v="22"/>
    <m/>
    <s v="-"/>
    <n v="32"/>
    <n v="180"/>
    <n v="32"/>
    <n v="100"/>
    <n v="0"/>
    <n v="100"/>
    <m/>
    <n v="91"/>
    <n v="4"/>
  </r>
  <r>
    <n v="174"/>
    <m/>
    <x v="2"/>
    <x v="0"/>
    <s v="P1"/>
    <x v="0"/>
    <x v="2"/>
    <m/>
    <x v="0"/>
    <x v="23"/>
    <m/>
    <s v="-"/>
    <n v="32"/>
    <n v="180"/>
    <n v="32"/>
    <n v="149"/>
    <n v="0"/>
    <n v="149"/>
    <m/>
    <n v="85"/>
    <n v="6"/>
  </r>
  <r>
    <n v="175"/>
    <m/>
    <x v="3"/>
    <x v="0"/>
    <s v="P1"/>
    <x v="0"/>
    <x v="2"/>
    <m/>
    <x v="0"/>
    <x v="24"/>
    <m/>
    <s v="-"/>
    <n v="32"/>
    <n v="180"/>
    <n v="32"/>
    <n v="72"/>
    <n v="0"/>
    <n v="72"/>
    <m/>
    <n v="97"/>
    <n v="2"/>
  </r>
  <r>
    <n v="176"/>
    <m/>
    <x v="3"/>
    <x v="0"/>
    <s v="P1"/>
    <x v="0"/>
    <x v="2"/>
    <m/>
    <x v="0"/>
    <x v="25"/>
    <m/>
    <s v="-"/>
    <n v="32"/>
    <n v="180"/>
    <n v="30"/>
    <n v="180"/>
    <n v="2"/>
    <n v="182"/>
    <m/>
    <n v="85"/>
    <n v="6"/>
  </r>
  <r>
    <n v="177"/>
    <m/>
    <x v="3"/>
    <x v="0"/>
    <s v="P1"/>
    <x v="0"/>
    <x v="2"/>
    <m/>
    <x v="0"/>
    <x v="26"/>
    <m/>
    <s v="-"/>
    <n v="32"/>
    <n v="180"/>
    <n v="32"/>
    <n v="90"/>
    <n v="0"/>
    <n v="90"/>
    <m/>
    <n v="91"/>
    <n v="4"/>
  </r>
  <r>
    <n v="178"/>
    <m/>
    <x v="3"/>
    <x v="0"/>
    <s v="P1"/>
    <x v="0"/>
    <x v="2"/>
    <m/>
    <x v="0"/>
    <x v="27"/>
    <m/>
    <s v="-"/>
    <n v="32"/>
    <n v="180"/>
    <n v="32"/>
    <n v="117"/>
    <n v="0"/>
    <n v="117"/>
    <m/>
    <n v="88"/>
    <n v="5"/>
  </r>
  <r>
    <n v="183"/>
    <n v="26"/>
    <x v="3"/>
    <x v="0"/>
    <s v="P1"/>
    <x v="0"/>
    <x v="2"/>
    <m/>
    <x v="0"/>
    <x v="28"/>
    <m/>
    <s v="-"/>
    <n v="32"/>
    <n v="180"/>
    <n v="32"/>
    <n v="87"/>
    <n v="0"/>
    <n v="87"/>
    <m/>
    <n v="94"/>
    <n v="3"/>
  </r>
  <r>
    <n v="184"/>
    <n v="26"/>
    <x v="3"/>
    <x v="0"/>
    <s v="P1"/>
    <x v="0"/>
    <x v="2"/>
    <m/>
    <x v="0"/>
    <x v="29"/>
    <m/>
    <s v="-"/>
    <n v="32"/>
    <n v="180"/>
    <n v="32"/>
    <n v="67"/>
    <n v="0"/>
    <n v="67"/>
    <m/>
    <n v="100"/>
    <n v="1"/>
  </r>
  <r>
    <n v="185"/>
    <n v="26"/>
    <x v="4"/>
    <x v="1"/>
    <m/>
    <x v="1"/>
    <x v="2"/>
    <m/>
    <x v="0"/>
    <x v="30"/>
    <m/>
    <s v="-"/>
    <n v="32"/>
    <n v="180"/>
    <n v="32"/>
    <n v="180"/>
    <n v="0"/>
    <n v="180"/>
    <m/>
    <n v="94"/>
    <n v="3"/>
  </r>
  <r>
    <m/>
    <m/>
    <x v="4"/>
    <x v="1"/>
    <m/>
    <x v="1"/>
    <x v="2"/>
    <m/>
    <x v="0"/>
    <x v="31"/>
    <m/>
    <s v="-"/>
    <n v="32"/>
    <n v="180"/>
    <n v="32"/>
    <n v="111"/>
    <n v="0"/>
    <n v="111"/>
    <m/>
    <n v="100"/>
    <n v="1"/>
  </r>
  <r>
    <m/>
    <m/>
    <x v="4"/>
    <x v="1"/>
    <m/>
    <x v="1"/>
    <x v="2"/>
    <m/>
    <x v="0"/>
    <x v="32"/>
    <m/>
    <s v="-"/>
    <n v="32"/>
    <n v="180"/>
    <n v="32"/>
    <n v="135"/>
    <n v="0"/>
    <n v="135"/>
    <m/>
    <n v="97"/>
    <n v="2"/>
  </r>
  <r>
    <m/>
    <m/>
    <x v="5"/>
    <x v="0"/>
    <s v="P1"/>
    <x v="0"/>
    <x v="2"/>
    <m/>
    <x v="0"/>
    <x v="33"/>
    <m/>
    <s v="-"/>
    <n v="32"/>
    <n v="180"/>
    <n v="32"/>
    <n v="64"/>
    <n v="0"/>
    <n v="64"/>
    <m/>
    <n v="97"/>
    <n v="2"/>
  </r>
  <r>
    <m/>
    <m/>
    <x v="5"/>
    <x v="0"/>
    <s v="P1"/>
    <x v="0"/>
    <x v="2"/>
    <m/>
    <x v="0"/>
    <x v="34"/>
    <m/>
    <s v="-"/>
    <n v="32"/>
    <n v="180"/>
    <n v="32"/>
    <n v="107"/>
    <n v="0"/>
    <n v="107"/>
    <m/>
    <n v="85"/>
    <n v="6"/>
  </r>
  <r>
    <m/>
    <m/>
    <x v="5"/>
    <x v="0"/>
    <s v="P1"/>
    <x v="0"/>
    <x v="2"/>
    <m/>
    <x v="0"/>
    <x v="35"/>
    <m/>
    <s v="-"/>
    <n v="32"/>
    <n v="180"/>
    <n v="32"/>
    <n v="104"/>
    <n v="0"/>
    <n v="104"/>
    <m/>
    <n v="88"/>
    <n v="5"/>
  </r>
  <r>
    <m/>
    <m/>
    <x v="5"/>
    <x v="0"/>
    <s v="P1"/>
    <x v="0"/>
    <x v="2"/>
    <m/>
    <x v="0"/>
    <x v="36"/>
    <m/>
    <s v="-"/>
    <n v="32"/>
    <n v="180"/>
    <n v="32"/>
    <n v="68"/>
    <n v="0"/>
    <n v="68"/>
    <m/>
    <n v="94"/>
    <n v="3"/>
  </r>
  <r>
    <m/>
    <m/>
    <x v="5"/>
    <x v="0"/>
    <s v="P1"/>
    <x v="0"/>
    <x v="2"/>
    <m/>
    <x v="0"/>
    <x v="37"/>
    <m/>
    <s v="-"/>
    <n v="32"/>
    <n v="180"/>
    <n v="32"/>
    <n v="62"/>
    <n v="0"/>
    <n v="62"/>
    <m/>
    <n v="100"/>
    <n v="1"/>
  </r>
  <r>
    <m/>
    <m/>
    <x v="5"/>
    <x v="0"/>
    <s v="P1"/>
    <x v="0"/>
    <x v="2"/>
    <m/>
    <x v="0"/>
    <x v="38"/>
    <m/>
    <s v="-"/>
    <n v="32"/>
    <n v="180"/>
    <n v="32"/>
    <n v="84"/>
    <n v="0"/>
    <n v="84"/>
    <m/>
    <n v="91"/>
    <n v="4"/>
  </r>
  <r>
    <m/>
    <m/>
    <x v="6"/>
    <x v="0"/>
    <s v="P1"/>
    <x v="0"/>
    <x v="2"/>
    <m/>
    <x v="0"/>
    <x v="39"/>
    <m/>
    <s v="-"/>
    <n v="28"/>
    <n v="180"/>
    <n v="28"/>
    <n v="114"/>
    <n v="0"/>
    <n v="114"/>
    <m/>
    <n v="100"/>
    <n v="1"/>
  </r>
  <r>
    <m/>
    <m/>
    <x v="6"/>
    <x v="0"/>
    <s v="P1"/>
    <x v="0"/>
    <x v="2"/>
    <m/>
    <x v="0"/>
    <x v="40"/>
    <m/>
    <s v="-"/>
    <n v="28"/>
    <n v="180"/>
    <n v="28"/>
    <n v="131"/>
    <n v="0"/>
    <n v="131"/>
    <m/>
    <n v="94"/>
    <n v="3"/>
  </r>
  <r>
    <m/>
    <m/>
    <x v="6"/>
    <x v="0"/>
    <s v="P1"/>
    <x v="0"/>
    <x v="2"/>
    <m/>
    <x v="0"/>
    <x v="41"/>
    <m/>
    <s v="-"/>
    <n v="28"/>
    <n v="180"/>
    <n v="28"/>
    <n v="133"/>
    <n v="0"/>
    <n v="133"/>
    <m/>
    <n v="91"/>
    <n v="4"/>
  </r>
  <r>
    <m/>
    <m/>
    <x v="6"/>
    <x v="0"/>
    <s v="P1"/>
    <x v="0"/>
    <x v="2"/>
    <m/>
    <x v="0"/>
    <x v="42"/>
    <m/>
    <s v="-"/>
    <n v="28"/>
    <n v="180"/>
    <n v="28"/>
    <n v="128"/>
    <n v="0"/>
    <n v="128"/>
    <m/>
    <n v="97"/>
    <n v="2"/>
  </r>
  <r>
    <m/>
    <m/>
    <x v="6"/>
    <x v="0"/>
    <s v="P1"/>
    <x v="0"/>
    <x v="2"/>
    <m/>
    <x v="0"/>
    <x v="43"/>
    <m/>
    <s v="-"/>
    <n v="28"/>
    <n v="180"/>
    <n v="28"/>
    <n v="134"/>
    <n v="0"/>
    <n v="134"/>
    <m/>
    <n v="88"/>
    <n v="5"/>
  </r>
  <r>
    <m/>
    <m/>
    <x v="6"/>
    <x v="0"/>
    <s v="P1"/>
    <x v="0"/>
    <x v="2"/>
    <m/>
    <x v="0"/>
    <x v="44"/>
    <m/>
    <s v="-"/>
    <n v="28"/>
    <n v="180"/>
    <n v="28"/>
    <n v="235"/>
    <n v="0"/>
    <n v="235"/>
    <m/>
    <n v="79"/>
    <n v="8"/>
  </r>
  <r>
    <m/>
    <m/>
    <x v="6"/>
    <x v="0"/>
    <s v="P1"/>
    <x v="0"/>
    <x v="2"/>
    <m/>
    <x v="0"/>
    <x v="45"/>
    <m/>
    <s v="-"/>
    <n v="28"/>
    <n v="180"/>
    <n v="28"/>
    <n v="136"/>
    <n v="0"/>
    <n v="136"/>
    <m/>
    <n v="85"/>
    <n v="6"/>
  </r>
  <r>
    <m/>
    <m/>
    <x v="6"/>
    <x v="0"/>
    <s v="P1"/>
    <x v="0"/>
    <x v="2"/>
    <m/>
    <x v="0"/>
    <x v="46"/>
    <m/>
    <s v="-"/>
    <n v="28"/>
    <n v="180"/>
    <n v="28"/>
    <n v="163"/>
    <n v="0"/>
    <n v="163"/>
    <m/>
    <n v="82"/>
    <n v="7"/>
  </r>
  <r>
    <m/>
    <m/>
    <x v="7"/>
    <x v="0"/>
    <s v="P1"/>
    <x v="0"/>
    <x v="2"/>
    <m/>
    <x v="0"/>
    <x v="47"/>
    <m/>
    <s v="-"/>
    <n v="28"/>
    <n v="180"/>
    <n v="28"/>
    <n v="174"/>
    <n v="0"/>
    <n v="174"/>
    <m/>
    <n v="82"/>
    <n v="7"/>
  </r>
  <r>
    <m/>
    <m/>
    <x v="7"/>
    <x v="0"/>
    <s v="P1"/>
    <x v="0"/>
    <x v="2"/>
    <m/>
    <x v="0"/>
    <x v="48"/>
    <m/>
    <s v="-"/>
    <n v="28"/>
    <n v="180"/>
    <n v="28"/>
    <n v="150"/>
    <n v="0"/>
    <n v="150"/>
    <m/>
    <n v="91"/>
    <n v="4"/>
  </r>
  <r>
    <m/>
    <m/>
    <x v="7"/>
    <x v="0"/>
    <s v="P1"/>
    <x v="0"/>
    <x v="2"/>
    <m/>
    <x v="0"/>
    <x v="49"/>
    <m/>
    <s v="-"/>
    <n v="28"/>
    <n v="180"/>
    <n v="28"/>
    <n v="158"/>
    <n v="0"/>
    <n v="158"/>
    <m/>
    <n v="88"/>
    <n v="5"/>
  </r>
  <r>
    <m/>
    <m/>
    <x v="7"/>
    <x v="0"/>
    <s v="P1"/>
    <x v="0"/>
    <x v="2"/>
    <m/>
    <x v="0"/>
    <x v="50"/>
    <m/>
    <s v="-"/>
    <n v="28"/>
    <n v="180"/>
    <n v="28"/>
    <n v="143"/>
    <n v="0"/>
    <n v="143"/>
    <m/>
    <n v="94"/>
    <n v="3"/>
  </r>
  <r>
    <m/>
    <m/>
    <x v="7"/>
    <x v="0"/>
    <s v="P1"/>
    <x v="0"/>
    <x v="2"/>
    <m/>
    <x v="0"/>
    <x v="51"/>
    <m/>
    <s v="-"/>
    <n v="28"/>
    <n v="180"/>
    <n v="28"/>
    <n v="133"/>
    <n v="0"/>
    <n v="133"/>
    <m/>
    <n v="100"/>
    <n v="1"/>
  </r>
  <r>
    <m/>
    <m/>
    <x v="7"/>
    <x v="0"/>
    <s v="P1"/>
    <x v="0"/>
    <x v="2"/>
    <m/>
    <x v="0"/>
    <x v="52"/>
    <m/>
    <s v="-"/>
    <n v="28"/>
    <n v="180"/>
    <n v="28"/>
    <n v="137"/>
    <n v="0"/>
    <n v="137"/>
    <m/>
    <n v="97"/>
    <n v="2"/>
  </r>
  <r>
    <m/>
    <m/>
    <x v="7"/>
    <x v="0"/>
    <s v="P1"/>
    <x v="0"/>
    <x v="2"/>
    <m/>
    <x v="0"/>
    <x v="53"/>
    <m/>
    <s v="-"/>
    <n v="28"/>
    <n v="180"/>
    <n v="28"/>
    <n v="169"/>
    <n v="0"/>
    <n v="169"/>
    <m/>
    <n v="85"/>
    <n v="6"/>
  </r>
  <r>
    <m/>
    <m/>
    <x v="0"/>
    <x v="0"/>
    <s v="P1"/>
    <x v="0"/>
    <x v="3"/>
    <m/>
    <x v="0"/>
    <x v="0"/>
    <m/>
    <s v="-"/>
    <n v="130"/>
    <n v="100"/>
    <n v="125"/>
    <m/>
    <n v="5"/>
    <n v="5"/>
    <m/>
    <n v="97"/>
    <n v="2"/>
  </r>
  <r>
    <m/>
    <m/>
    <x v="0"/>
    <x v="0"/>
    <s v="P1"/>
    <x v="0"/>
    <x v="3"/>
    <m/>
    <x v="0"/>
    <x v="1"/>
    <m/>
    <s v="-"/>
    <n v="130"/>
    <n v="100"/>
    <n v="71"/>
    <m/>
    <n v="59"/>
    <n v="59"/>
    <m/>
    <n v="76"/>
    <n v="9"/>
  </r>
  <r>
    <m/>
    <m/>
    <x v="0"/>
    <x v="0"/>
    <s v="P1"/>
    <x v="0"/>
    <x v="3"/>
    <m/>
    <x v="0"/>
    <x v="2"/>
    <m/>
    <s v="-"/>
    <n v="130"/>
    <n v="100"/>
    <n v="119"/>
    <m/>
    <n v="11"/>
    <n v="11"/>
    <m/>
    <n v="91"/>
    <n v="4"/>
  </r>
  <r>
    <m/>
    <m/>
    <x v="0"/>
    <x v="0"/>
    <s v="P1"/>
    <x v="0"/>
    <x v="3"/>
    <m/>
    <x v="0"/>
    <x v="3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4"/>
    <m/>
    <s v="-"/>
    <n v="130"/>
    <n v="100"/>
    <n v="54"/>
    <m/>
    <n v="76"/>
    <n v="76"/>
    <m/>
    <n v="70"/>
    <n v="11"/>
  </r>
  <r>
    <m/>
    <m/>
    <x v="0"/>
    <x v="0"/>
    <s v="P1"/>
    <x v="0"/>
    <x v="3"/>
    <m/>
    <x v="0"/>
    <x v="5"/>
    <m/>
    <s v="-"/>
    <n v="130"/>
    <n v="100"/>
    <n v="76"/>
    <m/>
    <n v="54"/>
    <n v="54"/>
    <m/>
    <n v="79"/>
    <n v="8"/>
  </r>
  <r>
    <m/>
    <m/>
    <x v="0"/>
    <x v="0"/>
    <s v="P1"/>
    <x v="0"/>
    <x v="3"/>
    <m/>
    <x v="0"/>
    <x v="6"/>
    <m/>
    <s v="-"/>
    <n v="130"/>
    <n v="100"/>
    <n v="120"/>
    <m/>
    <n v="10"/>
    <n v="10"/>
    <m/>
    <n v="94"/>
    <n v="3"/>
  </r>
  <r>
    <m/>
    <m/>
    <x v="0"/>
    <x v="1"/>
    <m/>
    <x v="1"/>
    <x v="3"/>
    <m/>
    <x v="0"/>
    <x v="7"/>
    <m/>
    <s v="-"/>
    <n v="130"/>
    <n v="100"/>
    <n v="127"/>
    <m/>
    <n v="3"/>
    <n v="3"/>
    <m/>
    <n v="100"/>
    <n v="1"/>
  </r>
  <r>
    <m/>
    <m/>
    <x v="0"/>
    <x v="0"/>
    <s v="P1"/>
    <x v="0"/>
    <x v="3"/>
    <m/>
    <x v="0"/>
    <x v="8"/>
    <m/>
    <s v="-"/>
    <n v="130"/>
    <n v="100"/>
    <n v="62"/>
    <m/>
    <n v="68"/>
    <n v="68"/>
    <m/>
    <n v="73"/>
    <n v="10"/>
  </r>
  <r>
    <m/>
    <m/>
    <x v="0"/>
    <x v="0"/>
    <s v="P1"/>
    <x v="0"/>
    <x v="3"/>
    <m/>
    <x v="0"/>
    <x v="9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10"/>
    <m/>
    <s v="-"/>
    <n v="130"/>
    <n v="100"/>
    <n v="90"/>
    <m/>
    <n v="40"/>
    <n v="40"/>
    <m/>
    <n v="88"/>
    <n v="5"/>
  </r>
  <r>
    <m/>
    <m/>
    <x v="1"/>
    <x v="0"/>
    <s v="P1"/>
    <x v="0"/>
    <x v="3"/>
    <m/>
    <x v="0"/>
    <x v="11"/>
    <m/>
    <s v="-"/>
    <n v="130"/>
    <n v="600"/>
    <n v="115"/>
    <m/>
    <n v="15"/>
    <n v="15"/>
    <m/>
    <n v="100"/>
    <n v="1"/>
  </r>
  <r>
    <m/>
    <m/>
    <x v="1"/>
    <x v="0"/>
    <s v="P1"/>
    <x v="0"/>
    <x v="3"/>
    <m/>
    <x v="0"/>
    <x v="12"/>
    <m/>
    <s v="-"/>
    <n v="130"/>
    <n v="600"/>
    <n v="37"/>
    <m/>
    <n v="93"/>
    <n v="93"/>
    <m/>
    <n v="88"/>
    <n v="5"/>
  </r>
  <r>
    <m/>
    <m/>
    <x v="1"/>
    <x v="0"/>
    <s v="P1"/>
    <x v="0"/>
    <x v="3"/>
    <m/>
    <x v="0"/>
    <x v="13"/>
    <m/>
    <s v="-"/>
    <n v="130"/>
    <n v="600"/>
    <n v="90"/>
    <m/>
    <n v="40"/>
    <n v="40"/>
    <m/>
    <n v="97"/>
    <n v="2"/>
  </r>
  <r>
    <m/>
    <m/>
    <x v="1"/>
    <x v="0"/>
    <s v="P1"/>
    <x v="0"/>
    <x v="3"/>
    <m/>
    <x v="0"/>
    <x v="14"/>
    <m/>
    <s v="-"/>
    <n v="130"/>
    <n v="600"/>
    <n v="46"/>
    <m/>
    <n v="84"/>
    <n v="84"/>
    <m/>
    <n v="91"/>
    <n v="4"/>
  </r>
  <r>
    <m/>
    <m/>
    <x v="1"/>
    <x v="0"/>
    <s v="P1"/>
    <x v="0"/>
    <x v="3"/>
    <m/>
    <x v="0"/>
    <x v="15"/>
    <m/>
    <s v="-"/>
    <n v="130"/>
    <n v="600"/>
    <n v="64"/>
    <m/>
    <n v="66"/>
    <n v="66"/>
    <m/>
    <n v="94"/>
    <n v="3"/>
  </r>
  <r>
    <m/>
    <m/>
    <x v="2"/>
    <x v="0"/>
    <s v="P1"/>
    <x v="0"/>
    <x v="3"/>
    <m/>
    <x v="0"/>
    <x v="16"/>
    <m/>
    <s v="-"/>
    <n v="180"/>
    <n v="600"/>
    <n v="35"/>
    <m/>
    <n v="145"/>
    <n v="145"/>
    <m/>
    <n v="91"/>
    <n v="4"/>
  </r>
  <r>
    <m/>
    <m/>
    <x v="2"/>
    <x v="0"/>
    <s v="P1"/>
    <x v="0"/>
    <x v="3"/>
    <m/>
    <x v="0"/>
    <x v="17"/>
    <m/>
    <s v="-"/>
    <n v="180"/>
    <n v="600"/>
    <n v="7"/>
    <m/>
    <n v="173"/>
    <n v="173"/>
    <m/>
    <n v="79"/>
    <n v="8"/>
  </r>
  <r>
    <m/>
    <m/>
    <x v="2"/>
    <x v="0"/>
    <s v="P1"/>
    <x v="0"/>
    <x v="3"/>
    <m/>
    <x v="0"/>
    <x v="18"/>
    <m/>
    <s v="-"/>
    <n v="180"/>
    <n v="600"/>
    <n v="54"/>
    <m/>
    <n v="126"/>
    <n v="126"/>
    <m/>
    <n v="94"/>
    <n v="3"/>
  </r>
  <r>
    <m/>
    <m/>
    <x v="2"/>
    <x v="0"/>
    <s v="P1"/>
    <x v="0"/>
    <x v="3"/>
    <m/>
    <x v="0"/>
    <x v="19"/>
    <m/>
    <s v="-"/>
    <n v="180"/>
    <n v="600"/>
    <n v="31"/>
    <m/>
    <n v="149"/>
    <n v="149"/>
    <m/>
    <n v="85"/>
    <n v="6"/>
  </r>
  <r>
    <m/>
    <m/>
    <x v="2"/>
    <x v="0"/>
    <s v="P1"/>
    <x v="0"/>
    <x v="3"/>
    <m/>
    <x v="0"/>
    <x v="20"/>
    <m/>
    <s v="-"/>
    <n v="180"/>
    <n v="600"/>
    <n v="63"/>
    <m/>
    <n v="117"/>
    <n v="117"/>
    <m/>
    <n v="97"/>
    <n v="2"/>
  </r>
  <r>
    <m/>
    <m/>
    <x v="2"/>
    <x v="0"/>
    <s v="P1"/>
    <x v="0"/>
    <x v="3"/>
    <m/>
    <x v="0"/>
    <x v="21"/>
    <m/>
    <s v="-"/>
    <n v="180"/>
    <n v="600"/>
    <n v="34"/>
    <m/>
    <n v="146"/>
    <n v="146"/>
    <m/>
    <n v="88"/>
    <n v="5"/>
  </r>
  <r>
    <m/>
    <m/>
    <x v="2"/>
    <x v="0"/>
    <s v="P1"/>
    <x v="0"/>
    <x v="3"/>
    <m/>
    <x v="0"/>
    <x v="22"/>
    <m/>
    <s v="-"/>
    <n v="180"/>
    <n v="600"/>
    <n v="87"/>
    <m/>
    <n v="93"/>
    <n v="93"/>
    <m/>
    <n v="100"/>
    <n v="1"/>
  </r>
  <r>
    <m/>
    <m/>
    <x v="2"/>
    <x v="0"/>
    <s v="P1"/>
    <x v="0"/>
    <x v="3"/>
    <m/>
    <x v="0"/>
    <x v="23"/>
    <m/>
    <s v="-"/>
    <n v="180"/>
    <n v="600"/>
    <n v="27"/>
    <m/>
    <n v="153"/>
    <n v="153"/>
    <m/>
    <n v="82"/>
    <n v="7"/>
  </r>
  <r>
    <m/>
    <m/>
    <x v="3"/>
    <x v="0"/>
    <s v="P1"/>
    <x v="0"/>
    <x v="3"/>
    <m/>
    <x v="0"/>
    <x v="24"/>
    <m/>
    <s v="-"/>
    <n v="180"/>
    <n v="600"/>
    <n v="36"/>
    <m/>
    <n v="144"/>
    <n v="144"/>
    <m/>
    <n v="97"/>
    <n v="2"/>
  </r>
  <r>
    <m/>
    <m/>
    <x v="3"/>
    <x v="0"/>
    <s v="P1"/>
    <x v="0"/>
    <x v="3"/>
    <m/>
    <x v="0"/>
    <x v="25"/>
    <m/>
    <s v="-"/>
    <n v="180"/>
    <n v="600"/>
    <n v="25"/>
    <m/>
    <n v="155"/>
    <n v="155"/>
    <m/>
    <n v="91"/>
    <n v="4"/>
  </r>
  <r>
    <m/>
    <m/>
    <x v="3"/>
    <x v="0"/>
    <s v="P1"/>
    <x v="0"/>
    <x v="3"/>
    <m/>
    <x v="0"/>
    <x v="26"/>
    <m/>
    <s v="-"/>
    <n v="180"/>
    <n v="600"/>
    <n v="20"/>
    <m/>
    <n v="160"/>
    <n v="160"/>
    <m/>
    <n v="85"/>
    <n v="6"/>
  </r>
  <r>
    <m/>
    <m/>
    <x v="3"/>
    <x v="0"/>
    <s v="P1"/>
    <x v="0"/>
    <x v="3"/>
    <m/>
    <x v="0"/>
    <x v="27"/>
    <m/>
    <s v="-"/>
    <n v="180"/>
    <n v="600"/>
    <n v="23"/>
    <m/>
    <n v="157"/>
    <n v="157"/>
    <m/>
    <n v="88"/>
    <n v="5"/>
  </r>
  <r>
    <m/>
    <m/>
    <x v="3"/>
    <x v="0"/>
    <s v="P1"/>
    <x v="0"/>
    <x v="3"/>
    <m/>
    <x v="0"/>
    <x v="28"/>
    <m/>
    <s v="-"/>
    <n v="180"/>
    <n v="600"/>
    <n v="34"/>
    <m/>
    <n v="146"/>
    <n v="146"/>
    <m/>
    <n v="94"/>
    <n v="3"/>
  </r>
  <r>
    <m/>
    <m/>
    <x v="3"/>
    <x v="0"/>
    <s v="P1"/>
    <x v="0"/>
    <x v="3"/>
    <m/>
    <x v="0"/>
    <x v="29"/>
    <m/>
    <s v="-"/>
    <n v="180"/>
    <n v="600"/>
    <n v="40"/>
    <m/>
    <n v="140"/>
    <n v="140"/>
    <m/>
    <n v="100"/>
    <n v="1"/>
  </r>
  <r>
    <m/>
    <m/>
    <x v="4"/>
    <x v="1"/>
    <m/>
    <x v="1"/>
    <x v="3"/>
    <m/>
    <x v="0"/>
    <x v="30"/>
    <m/>
    <s v="-"/>
    <n v="180"/>
    <n v="600"/>
    <n v="32"/>
    <m/>
    <n v="148"/>
    <n v="148"/>
    <m/>
    <n v="94"/>
    <n v="3"/>
  </r>
  <r>
    <m/>
    <m/>
    <x v="4"/>
    <x v="1"/>
    <m/>
    <x v="1"/>
    <x v="3"/>
    <m/>
    <x v="0"/>
    <x v="31"/>
    <m/>
    <s v="-"/>
    <n v="100"/>
    <n v="600"/>
    <n v="39"/>
    <m/>
    <n v="61"/>
    <n v="61"/>
    <m/>
    <n v="100"/>
    <n v="1"/>
  </r>
  <r>
    <m/>
    <m/>
    <x v="4"/>
    <x v="1"/>
    <m/>
    <x v="1"/>
    <x v="3"/>
    <m/>
    <x v="0"/>
    <x v="32"/>
    <m/>
    <s v="-"/>
    <n v="100"/>
    <n v="600"/>
    <n v="36"/>
    <m/>
    <n v="64"/>
    <n v="64"/>
    <m/>
    <n v="97"/>
    <n v="2"/>
  </r>
  <r>
    <m/>
    <m/>
    <x v="5"/>
    <x v="0"/>
    <s v="P1"/>
    <x v="0"/>
    <x v="3"/>
    <m/>
    <x v="0"/>
    <x v="33"/>
    <m/>
    <s v="-"/>
    <n v="100"/>
    <n v="600"/>
    <n v="31"/>
    <m/>
    <n v="69"/>
    <n v="69"/>
    <m/>
    <n v="91"/>
    <n v="4"/>
  </r>
  <r>
    <m/>
    <m/>
    <x v="5"/>
    <x v="0"/>
    <s v="P1"/>
    <x v="0"/>
    <x v="3"/>
    <m/>
    <x v="0"/>
    <x v="34"/>
    <m/>
    <s v="-"/>
    <n v="100"/>
    <n v="600"/>
    <n v="26"/>
    <m/>
    <n v="74"/>
    <n v="74"/>
    <m/>
    <n v="88"/>
    <n v="5"/>
  </r>
  <r>
    <m/>
    <m/>
    <x v="5"/>
    <x v="0"/>
    <s v="P1"/>
    <x v="0"/>
    <x v="3"/>
    <m/>
    <x v="0"/>
    <x v="35"/>
    <m/>
    <s v="-"/>
    <n v="100"/>
    <n v="600"/>
    <n v="25"/>
    <m/>
    <n v="75"/>
    <n v="75"/>
    <m/>
    <n v="85"/>
    <n v="6"/>
  </r>
  <r>
    <m/>
    <m/>
    <x v="5"/>
    <x v="0"/>
    <s v="P1"/>
    <x v="0"/>
    <x v="3"/>
    <m/>
    <x v="0"/>
    <x v="36"/>
    <m/>
    <s v="-"/>
    <n v="100"/>
    <n v="600"/>
    <n v="38"/>
    <m/>
    <n v="62"/>
    <n v="62"/>
    <m/>
    <n v="97"/>
    <n v="2"/>
  </r>
  <r>
    <m/>
    <m/>
    <x v="5"/>
    <x v="0"/>
    <s v="P1"/>
    <x v="0"/>
    <x v="3"/>
    <m/>
    <x v="0"/>
    <x v="37"/>
    <m/>
    <s v="-"/>
    <n v="100"/>
    <n v="600"/>
    <n v="57"/>
    <m/>
    <n v="43"/>
    <n v="43"/>
    <m/>
    <n v="100"/>
    <n v="1"/>
  </r>
  <r>
    <m/>
    <m/>
    <x v="5"/>
    <x v="0"/>
    <s v="P1"/>
    <x v="0"/>
    <x v="3"/>
    <m/>
    <x v="0"/>
    <x v="38"/>
    <m/>
    <s v="-"/>
    <n v="100"/>
    <n v="600"/>
    <n v="32"/>
    <m/>
    <n v="68"/>
    <n v="68"/>
    <m/>
    <n v="94"/>
    <n v="3"/>
  </r>
  <r>
    <m/>
    <m/>
    <x v="6"/>
    <x v="0"/>
    <s v="P1"/>
    <x v="0"/>
    <x v="3"/>
    <m/>
    <x v="0"/>
    <x v="39"/>
    <m/>
    <s v="-"/>
    <n v="130"/>
    <n v="600"/>
    <n v="121"/>
    <m/>
    <n v="9"/>
    <n v="9"/>
    <m/>
    <n v="100"/>
    <n v="1"/>
  </r>
  <r>
    <m/>
    <m/>
    <x v="6"/>
    <x v="0"/>
    <s v="P1"/>
    <x v="0"/>
    <x v="3"/>
    <m/>
    <x v="0"/>
    <x v="40"/>
    <m/>
    <s v="-"/>
    <n v="130"/>
    <n v="600"/>
    <n v="83"/>
    <m/>
    <n v="47"/>
    <n v="47"/>
    <m/>
    <n v="97"/>
    <n v="2"/>
  </r>
  <r>
    <m/>
    <m/>
    <x v="6"/>
    <x v="0"/>
    <s v="P1"/>
    <x v="0"/>
    <x v="3"/>
    <m/>
    <x v="0"/>
    <x v="41"/>
    <m/>
    <s v="-"/>
    <n v="130"/>
    <n v="600"/>
    <n v="82"/>
    <m/>
    <n v="48"/>
    <n v="48"/>
    <m/>
    <n v="94"/>
    <n v="3"/>
  </r>
  <r>
    <m/>
    <m/>
    <x v="6"/>
    <x v="0"/>
    <s v="P1"/>
    <x v="0"/>
    <x v="3"/>
    <m/>
    <x v="0"/>
    <x v="42"/>
    <m/>
    <s v="-"/>
    <n v="130"/>
    <n v="600"/>
    <n v="63"/>
    <m/>
    <n v="67"/>
    <n v="67"/>
    <m/>
    <n v="88"/>
    <n v="5"/>
  </r>
  <r>
    <m/>
    <m/>
    <x v="6"/>
    <x v="0"/>
    <s v="P1"/>
    <x v="0"/>
    <x v="3"/>
    <m/>
    <x v="0"/>
    <x v="43"/>
    <m/>
    <s v="-"/>
    <n v="130"/>
    <n v="600"/>
    <n v="79"/>
    <m/>
    <n v="51"/>
    <n v="51"/>
    <m/>
    <n v="91"/>
    <n v="4"/>
  </r>
  <r>
    <m/>
    <m/>
    <x v="6"/>
    <x v="0"/>
    <s v="P1"/>
    <x v="0"/>
    <x v="3"/>
    <m/>
    <x v="0"/>
    <x v="44"/>
    <m/>
    <s v="-"/>
    <n v="130"/>
    <n v="600"/>
    <n v="23"/>
    <m/>
    <n v="107"/>
    <n v="107"/>
    <m/>
    <n v="79"/>
    <n v="8"/>
  </r>
  <r>
    <m/>
    <m/>
    <x v="6"/>
    <x v="0"/>
    <s v="P1"/>
    <x v="0"/>
    <x v="3"/>
    <m/>
    <x v="0"/>
    <x v="45"/>
    <m/>
    <s v="-"/>
    <n v="130"/>
    <n v="600"/>
    <n v="35"/>
    <m/>
    <n v="95"/>
    <n v="95"/>
    <m/>
    <n v="85"/>
    <n v="6"/>
  </r>
  <r>
    <m/>
    <m/>
    <x v="6"/>
    <x v="0"/>
    <s v="P1"/>
    <x v="0"/>
    <x v="3"/>
    <m/>
    <x v="0"/>
    <x v="46"/>
    <m/>
    <s v="-"/>
    <n v="130"/>
    <n v="600"/>
    <n v="30"/>
    <m/>
    <n v="100"/>
    <n v="100"/>
    <m/>
    <n v="82"/>
    <n v="7"/>
  </r>
  <r>
    <m/>
    <m/>
    <x v="7"/>
    <x v="0"/>
    <s v="P1"/>
    <x v="0"/>
    <x v="3"/>
    <m/>
    <x v="0"/>
    <x v="47"/>
    <m/>
    <s v="-"/>
    <n v="130"/>
    <n v="600"/>
    <n v="11"/>
    <m/>
    <n v="119"/>
    <n v="119"/>
    <m/>
    <n v="88"/>
    <n v="5"/>
  </r>
  <r>
    <m/>
    <m/>
    <x v="7"/>
    <x v="0"/>
    <s v="P1"/>
    <x v="0"/>
    <x v="3"/>
    <m/>
    <x v="0"/>
    <x v="48"/>
    <m/>
    <s v="-"/>
    <n v="130"/>
    <n v="600"/>
    <n v="5"/>
    <m/>
    <n v="125"/>
    <n v="125"/>
    <m/>
    <n v="85"/>
    <n v="6"/>
  </r>
  <r>
    <m/>
    <m/>
    <x v="7"/>
    <x v="0"/>
    <s v="P1"/>
    <x v="0"/>
    <x v="3"/>
    <m/>
    <x v="0"/>
    <x v="49"/>
    <m/>
    <s v="-"/>
    <n v="130"/>
    <n v="600"/>
    <n v="15"/>
    <m/>
    <n v="115"/>
    <n v="115"/>
    <m/>
    <n v="94"/>
    <n v="3"/>
  </r>
  <r>
    <m/>
    <m/>
    <x v="7"/>
    <x v="0"/>
    <s v="P1"/>
    <x v="0"/>
    <x v="3"/>
    <m/>
    <x v="0"/>
    <x v="50"/>
    <m/>
    <s v="-"/>
    <n v="130"/>
    <n v="600"/>
    <n v="17"/>
    <m/>
    <n v="113"/>
    <n v="113"/>
    <m/>
    <n v="97"/>
    <n v="2"/>
  </r>
  <r>
    <m/>
    <m/>
    <x v="7"/>
    <x v="0"/>
    <s v="P1"/>
    <x v="0"/>
    <x v="3"/>
    <m/>
    <x v="0"/>
    <x v="51"/>
    <m/>
    <s v="-"/>
    <n v="130"/>
    <n v="600"/>
    <n v="27"/>
    <m/>
    <n v="103"/>
    <n v="103"/>
    <m/>
    <n v="100"/>
    <n v="1"/>
  </r>
  <r>
    <m/>
    <m/>
    <x v="7"/>
    <x v="0"/>
    <s v="P1"/>
    <x v="0"/>
    <x v="3"/>
    <m/>
    <x v="0"/>
    <x v="52"/>
    <m/>
    <s v="-"/>
    <n v="130"/>
    <n v="600"/>
    <n v="3"/>
    <m/>
    <n v="127"/>
    <n v="127"/>
    <m/>
    <n v="82"/>
    <n v="7"/>
  </r>
  <r>
    <m/>
    <m/>
    <x v="7"/>
    <x v="0"/>
    <s v="P1"/>
    <x v="0"/>
    <x v="3"/>
    <m/>
    <x v="0"/>
    <x v="53"/>
    <m/>
    <s v="-"/>
    <n v="130"/>
    <n v="600"/>
    <n v="15"/>
    <m/>
    <n v="115"/>
    <n v="115"/>
    <m/>
    <n v="94"/>
    <n v="3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224"/>
    </i>
    <i>
      <x v="251"/>
    </i>
    <i>
      <x v="31"/>
    </i>
    <i>
      <x v="173"/>
    </i>
    <i>
      <x v="176"/>
    </i>
    <i>
      <x v="231"/>
    </i>
    <i>
      <x v="93"/>
    </i>
    <i>
      <x v="36"/>
    </i>
    <i>
      <x v="156"/>
    </i>
    <i>
      <x v="124"/>
    </i>
    <i>
      <x v="9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5184">
      <pivotArea type="origin" dataOnly="0" labelOnly="1" outline="0" fieldPosition="0"/>
    </format>
    <format dxfId="5183">
      <pivotArea field="3" type="button" dataOnly="0" labelOnly="1" outline="0"/>
    </format>
    <format dxfId="5182">
      <pivotArea field="6" type="button" dataOnly="0" labelOnly="1" outline="0" axis="axisCol" fieldPosition="0"/>
    </format>
    <format dxfId="5181">
      <pivotArea field="5" type="button" dataOnly="0" labelOnly="1" outline="0"/>
    </format>
    <format dxfId="5180">
      <pivotArea field="8" type="button" dataOnly="0" labelOnly="1" outline="0"/>
    </format>
    <format dxfId="5179">
      <pivotArea type="topRight" dataOnly="0" labelOnly="1" outline="0" fieldPosition="0"/>
    </format>
    <format dxfId="5178">
      <pivotArea type="origin" dataOnly="0" labelOnly="1" outline="0" fieldPosition="0"/>
    </format>
    <format dxfId="5177">
      <pivotArea field="3" type="button" dataOnly="0" labelOnly="1" outline="0"/>
    </format>
    <format dxfId="5176">
      <pivotArea field="6" type="button" dataOnly="0" labelOnly="1" outline="0" axis="axisCol" fieldPosition="0"/>
    </format>
    <format dxfId="5175">
      <pivotArea field="5" type="button" dataOnly="0" labelOnly="1" outline="0"/>
    </format>
    <format dxfId="5174">
      <pivotArea field="8" type="button" dataOnly="0" labelOnly="1" outline="0"/>
    </format>
    <format dxfId="5173">
      <pivotArea type="topRight" dataOnly="0" labelOnly="1" outline="0" fieldPosition="0"/>
    </format>
    <format dxfId="5172">
      <pivotArea dataOnly="0" grandCol="1" outline="0" fieldPosition="0"/>
    </format>
    <format dxfId="5171">
      <pivotArea dataOnly="0" grandCol="1" outline="0" fieldPosition="0"/>
    </format>
    <format dxfId="5170">
      <pivotArea field="9" type="button" dataOnly="0" labelOnly="1" outline="0" axis="axisRow" fieldPosition="0"/>
    </format>
    <format dxfId="5169">
      <pivotArea field="9" type="button" dataOnly="0" labelOnly="1" outline="0" axis="axisRow" fieldPosition="0"/>
    </format>
    <format dxfId="5168">
      <pivotArea field="9" type="button" dataOnly="0" labelOnly="1" outline="0" axis="axisRow" fieldPosition="0"/>
    </format>
    <format dxfId="5167">
      <pivotArea grandRow="1" outline="0" collapsedLevelsAreSubtotals="1" fieldPosition="0"/>
    </format>
    <format dxfId="5166">
      <pivotArea outline="0" fieldPosition="0">
        <references count="1">
          <reference field="4294967294" count="1">
            <x v="0"/>
          </reference>
        </references>
      </pivotArea>
    </format>
    <format dxfId="5165">
      <pivotArea dataOnly="0" outline="0" fieldPosition="0">
        <references count="1">
          <reference field="6" count="1">
            <x v="2"/>
          </reference>
        </references>
      </pivotArea>
    </format>
    <format dxfId="5164">
      <pivotArea dataOnly="0" outline="0" fieldPosition="0">
        <references count="1">
          <reference field="6" count="1">
            <x v="2"/>
          </reference>
        </references>
      </pivotArea>
    </format>
    <format dxfId="5163">
      <pivotArea dataOnly="0" outline="0" fieldPosition="0">
        <references count="1">
          <reference field="6" count="1">
            <x v="3"/>
          </reference>
        </references>
      </pivotArea>
    </format>
    <format dxfId="5162">
      <pivotArea dataOnly="0" outline="0" fieldPosition="0">
        <references count="1">
          <reference field="6" count="1">
            <x v="3"/>
          </reference>
        </references>
      </pivotArea>
    </format>
    <format dxfId="5161">
      <pivotArea dataOnly="0" outline="0" fieldPosition="0">
        <references count="1">
          <reference field="6" count="1">
            <x v="0"/>
          </reference>
        </references>
      </pivotArea>
    </format>
    <format dxfId="5160">
      <pivotArea dataOnly="0" outline="0" fieldPosition="0">
        <references count="1">
          <reference field="6" count="1">
            <x v="0"/>
          </reference>
        </references>
      </pivotArea>
    </format>
    <format dxfId="5159">
      <pivotArea dataOnly="0" outline="0" fieldPosition="0">
        <references count="1">
          <reference field="6" count="1">
            <x v="1"/>
          </reference>
        </references>
      </pivotArea>
    </format>
    <format dxfId="5158">
      <pivotArea dataOnly="0" outline="0" fieldPosition="0">
        <references count="1">
          <reference field="6" count="1">
            <x v="1"/>
          </reference>
        </references>
      </pivotArea>
    </format>
    <format dxfId="5157">
      <pivotArea dataOnly="0" labelOnly="1" fieldPosition="0">
        <references count="1">
          <reference field="9" count="0"/>
        </references>
      </pivotArea>
    </format>
    <format dxfId="5156">
      <pivotArea dataOnly="0" labelOnly="1" outline="0" fieldPosition="0">
        <references count="1">
          <reference field="2" count="0"/>
        </references>
      </pivotArea>
    </format>
    <format dxfId="5155">
      <pivotArea field="9" type="button" dataOnly="0" labelOnly="1" outline="0" axis="axisRow" fieldPosition="0"/>
    </format>
    <format dxfId="5154">
      <pivotArea dataOnly="0" labelOnly="1" fieldPosition="0">
        <references count="1">
          <reference field="6" count="0"/>
        </references>
      </pivotArea>
    </format>
    <format dxfId="515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27"/>
    </i>
    <i>
      <x v="29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5152">
      <pivotArea type="origin" dataOnly="0" labelOnly="1" outline="0" fieldPosition="0"/>
    </format>
    <format dxfId="5151">
      <pivotArea field="3" type="button" dataOnly="0" labelOnly="1" outline="0"/>
    </format>
    <format dxfId="5150">
      <pivotArea field="6" type="button" dataOnly="0" labelOnly="1" outline="0" axis="axisCol" fieldPosition="0"/>
    </format>
    <format dxfId="5149">
      <pivotArea field="5" type="button" dataOnly="0" labelOnly="1" outline="0"/>
    </format>
    <format dxfId="5148">
      <pivotArea field="8" type="button" dataOnly="0" labelOnly="1" outline="0"/>
    </format>
    <format dxfId="5147">
      <pivotArea type="topRight" dataOnly="0" labelOnly="1" outline="0" fieldPosition="0"/>
    </format>
    <format dxfId="5146">
      <pivotArea type="origin" dataOnly="0" labelOnly="1" outline="0" fieldPosition="0"/>
    </format>
    <format dxfId="5145">
      <pivotArea field="3" type="button" dataOnly="0" labelOnly="1" outline="0"/>
    </format>
    <format dxfId="5144">
      <pivotArea field="6" type="button" dataOnly="0" labelOnly="1" outline="0" axis="axisCol" fieldPosition="0"/>
    </format>
    <format dxfId="5143">
      <pivotArea field="5" type="button" dataOnly="0" labelOnly="1" outline="0"/>
    </format>
    <format dxfId="5142">
      <pivotArea field="8" type="button" dataOnly="0" labelOnly="1" outline="0"/>
    </format>
    <format dxfId="5141">
      <pivotArea type="topRight" dataOnly="0" labelOnly="1" outline="0" fieldPosition="0"/>
    </format>
    <format dxfId="5140">
      <pivotArea dataOnly="0" grandCol="1" outline="0" fieldPosition="0"/>
    </format>
    <format dxfId="5139">
      <pivotArea dataOnly="0" grandCol="1" outline="0" fieldPosition="0"/>
    </format>
    <format dxfId="5138">
      <pivotArea field="9" type="button" dataOnly="0" labelOnly="1" outline="0" axis="axisRow" fieldPosition="0"/>
    </format>
    <format dxfId="5137">
      <pivotArea field="9" type="button" dataOnly="0" labelOnly="1" outline="0" axis="axisRow" fieldPosition="0"/>
    </format>
    <format dxfId="5136">
      <pivotArea field="9" type="button" dataOnly="0" labelOnly="1" outline="0" axis="axisRow" fieldPosition="0"/>
    </format>
    <format dxfId="5135">
      <pivotArea grandRow="1" outline="0" collapsedLevelsAreSubtotals="1" fieldPosition="0"/>
    </format>
    <format dxfId="5134">
      <pivotArea outline="0" fieldPosition="0">
        <references count="1">
          <reference field="4294967294" count="1">
            <x v="0"/>
          </reference>
        </references>
      </pivotArea>
    </format>
    <format dxfId="5133">
      <pivotArea dataOnly="0" outline="0" fieldPosition="0">
        <references count="1">
          <reference field="6" count="1">
            <x v="2"/>
          </reference>
        </references>
      </pivotArea>
    </format>
    <format dxfId="5132">
      <pivotArea dataOnly="0" outline="0" fieldPosition="0">
        <references count="1">
          <reference field="6" count="1">
            <x v="2"/>
          </reference>
        </references>
      </pivotArea>
    </format>
    <format dxfId="5131">
      <pivotArea dataOnly="0" outline="0" fieldPosition="0">
        <references count="1">
          <reference field="6" count="1">
            <x v="3"/>
          </reference>
        </references>
      </pivotArea>
    </format>
    <format dxfId="5130">
      <pivotArea dataOnly="0" outline="0" fieldPosition="0">
        <references count="1">
          <reference field="6" count="1">
            <x v="3"/>
          </reference>
        </references>
      </pivotArea>
    </format>
    <format dxfId="5129">
      <pivotArea dataOnly="0" outline="0" fieldPosition="0">
        <references count="1">
          <reference field="6" count="1">
            <x v="0"/>
          </reference>
        </references>
      </pivotArea>
    </format>
    <format dxfId="5128">
      <pivotArea dataOnly="0" outline="0" fieldPosition="0">
        <references count="1">
          <reference field="6" count="1">
            <x v="0"/>
          </reference>
        </references>
      </pivotArea>
    </format>
    <format dxfId="5127">
      <pivotArea dataOnly="0" outline="0" fieldPosition="0">
        <references count="1">
          <reference field="6" count="1">
            <x v="1"/>
          </reference>
        </references>
      </pivotArea>
    </format>
    <format dxfId="5126">
      <pivotArea dataOnly="0" outline="0" fieldPosition="0">
        <references count="1">
          <reference field="6" count="1">
            <x v="1"/>
          </reference>
        </references>
      </pivotArea>
    </format>
    <format dxfId="5125">
      <pivotArea dataOnly="0" labelOnly="1" fieldPosition="0">
        <references count="1">
          <reference field="9" count="0"/>
        </references>
      </pivotArea>
    </format>
    <format dxfId="5124">
      <pivotArea dataOnly="0" labelOnly="1" outline="0" fieldPosition="0">
        <references count="1">
          <reference field="2" count="0"/>
        </references>
      </pivotArea>
    </format>
    <format dxfId="5123">
      <pivotArea dataOnly="0" labelOnly="1" outline="0" fieldPosition="0">
        <references count="1">
          <reference field="2" count="0"/>
        </references>
      </pivotArea>
    </format>
    <format dxfId="5122">
      <pivotArea field="9" type="button" dataOnly="0" labelOnly="1" outline="0" axis="axisRow" fieldPosition="0"/>
    </format>
    <format dxfId="5121">
      <pivotArea dataOnly="0" labelOnly="1" fieldPosition="0">
        <references count="1">
          <reference field="6" count="0"/>
        </references>
      </pivotArea>
    </format>
    <format dxfId="5120">
      <pivotArea dataOnly="0" labelOnly="1" grandCol="1" outline="0" fieldPosition="0"/>
    </format>
    <format dxfId="5119">
      <pivotArea field="9" type="button" dataOnly="0" labelOnly="1" outline="0" axis="axisRow" fieldPosition="0"/>
    </format>
    <format dxfId="5118">
      <pivotArea dataOnly="0" labelOnly="1" fieldPosition="0">
        <references count="1">
          <reference field="6" count="0"/>
        </references>
      </pivotArea>
    </format>
    <format dxfId="511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18"/>
    </i>
    <i>
      <x v="109"/>
    </i>
    <i>
      <x v="209"/>
    </i>
    <i>
      <x v="172"/>
    </i>
    <i>
      <x v="257"/>
    </i>
    <i>
      <x v="22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5116">
      <pivotArea type="origin" dataOnly="0" labelOnly="1" outline="0" fieldPosition="0"/>
    </format>
    <format dxfId="5115">
      <pivotArea field="3" type="button" dataOnly="0" labelOnly="1" outline="0"/>
    </format>
    <format dxfId="5114">
      <pivotArea field="6" type="button" dataOnly="0" labelOnly="1" outline="0" axis="axisCol" fieldPosition="0"/>
    </format>
    <format dxfId="5113">
      <pivotArea field="5" type="button" dataOnly="0" labelOnly="1" outline="0"/>
    </format>
    <format dxfId="5112">
      <pivotArea field="8" type="button" dataOnly="0" labelOnly="1" outline="0"/>
    </format>
    <format dxfId="5111">
      <pivotArea type="topRight" dataOnly="0" labelOnly="1" outline="0" fieldPosition="0"/>
    </format>
    <format dxfId="5110">
      <pivotArea type="origin" dataOnly="0" labelOnly="1" outline="0" fieldPosition="0"/>
    </format>
    <format dxfId="5109">
      <pivotArea field="3" type="button" dataOnly="0" labelOnly="1" outline="0"/>
    </format>
    <format dxfId="5108">
      <pivotArea field="6" type="button" dataOnly="0" labelOnly="1" outline="0" axis="axisCol" fieldPosition="0"/>
    </format>
    <format dxfId="5107">
      <pivotArea field="5" type="button" dataOnly="0" labelOnly="1" outline="0"/>
    </format>
    <format dxfId="5106">
      <pivotArea field="8" type="button" dataOnly="0" labelOnly="1" outline="0"/>
    </format>
    <format dxfId="5105">
      <pivotArea type="topRight" dataOnly="0" labelOnly="1" outline="0" fieldPosition="0"/>
    </format>
    <format dxfId="5104">
      <pivotArea dataOnly="0" grandCol="1" outline="0" fieldPosition="0"/>
    </format>
    <format dxfId="5103">
      <pivotArea dataOnly="0" grandCol="1" outline="0" fieldPosition="0"/>
    </format>
    <format dxfId="5102">
      <pivotArea field="9" type="button" dataOnly="0" labelOnly="1" outline="0" axis="axisRow" fieldPosition="0"/>
    </format>
    <format dxfId="5101">
      <pivotArea field="9" type="button" dataOnly="0" labelOnly="1" outline="0" axis="axisRow" fieldPosition="0"/>
    </format>
    <format dxfId="5100">
      <pivotArea field="9" type="button" dataOnly="0" labelOnly="1" outline="0" axis="axisRow" fieldPosition="0"/>
    </format>
    <format dxfId="5099">
      <pivotArea grandRow="1" outline="0" collapsedLevelsAreSubtotals="1" fieldPosition="0"/>
    </format>
    <format dxfId="5098">
      <pivotArea outline="0" fieldPosition="0">
        <references count="1">
          <reference field="4294967294" count="1">
            <x v="0"/>
          </reference>
        </references>
      </pivotArea>
    </format>
    <format dxfId="5097">
      <pivotArea dataOnly="0" outline="0" fieldPosition="0">
        <references count="1">
          <reference field="6" count="1">
            <x v="2"/>
          </reference>
        </references>
      </pivotArea>
    </format>
    <format dxfId="5096">
      <pivotArea dataOnly="0" outline="0" fieldPosition="0">
        <references count="1">
          <reference field="6" count="1">
            <x v="2"/>
          </reference>
        </references>
      </pivotArea>
    </format>
    <format dxfId="5095">
      <pivotArea dataOnly="0" outline="0" fieldPosition="0">
        <references count="1">
          <reference field="6" count="1">
            <x v="3"/>
          </reference>
        </references>
      </pivotArea>
    </format>
    <format dxfId="5094">
      <pivotArea dataOnly="0" outline="0" fieldPosition="0">
        <references count="1">
          <reference field="6" count="1">
            <x v="3"/>
          </reference>
        </references>
      </pivotArea>
    </format>
    <format dxfId="5093">
      <pivotArea dataOnly="0" outline="0" fieldPosition="0">
        <references count="1">
          <reference field="6" count="1">
            <x v="0"/>
          </reference>
        </references>
      </pivotArea>
    </format>
    <format dxfId="5092">
      <pivotArea dataOnly="0" outline="0" fieldPosition="0">
        <references count="1">
          <reference field="6" count="1">
            <x v="0"/>
          </reference>
        </references>
      </pivotArea>
    </format>
    <format dxfId="5091">
      <pivotArea dataOnly="0" outline="0" fieldPosition="0">
        <references count="1">
          <reference field="6" count="1">
            <x v="1"/>
          </reference>
        </references>
      </pivotArea>
    </format>
    <format dxfId="5090">
      <pivotArea dataOnly="0" outline="0" fieldPosition="0">
        <references count="1">
          <reference field="6" count="1">
            <x v="1"/>
          </reference>
        </references>
      </pivotArea>
    </format>
    <format dxfId="5089">
      <pivotArea dataOnly="0" labelOnly="1" fieldPosition="0">
        <references count="1">
          <reference field="9" count="0"/>
        </references>
      </pivotArea>
    </format>
    <format dxfId="5088">
      <pivotArea dataOnly="0" labelOnly="1" outline="0" fieldPosition="0">
        <references count="1">
          <reference field="2" count="0"/>
        </references>
      </pivotArea>
    </format>
    <format dxfId="5087">
      <pivotArea dataOnly="0" labelOnly="1" grandCol="1" outline="0" fieldPosition="0"/>
    </format>
    <format dxfId="5086">
      <pivotArea field="9" type="button" dataOnly="0" labelOnly="1" outline="0" axis="axisRow" fieldPosition="0"/>
    </format>
    <format dxfId="5085">
      <pivotArea dataOnly="0" labelOnly="1" fieldPosition="0">
        <references count="1">
          <reference field="6" count="0"/>
        </references>
      </pivotArea>
    </format>
    <format dxfId="5084">
      <pivotArea dataOnly="0" labelOnly="1" grandCol="1" outline="0" fieldPosition="0"/>
    </format>
    <format dxfId="5083">
      <pivotArea field="9" type="button" dataOnly="0" labelOnly="1" outline="0" axis="axisRow" fieldPosition="0"/>
    </format>
    <format dxfId="5082">
      <pivotArea dataOnly="0" labelOnly="1" fieldPosition="0">
        <references count="1">
          <reference field="6" count="0"/>
        </references>
      </pivotArea>
    </format>
    <format dxfId="508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44"/>
    </i>
    <i>
      <x v="92"/>
    </i>
    <i>
      <x v="18"/>
    </i>
    <i>
      <x v="147"/>
    </i>
    <i>
      <x v="252"/>
    </i>
    <i>
      <x v="21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5080">
      <pivotArea type="origin" dataOnly="0" labelOnly="1" outline="0" fieldPosition="0"/>
    </format>
    <format dxfId="5079">
      <pivotArea field="3" type="button" dataOnly="0" labelOnly="1" outline="0"/>
    </format>
    <format dxfId="5078">
      <pivotArea field="6" type="button" dataOnly="0" labelOnly="1" outline="0" axis="axisCol" fieldPosition="0"/>
    </format>
    <format dxfId="5077">
      <pivotArea field="5" type="button" dataOnly="0" labelOnly="1" outline="0"/>
    </format>
    <format dxfId="5076">
      <pivotArea field="8" type="button" dataOnly="0" labelOnly="1" outline="0"/>
    </format>
    <format dxfId="5075">
      <pivotArea type="topRight" dataOnly="0" labelOnly="1" outline="0" fieldPosition="0"/>
    </format>
    <format dxfId="5074">
      <pivotArea type="origin" dataOnly="0" labelOnly="1" outline="0" fieldPosition="0"/>
    </format>
    <format dxfId="5073">
      <pivotArea field="3" type="button" dataOnly="0" labelOnly="1" outline="0"/>
    </format>
    <format dxfId="5072">
      <pivotArea field="6" type="button" dataOnly="0" labelOnly="1" outline="0" axis="axisCol" fieldPosition="0"/>
    </format>
    <format dxfId="5071">
      <pivotArea field="5" type="button" dataOnly="0" labelOnly="1" outline="0"/>
    </format>
    <format dxfId="5070">
      <pivotArea field="8" type="button" dataOnly="0" labelOnly="1" outline="0"/>
    </format>
    <format dxfId="5069">
      <pivotArea type="topRight" dataOnly="0" labelOnly="1" outline="0" fieldPosition="0"/>
    </format>
    <format dxfId="5068">
      <pivotArea dataOnly="0" grandCol="1" outline="0" fieldPosition="0"/>
    </format>
    <format dxfId="5067">
      <pivotArea dataOnly="0" grandCol="1" outline="0" fieldPosition="0"/>
    </format>
    <format dxfId="5066">
      <pivotArea field="9" type="button" dataOnly="0" labelOnly="1" outline="0" axis="axisRow" fieldPosition="0"/>
    </format>
    <format dxfId="5065">
      <pivotArea field="9" type="button" dataOnly="0" labelOnly="1" outline="0" axis="axisRow" fieldPosition="0"/>
    </format>
    <format dxfId="5064">
      <pivotArea field="9" type="button" dataOnly="0" labelOnly="1" outline="0" axis="axisRow" fieldPosition="0"/>
    </format>
    <format dxfId="5063">
      <pivotArea grandRow="1" outline="0" collapsedLevelsAreSubtotals="1" fieldPosition="0"/>
    </format>
    <format dxfId="5062">
      <pivotArea outline="0" fieldPosition="0">
        <references count="1">
          <reference field="4294967294" count="1">
            <x v="0"/>
          </reference>
        </references>
      </pivotArea>
    </format>
    <format dxfId="5061">
      <pivotArea dataOnly="0" outline="0" fieldPosition="0">
        <references count="1">
          <reference field="6" count="1">
            <x v="2"/>
          </reference>
        </references>
      </pivotArea>
    </format>
    <format dxfId="5060">
      <pivotArea dataOnly="0" outline="0" fieldPosition="0">
        <references count="1">
          <reference field="6" count="1">
            <x v="2"/>
          </reference>
        </references>
      </pivotArea>
    </format>
    <format dxfId="5059">
      <pivotArea dataOnly="0" outline="0" fieldPosition="0">
        <references count="1">
          <reference field="6" count="1">
            <x v="3"/>
          </reference>
        </references>
      </pivotArea>
    </format>
    <format dxfId="5058">
      <pivotArea dataOnly="0" outline="0" fieldPosition="0">
        <references count="1">
          <reference field="6" count="1">
            <x v="3"/>
          </reference>
        </references>
      </pivotArea>
    </format>
    <format dxfId="5057">
      <pivotArea dataOnly="0" outline="0" fieldPosition="0">
        <references count="1">
          <reference field="6" count="1">
            <x v="0"/>
          </reference>
        </references>
      </pivotArea>
    </format>
    <format dxfId="5056">
      <pivotArea dataOnly="0" outline="0" fieldPosition="0">
        <references count="1">
          <reference field="6" count="1">
            <x v="0"/>
          </reference>
        </references>
      </pivotArea>
    </format>
    <format dxfId="5055">
      <pivotArea dataOnly="0" outline="0" fieldPosition="0">
        <references count="1">
          <reference field="6" count="1">
            <x v="1"/>
          </reference>
        </references>
      </pivotArea>
    </format>
    <format dxfId="5054">
      <pivotArea dataOnly="0" outline="0" fieldPosition="0">
        <references count="1">
          <reference field="6" count="1">
            <x v="1"/>
          </reference>
        </references>
      </pivotArea>
    </format>
    <format dxfId="5053">
      <pivotArea dataOnly="0" labelOnly="1" fieldPosition="0">
        <references count="1">
          <reference field="9" count="0"/>
        </references>
      </pivotArea>
    </format>
    <format dxfId="5052">
      <pivotArea dataOnly="0" labelOnly="1" outline="0" fieldPosition="0">
        <references count="1">
          <reference field="2" count="0"/>
        </references>
      </pivotArea>
    </format>
    <format dxfId="5051">
      <pivotArea dataOnly="0" labelOnly="1" outline="0" fieldPosition="0">
        <references count="1">
          <reference field="2" count="0"/>
        </references>
      </pivotArea>
    </format>
    <format dxfId="5050">
      <pivotArea field="9" type="button" dataOnly="0" labelOnly="1" outline="0" axis="axisRow" fieldPosition="0"/>
    </format>
    <format dxfId="5049">
      <pivotArea dataOnly="0" labelOnly="1" fieldPosition="0">
        <references count="1">
          <reference field="6" count="0"/>
        </references>
      </pivotArea>
    </format>
    <format dxfId="5048">
      <pivotArea dataOnly="0" labelOnly="1" grandCol="1" outline="0" fieldPosition="0"/>
    </format>
    <format dxfId="5047">
      <pivotArea field="9" type="button" dataOnly="0" labelOnly="1" outline="0" axis="axisRow" fieldPosition="0"/>
    </format>
    <format dxfId="5046">
      <pivotArea dataOnly="0" labelOnly="1" fieldPosition="0">
        <references count="1">
          <reference field="6" count="0"/>
        </references>
      </pivotArea>
    </format>
    <format dxfId="504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263"/>
    </i>
    <i>
      <x v="113"/>
    </i>
    <i>
      <x v="17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5044">
      <pivotArea type="origin" dataOnly="0" labelOnly="1" outline="0" fieldPosition="0"/>
    </format>
    <format dxfId="5043">
      <pivotArea field="3" type="button" dataOnly="0" labelOnly="1" outline="0"/>
    </format>
    <format dxfId="5042">
      <pivotArea field="6" type="button" dataOnly="0" labelOnly="1" outline="0" axis="axisCol" fieldPosition="0"/>
    </format>
    <format dxfId="5041">
      <pivotArea field="5" type="button" dataOnly="0" labelOnly="1" outline="0"/>
    </format>
    <format dxfId="5040">
      <pivotArea field="8" type="button" dataOnly="0" labelOnly="1" outline="0"/>
    </format>
    <format dxfId="5039">
      <pivotArea type="topRight" dataOnly="0" labelOnly="1" outline="0" fieldPosition="0"/>
    </format>
    <format dxfId="5038">
      <pivotArea type="origin" dataOnly="0" labelOnly="1" outline="0" fieldPosition="0"/>
    </format>
    <format dxfId="5037">
      <pivotArea field="3" type="button" dataOnly="0" labelOnly="1" outline="0"/>
    </format>
    <format dxfId="5036">
      <pivotArea field="6" type="button" dataOnly="0" labelOnly="1" outline="0" axis="axisCol" fieldPosition="0"/>
    </format>
    <format dxfId="5035">
      <pivotArea field="5" type="button" dataOnly="0" labelOnly="1" outline="0"/>
    </format>
    <format dxfId="5034">
      <pivotArea field="8" type="button" dataOnly="0" labelOnly="1" outline="0"/>
    </format>
    <format dxfId="5033">
      <pivotArea type="topRight" dataOnly="0" labelOnly="1" outline="0" fieldPosition="0"/>
    </format>
    <format dxfId="5032">
      <pivotArea dataOnly="0" grandCol="1" outline="0" fieldPosition="0"/>
    </format>
    <format dxfId="5031">
      <pivotArea dataOnly="0" grandCol="1" outline="0" fieldPosition="0"/>
    </format>
    <format dxfId="5030">
      <pivotArea field="9" type="button" dataOnly="0" labelOnly="1" outline="0" axis="axisRow" fieldPosition="0"/>
    </format>
    <format dxfId="5029">
      <pivotArea field="9" type="button" dataOnly="0" labelOnly="1" outline="0" axis="axisRow" fieldPosition="0"/>
    </format>
    <format dxfId="5028">
      <pivotArea field="9" type="button" dataOnly="0" labelOnly="1" outline="0" axis="axisRow" fieldPosition="0"/>
    </format>
    <format dxfId="5027">
      <pivotArea grandRow="1" outline="0" collapsedLevelsAreSubtotals="1" fieldPosition="0"/>
    </format>
    <format dxfId="5026">
      <pivotArea outline="0" fieldPosition="0">
        <references count="1">
          <reference field="4294967294" count="1">
            <x v="0"/>
          </reference>
        </references>
      </pivotArea>
    </format>
    <format dxfId="5025">
      <pivotArea dataOnly="0" outline="0" fieldPosition="0">
        <references count="1">
          <reference field="6" count="1">
            <x v="2"/>
          </reference>
        </references>
      </pivotArea>
    </format>
    <format dxfId="5024">
      <pivotArea dataOnly="0" outline="0" fieldPosition="0">
        <references count="1">
          <reference field="6" count="1">
            <x v="2"/>
          </reference>
        </references>
      </pivotArea>
    </format>
    <format dxfId="5023">
      <pivotArea dataOnly="0" outline="0" fieldPosition="0">
        <references count="1">
          <reference field="6" count="1">
            <x v="3"/>
          </reference>
        </references>
      </pivotArea>
    </format>
    <format dxfId="5022">
      <pivotArea dataOnly="0" outline="0" fieldPosition="0">
        <references count="1">
          <reference field="6" count="1">
            <x v="3"/>
          </reference>
        </references>
      </pivotArea>
    </format>
    <format dxfId="5021">
      <pivotArea dataOnly="0" outline="0" fieldPosition="0">
        <references count="1">
          <reference field="6" count="1">
            <x v="0"/>
          </reference>
        </references>
      </pivotArea>
    </format>
    <format dxfId="5020">
      <pivotArea dataOnly="0" outline="0" fieldPosition="0">
        <references count="1">
          <reference field="6" count="1">
            <x v="0"/>
          </reference>
        </references>
      </pivotArea>
    </format>
    <format dxfId="5019">
      <pivotArea dataOnly="0" outline="0" fieldPosition="0">
        <references count="1">
          <reference field="6" count="1">
            <x v="1"/>
          </reference>
        </references>
      </pivotArea>
    </format>
    <format dxfId="5018">
      <pivotArea dataOnly="0" outline="0" fieldPosition="0">
        <references count="1">
          <reference field="6" count="1">
            <x v="1"/>
          </reference>
        </references>
      </pivotArea>
    </format>
    <format dxfId="5017">
      <pivotArea dataOnly="0" labelOnly="1" fieldPosition="0">
        <references count="1">
          <reference field="9" count="0"/>
        </references>
      </pivotArea>
    </format>
    <format dxfId="5016">
      <pivotArea dataOnly="0" labelOnly="1" outline="0" fieldPosition="0">
        <references count="1">
          <reference field="2" count="0"/>
        </references>
      </pivotArea>
    </format>
    <format dxfId="5015">
      <pivotArea dataOnly="0" labelOnly="1" outline="0" fieldPosition="0">
        <references count="1">
          <reference field="2" count="0"/>
        </references>
      </pivotArea>
    </format>
    <format dxfId="5014">
      <pivotArea field="9" type="button" dataOnly="0" labelOnly="1" outline="0" axis="axisRow" fieldPosition="0"/>
    </format>
    <format dxfId="5013">
      <pivotArea dataOnly="0" labelOnly="1" fieldPosition="0">
        <references count="1">
          <reference field="6" count="0"/>
        </references>
      </pivotArea>
    </format>
    <format dxfId="5012">
      <pivotArea dataOnly="0" labelOnly="1" grandCol="1" outline="0" fieldPosition="0"/>
    </format>
    <format dxfId="5011">
      <pivotArea field="9" type="button" dataOnly="0" labelOnly="1" outline="0" axis="axisRow" fieldPosition="0"/>
    </format>
    <format dxfId="5010">
      <pivotArea dataOnly="0" labelOnly="1" fieldPosition="0">
        <references count="1">
          <reference field="6" count="0"/>
        </references>
      </pivotArea>
    </format>
    <format dxfId="500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210"/>
    </i>
    <i>
      <x v="123"/>
    </i>
    <i>
      <x v="237"/>
    </i>
    <i>
      <x v="139"/>
    </i>
    <i>
      <x v="125"/>
    </i>
    <i>
      <x v="18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5008">
      <pivotArea type="origin" dataOnly="0" labelOnly="1" outline="0" fieldPosition="0"/>
    </format>
    <format dxfId="5007">
      <pivotArea field="3" type="button" dataOnly="0" labelOnly="1" outline="0"/>
    </format>
    <format dxfId="5006">
      <pivotArea field="6" type="button" dataOnly="0" labelOnly="1" outline="0" axis="axisCol" fieldPosition="0"/>
    </format>
    <format dxfId="5005">
      <pivotArea field="5" type="button" dataOnly="0" labelOnly="1" outline="0"/>
    </format>
    <format dxfId="5004">
      <pivotArea field="8" type="button" dataOnly="0" labelOnly="1" outline="0"/>
    </format>
    <format dxfId="5003">
      <pivotArea type="topRight" dataOnly="0" labelOnly="1" outline="0" fieldPosition="0"/>
    </format>
    <format dxfId="5002">
      <pivotArea type="origin" dataOnly="0" labelOnly="1" outline="0" fieldPosition="0"/>
    </format>
    <format dxfId="5001">
      <pivotArea field="3" type="button" dataOnly="0" labelOnly="1" outline="0"/>
    </format>
    <format dxfId="5000">
      <pivotArea field="6" type="button" dataOnly="0" labelOnly="1" outline="0" axis="axisCol" fieldPosition="0"/>
    </format>
    <format dxfId="4999">
      <pivotArea field="5" type="button" dataOnly="0" labelOnly="1" outline="0"/>
    </format>
    <format dxfId="4998">
      <pivotArea field="8" type="button" dataOnly="0" labelOnly="1" outline="0"/>
    </format>
    <format dxfId="4997">
      <pivotArea type="topRight" dataOnly="0" labelOnly="1" outline="0" fieldPosition="0"/>
    </format>
    <format dxfId="4996">
      <pivotArea dataOnly="0" grandCol="1" outline="0" fieldPosition="0"/>
    </format>
    <format dxfId="4995">
      <pivotArea dataOnly="0" grandCol="1" outline="0" fieldPosition="0"/>
    </format>
    <format dxfId="4994">
      <pivotArea field="9" type="button" dataOnly="0" labelOnly="1" outline="0" axis="axisRow" fieldPosition="0"/>
    </format>
    <format dxfId="4993">
      <pivotArea field="9" type="button" dataOnly="0" labelOnly="1" outline="0" axis="axisRow" fieldPosition="0"/>
    </format>
    <format dxfId="4992">
      <pivotArea field="9" type="button" dataOnly="0" labelOnly="1" outline="0" axis="axisRow" fieldPosition="0"/>
    </format>
    <format dxfId="4991">
      <pivotArea grandRow="1" outline="0" collapsedLevelsAreSubtotals="1" fieldPosition="0"/>
    </format>
    <format dxfId="4990">
      <pivotArea outline="0" fieldPosition="0">
        <references count="1">
          <reference field="4294967294" count="1">
            <x v="0"/>
          </reference>
        </references>
      </pivotArea>
    </format>
    <format dxfId="4989">
      <pivotArea dataOnly="0" outline="0" fieldPosition="0">
        <references count="1">
          <reference field="6" count="1">
            <x v="2"/>
          </reference>
        </references>
      </pivotArea>
    </format>
    <format dxfId="4988">
      <pivotArea dataOnly="0" outline="0" fieldPosition="0">
        <references count="1">
          <reference field="6" count="1">
            <x v="2"/>
          </reference>
        </references>
      </pivotArea>
    </format>
    <format dxfId="4987">
      <pivotArea dataOnly="0" outline="0" fieldPosition="0">
        <references count="1">
          <reference field="6" count="1">
            <x v="3"/>
          </reference>
        </references>
      </pivotArea>
    </format>
    <format dxfId="4986">
      <pivotArea dataOnly="0" outline="0" fieldPosition="0">
        <references count="1">
          <reference field="6" count="1">
            <x v="3"/>
          </reference>
        </references>
      </pivotArea>
    </format>
    <format dxfId="4985">
      <pivotArea dataOnly="0" outline="0" fieldPosition="0">
        <references count="1">
          <reference field="6" count="1">
            <x v="0"/>
          </reference>
        </references>
      </pivotArea>
    </format>
    <format dxfId="4984">
      <pivotArea dataOnly="0" outline="0" fieldPosition="0">
        <references count="1">
          <reference field="6" count="1">
            <x v="0"/>
          </reference>
        </references>
      </pivotArea>
    </format>
    <format dxfId="4983">
      <pivotArea dataOnly="0" outline="0" fieldPosition="0">
        <references count="1">
          <reference field="6" count="1">
            <x v="1"/>
          </reference>
        </references>
      </pivotArea>
    </format>
    <format dxfId="4982">
      <pivotArea dataOnly="0" outline="0" fieldPosition="0">
        <references count="1">
          <reference field="6" count="1">
            <x v="1"/>
          </reference>
        </references>
      </pivotArea>
    </format>
    <format dxfId="4981">
      <pivotArea dataOnly="0" labelOnly="1" fieldPosition="0">
        <references count="1">
          <reference field="9" count="0"/>
        </references>
      </pivotArea>
    </format>
    <format dxfId="4980">
      <pivotArea dataOnly="0" labelOnly="1" outline="0" fieldPosition="0">
        <references count="1">
          <reference field="2" count="0"/>
        </references>
      </pivotArea>
    </format>
    <format dxfId="4979">
      <pivotArea dataOnly="0" labelOnly="1" outline="0" fieldPosition="0">
        <references count="1">
          <reference field="2" count="0"/>
        </references>
      </pivotArea>
    </format>
    <format dxfId="4978">
      <pivotArea field="9" type="button" dataOnly="0" labelOnly="1" outline="0" axis="axisRow" fieldPosition="0"/>
    </format>
    <format dxfId="4977">
      <pivotArea dataOnly="0" labelOnly="1" fieldPosition="0">
        <references count="1">
          <reference field="6" count="0"/>
        </references>
      </pivotArea>
    </format>
    <format dxfId="4976">
      <pivotArea dataOnly="0" labelOnly="1" grandCol="1" outline="0" fieldPosition="0"/>
    </format>
    <format dxfId="4975">
      <pivotArea field="9" type="button" dataOnly="0" labelOnly="1" outline="0" axis="axisRow" fieldPosition="0"/>
    </format>
    <format dxfId="4974">
      <pivotArea dataOnly="0" labelOnly="1" fieldPosition="0">
        <references count="1">
          <reference field="6" count="0"/>
        </references>
      </pivotArea>
    </format>
    <format dxfId="497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254"/>
    </i>
    <i>
      <x v="37"/>
    </i>
    <i>
      <x v="71"/>
    </i>
    <i>
      <x v="230"/>
    </i>
    <i>
      <x v="135"/>
    </i>
    <i>
      <x v="157"/>
    </i>
    <i>
      <x v="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4972">
      <pivotArea type="origin" dataOnly="0" labelOnly="1" outline="0" fieldPosition="0"/>
    </format>
    <format dxfId="4971">
      <pivotArea field="3" type="button" dataOnly="0" labelOnly="1" outline="0"/>
    </format>
    <format dxfId="4970">
      <pivotArea field="6" type="button" dataOnly="0" labelOnly="1" outline="0" axis="axisCol" fieldPosition="0"/>
    </format>
    <format dxfId="4969">
      <pivotArea field="5" type="button" dataOnly="0" labelOnly="1" outline="0"/>
    </format>
    <format dxfId="4968">
      <pivotArea field="8" type="button" dataOnly="0" labelOnly="1" outline="0"/>
    </format>
    <format dxfId="4967">
      <pivotArea type="topRight" dataOnly="0" labelOnly="1" outline="0" fieldPosition="0"/>
    </format>
    <format dxfId="4966">
      <pivotArea type="origin" dataOnly="0" labelOnly="1" outline="0" fieldPosition="0"/>
    </format>
    <format dxfId="4965">
      <pivotArea field="3" type="button" dataOnly="0" labelOnly="1" outline="0"/>
    </format>
    <format dxfId="4964">
      <pivotArea field="6" type="button" dataOnly="0" labelOnly="1" outline="0" axis="axisCol" fieldPosition="0"/>
    </format>
    <format dxfId="4963">
      <pivotArea field="5" type="button" dataOnly="0" labelOnly="1" outline="0"/>
    </format>
    <format dxfId="4962">
      <pivotArea field="8" type="button" dataOnly="0" labelOnly="1" outline="0"/>
    </format>
    <format dxfId="4961">
      <pivotArea type="topRight" dataOnly="0" labelOnly="1" outline="0" fieldPosition="0"/>
    </format>
    <format dxfId="4960">
      <pivotArea dataOnly="0" grandCol="1" outline="0" fieldPosition="0"/>
    </format>
    <format dxfId="4959">
      <pivotArea dataOnly="0" grandCol="1" outline="0" fieldPosition="0"/>
    </format>
    <format dxfId="4958">
      <pivotArea field="9" type="button" dataOnly="0" labelOnly="1" outline="0" axis="axisRow" fieldPosition="0"/>
    </format>
    <format dxfId="4957">
      <pivotArea field="9" type="button" dataOnly="0" labelOnly="1" outline="0" axis="axisRow" fieldPosition="0"/>
    </format>
    <format dxfId="4956">
      <pivotArea field="9" type="button" dataOnly="0" labelOnly="1" outline="0" axis="axisRow" fieldPosition="0"/>
    </format>
    <format dxfId="4955">
      <pivotArea grandRow="1" outline="0" collapsedLevelsAreSubtotals="1" fieldPosition="0"/>
    </format>
    <format dxfId="4954">
      <pivotArea outline="0" fieldPosition="0">
        <references count="1">
          <reference field="4294967294" count="1">
            <x v="0"/>
          </reference>
        </references>
      </pivotArea>
    </format>
    <format dxfId="4953">
      <pivotArea dataOnly="0" outline="0" fieldPosition="0">
        <references count="1">
          <reference field="6" count="1">
            <x v="2"/>
          </reference>
        </references>
      </pivotArea>
    </format>
    <format dxfId="4952">
      <pivotArea dataOnly="0" outline="0" fieldPosition="0">
        <references count="1">
          <reference field="6" count="1">
            <x v="2"/>
          </reference>
        </references>
      </pivotArea>
    </format>
    <format dxfId="4951">
      <pivotArea dataOnly="0" outline="0" fieldPosition="0">
        <references count="1">
          <reference field="6" count="1">
            <x v="3"/>
          </reference>
        </references>
      </pivotArea>
    </format>
    <format dxfId="4950">
      <pivotArea dataOnly="0" outline="0" fieldPosition="0">
        <references count="1">
          <reference field="6" count="1">
            <x v="3"/>
          </reference>
        </references>
      </pivotArea>
    </format>
    <format dxfId="4949">
      <pivotArea dataOnly="0" outline="0" fieldPosition="0">
        <references count="1">
          <reference field="6" count="1">
            <x v="0"/>
          </reference>
        </references>
      </pivotArea>
    </format>
    <format dxfId="4948">
      <pivotArea dataOnly="0" outline="0" fieldPosition="0">
        <references count="1">
          <reference field="6" count="1">
            <x v="0"/>
          </reference>
        </references>
      </pivotArea>
    </format>
    <format dxfId="4947">
      <pivotArea dataOnly="0" outline="0" fieldPosition="0">
        <references count="1">
          <reference field="6" count="1">
            <x v="1"/>
          </reference>
        </references>
      </pivotArea>
    </format>
    <format dxfId="4946">
      <pivotArea dataOnly="0" outline="0" fieldPosition="0">
        <references count="1">
          <reference field="6" count="1">
            <x v="1"/>
          </reference>
        </references>
      </pivotArea>
    </format>
    <format dxfId="4945">
      <pivotArea dataOnly="0" labelOnly="1" fieldPosition="0">
        <references count="1">
          <reference field="9" count="0"/>
        </references>
      </pivotArea>
    </format>
    <format dxfId="4944">
      <pivotArea dataOnly="0" labelOnly="1" outline="0" fieldPosition="0">
        <references count="1">
          <reference field="2" count="0"/>
        </references>
      </pivotArea>
    </format>
    <format dxfId="4943">
      <pivotArea dataOnly="0" labelOnly="1" outline="0" fieldPosition="0">
        <references count="1">
          <reference field="2" count="0"/>
        </references>
      </pivotArea>
    </format>
    <format dxfId="4942">
      <pivotArea field="9" type="button" dataOnly="0" labelOnly="1" outline="0" axis="axisRow" fieldPosition="0"/>
    </format>
    <format dxfId="4941">
      <pivotArea dataOnly="0" labelOnly="1" fieldPosition="0">
        <references count="1">
          <reference field="6" count="0"/>
        </references>
      </pivotArea>
    </format>
    <format dxfId="4940">
      <pivotArea dataOnly="0" labelOnly="1" grandCol="1" outline="0" fieldPosition="0"/>
    </format>
    <format dxfId="4939">
      <pivotArea field="9" type="button" dataOnly="0" labelOnly="1" outline="0" axis="axisRow" fieldPosition="0"/>
    </format>
    <format dxfId="4938">
      <pivotArea dataOnly="0" labelOnly="1" fieldPosition="0">
        <references count="1">
          <reference field="6" count="0"/>
        </references>
      </pivotArea>
    </format>
    <format dxfId="493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65"/>
    </i>
    <i>
      <x v="258"/>
    </i>
    <i>
      <x v="129"/>
    </i>
    <i>
      <x v="56"/>
    </i>
    <i>
      <x v="152"/>
    </i>
    <i>
      <x v="97"/>
    </i>
    <i>
      <x v="18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4936">
      <pivotArea type="origin" dataOnly="0" labelOnly="1" outline="0" fieldPosition="0"/>
    </format>
    <format dxfId="4935">
      <pivotArea field="3" type="button" dataOnly="0" labelOnly="1" outline="0"/>
    </format>
    <format dxfId="4934">
      <pivotArea field="6" type="button" dataOnly="0" labelOnly="1" outline="0" axis="axisCol" fieldPosition="0"/>
    </format>
    <format dxfId="4933">
      <pivotArea field="5" type="button" dataOnly="0" labelOnly="1" outline="0"/>
    </format>
    <format dxfId="4932">
      <pivotArea field="8" type="button" dataOnly="0" labelOnly="1" outline="0"/>
    </format>
    <format dxfId="4931">
      <pivotArea type="topRight" dataOnly="0" labelOnly="1" outline="0" fieldPosition="0"/>
    </format>
    <format dxfId="4930">
      <pivotArea type="origin" dataOnly="0" labelOnly="1" outline="0" fieldPosition="0"/>
    </format>
    <format dxfId="4929">
      <pivotArea field="3" type="button" dataOnly="0" labelOnly="1" outline="0"/>
    </format>
    <format dxfId="4928">
      <pivotArea field="6" type="button" dataOnly="0" labelOnly="1" outline="0" axis="axisCol" fieldPosition="0"/>
    </format>
    <format dxfId="4927">
      <pivotArea field="5" type="button" dataOnly="0" labelOnly="1" outline="0"/>
    </format>
    <format dxfId="4926">
      <pivotArea field="8" type="button" dataOnly="0" labelOnly="1" outline="0"/>
    </format>
    <format dxfId="4925">
      <pivotArea type="topRight" dataOnly="0" labelOnly="1" outline="0" fieldPosition="0"/>
    </format>
    <format dxfId="4924">
      <pivotArea dataOnly="0" grandCol="1" outline="0" fieldPosition="0"/>
    </format>
    <format dxfId="4923">
      <pivotArea dataOnly="0" grandCol="1" outline="0" fieldPosition="0"/>
    </format>
    <format dxfId="4922">
      <pivotArea field="9" type="button" dataOnly="0" labelOnly="1" outline="0" axis="axisRow" fieldPosition="0"/>
    </format>
    <format dxfId="4921">
      <pivotArea field="9" type="button" dataOnly="0" labelOnly="1" outline="0" axis="axisRow" fieldPosition="0"/>
    </format>
    <format dxfId="4920">
      <pivotArea field="9" type="button" dataOnly="0" labelOnly="1" outline="0" axis="axisRow" fieldPosition="0"/>
    </format>
    <format dxfId="4919">
      <pivotArea grandRow="1" outline="0" collapsedLevelsAreSubtotals="1" fieldPosition="0"/>
    </format>
    <format dxfId="4918">
      <pivotArea outline="0" fieldPosition="0">
        <references count="1">
          <reference field="4294967294" count="1">
            <x v="0"/>
          </reference>
        </references>
      </pivotArea>
    </format>
    <format dxfId="4917">
      <pivotArea dataOnly="0" outline="0" fieldPosition="0">
        <references count="1">
          <reference field="6" count="1">
            <x v="2"/>
          </reference>
        </references>
      </pivotArea>
    </format>
    <format dxfId="4916">
      <pivotArea dataOnly="0" outline="0" fieldPosition="0">
        <references count="1">
          <reference field="6" count="1">
            <x v="2"/>
          </reference>
        </references>
      </pivotArea>
    </format>
    <format dxfId="4915">
      <pivotArea dataOnly="0" outline="0" fieldPosition="0">
        <references count="1">
          <reference field="6" count="1">
            <x v="3"/>
          </reference>
        </references>
      </pivotArea>
    </format>
    <format dxfId="4914">
      <pivotArea dataOnly="0" outline="0" fieldPosition="0">
        <references count="1">
          <reference field="6" count="1">
            <x v="3"/>
          </reference>
        </references>
      </pivotArea>
    </format>
    <format dxfId="4913">
      <pivotArea dataOnly="0" outline="0" fieldPosition="0">
        <references count="1">
          <reference field="6" count="1">
            <x v="0"/>
          </reference>
        </references>
      </pivotArea>
    </format>
    <format dxfId="4912">
      <pivotArea dataOnly="0" outline="0" fieldPosition="0">
        <references count="1">
          <reference field="6" count="1">
            <x v="0"/>
          </reference>
        </references>
      </pivotArea>
    </format>
    <format dxfId="4911">
      <pivotArea dataOnly="0" outline="0" fieldPosition="0">
        <references count="1">
          <reference field="6" count="1">
            <x v="1"/>
          </reference>
        </references>
      </pivotArea>
    </format>
    <format dxfId="4910">
      <pivotArea dataOnly="0" outline="0" fieldPosition="0">
        <references count="1">
          <reference field="6" count="1">
            <x v="1"/>
          </reference>
        </references>
      </pivotArea>
    </format>
    <format dxfId="4909">
      <pivotArea dataOnly="0" labelOnly="1" fieldPosition="0">
        <references count="1">
          <reference field="9" count="0"/>
        </references>
      </pivotArea>
    </format>
    <format dxfId="4908">
      <pivotArea dataOnly="0" labelOnly="1" outline="0" fieldPosition="0">
        <references count="1">
          <reference field="2" count="0"/>
        </references>
      </pivotArea>
    </format>
    <format dxfId="4907">
      <pivotArea dataOnly="0" labelOnly="1" outline="0" fieldPosition="0">
        <references count="1">
          <reference field="2" count="0"/>
        </references>
      </pivotArea>
    </format>
    <format dxfId="4906">
      <pivotArea field="2" type="button" dataOnly="0" labelOnly="1" outline="0" axis="axisPage" fieldPosition="0"/>
    </format>
    <format dxfId="4905">
      <pivotArea dataOnly="0" labelOnly="1" outline="0" fieldPosition="0">
        <references count="1">
          <reference field="2" count="0"/>
        </references>
      </pivotArea>
    </format>
    <format dxfId="4904">
      <pivotArea dataOnly="0" labelOnly="1" outline="0" fieldPosition="0">
        <references count="1">
          <reference field="2" count="0"/>
        </references>
      </pivotArea>
    </format>
    <format dxfId="4903">
      <pivotArea field="9" type="button" dataOnly="0" labelOnly="1" outline="0" axis="axisRow" fieldPosition="0"/>
    </format>
    <format dxfId="4902">
      <pivotArea dataOnly="0" labelOnly="1" fieldPosition="0">
        <references count="1">
          <reference field="6" count="0"/>
        </references>
      </pivotArea>
    </format>
    <format dxfId="4901">
      <pivotArea dataOnly="0" labelOnly="1" grandCol="1" outline="0" fieldPosition="0"/>
    </format>
    <format dxfId="4900">
      <pivotArea field="9" type="button" dataOnly="0" labelOnly="1" outline="0" axis="axisRow" fieldPosition="0"/>
    </format>
    <format dxfId="4899">
      <pivotArea dataOnly="0" labelOnly="1" fieldPosition="0">
        <references count="1">
          <reference field="6" count="0"/>
        </references>
      </pivotArea>
    </format>
    <format dxfId="4898">
      <pivotArea dataOnly="0" labelOnly="1" grandCol="1" outline="0" fieldPosition="0"/>
    </format>
    <format dxfId="4897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5192">
  <autoFilter ref="A2:U272" xr:uid="{00000000-0009-0000-0100-000001000000}">
    <filterColumn colId="2">
      <filters>
        <filter val="RX Fem"/>
      </filters>
    </filterColumn>
    <filterColumn colId="6">
      <filters>
        <filter val="Prova 2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5191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5190"/>
    <tableColumn id="17" xr3:uid="{00000000-0010-0000-0000-000011000000}" name="Tempo P. (s)" dataDxfId="5189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5188">
      <calculatedColumnFormula>SUM(Tabela2[[#This Row],[Tempo CP (s)]],Tabela2[[#This Row],[Tempo P. (s)]])</calculatedColumnFormula>
    </tableColumn>
    <tableColumn id="12" xr3:uid="{00000000-0010-0000-0000-00000C000000}" name="Tempo Final (min)" dataDxfId="5187"/>
    <tableColumn id="13" xr3:uid="{00000000-0010-0000-0000-00000D000000}" name="Pontuação" dataDxfId="5186">
      <calculatedColumnFormula>IFERROR(VLOOKUP(Tabela2[[#This Row],[Colocação]],Tabela1[#All],2,0),0)</calculatedColumnFormula>
    </tableColumn>
    <tableColumn id="15" xr3:uid="{00000000-0010-0000-0000-00000F000000}" name="Colocação" dataDxfId="5185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4896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zoomScale="80" zoomScaleNormal="80" workbookViewId="0">
      <pane xSplit="11" ySplit="2" topLeftCell="L42" activePane="bottomRight" state="frozen"/>
      <selection pane="topRight" activeCell="K1" sqref="K1"/>
      <selection pane="bottomLeft" activeCell="A3" sqref="A3"/>
      <selection pane="bottomRight" activeCell="O217" sqref="O217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7</v>
      </c>
      <c r="J1" s="11">
        <f>SUBTOTAL(3,J3:J2352)</f>
        <v>7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29">
        <f>107-2</f>
        <v>105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105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 s="28">
        <f>513+40</f>
        <v>553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217</v>
      </c>
      <c r="R87" s="8">
        <f>SUM(Tabela2[[#This Row],[Tempo CP (s)]],Tabela2[[#This Row],[Tempo P. (s)]])</f>
        <v>1057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>
        <v>92</v>
      </c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92</v>
      </c>
      <c r="S111" s="8"/>
      <c r="T111" s="1">
        <f>IFERROR(VLOOKUP(Tabela2[[#This Row],[Colocação]],Tabela1[#All],2,0),0)</f>
        <v>85</v>
      </c>
      <c r="U111" s="1">
        <f>IF(Tabela2[[#This Row],[Tempo Final (s)]]&gt;0,_xlfn.RANK.EQ(R111,$R$111:$R$121,1),"A definir")</f>
        <v>6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>
        <v>100</v>
      </c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100</v>
      </c>
      <c r="S112" s="8"/>
      <c r="T112" s="1">
        <f>IFERROR(VLOOKUP(Tabela2[[#This Row],[Colocação]],Tabela1[#All],2,0),0)</f>
        <v>79</v>
      </c>
      <c r="U112" s="1">
        <f>IF(Tabela2[[#This Row],[Tempo Final (s)]]&gt;0,_xlfn.RANK.EQ(R112,$R$111:$R$121,1),"A definir")</f>
        <v>8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>
        <v>90</v>
      </c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90</v>
      </c>
      <c r="S113" s="8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>
        <v>108</v>
      </c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108</v>
      </c>
      <c r="S114" s="8"/>
      <c r="T114" s="1">
        <f>IFERROR(VLOOKUP(Tabela2[[#This Row],[Colocação]],Tabela1[#All],2,0),0)</f>
        <v>70</v>
      </c>
      <c r="U114" s="1">
        <f>IF(Tabela2[[#This Row],[Tempo Final (s)]]&gt;0,_xlfn.RANK.EQ(R114,$R$111:$R$121,1),"A definir")</f>
        <v>11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>
        <v>105</v>
      </c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105</v>
      </c>
      <c r="S115" s="8"/>
      <c r="T115" s="1">
        <f>IFERROR(VLOOKUP(Tabela2[[#This Row],[Colocação]],Tabela1[#All],2,0),0)</f>
        <v>76</v>
      </c>
      <c r="U115" s="1">
        <f>IF(Tabela2[[#This Row],[Tempo Final (s)]]&gt;0,_xlfn.RANK.EQ(R115,$R$111:$R$121,1),"A definir")</f>
        <v>9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29">
        <f>150-59</f>
        <v>91</v>
      </c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91</v>
      </c>
      <c r="S116" s="8"/>
      <c r="T116" s="1">
        <f>IFERROR(VLOOKUP(Tabela2[[#This Row],[Colocação]],Tabela1[#All],2,0),0)</f>
        <v>88</v>
      </c>
      <c r="U116" s="1">
        <f>IF(Tabela2[[#This Row],[Tempo Final (s)]]&gt;0,_xlfn.RANK.EQ(R116,$R$111:$R$121,1),"A definir")</f>
        <v>5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>
        <v>90</v>
      </c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90</v>
      </c>
      <c r="S117" s="8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>
        <v>96</v>
      </c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96</v>
      </c>
      <c r="S118" s="8"/>
      <c r="T118" s="1">
        <f>IFERROR(VLOOKUP(Tabela2[[#This Row],[Colocação]],Tabela1[#All],2,0),0)</f>
        <v>82</v>
      </c>
      <c r="U118" s="1">
        <f>IF(Tabela2[[#This Row],[Tempo Final (s)]]&gt;0,_xlfn.RANK.EQ(R118,$R$111:$R$121,1),"A definir")</f>
        <v>7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>
        <v>85</v>
      </c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85</v>
      </c>
      <c r="S119" s="8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>
        <v>106</v>
      </c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106</v>
      </c>
      <c r="S120" s="8"/>
      <c r="T120" s="1">
        <f>IFERROR(VLOOKUP(Tabela2[[#This Row],[Colocação]],Tabela1[#All],2,0),0)</f>
        <v>73</v>
      </c>
      <c r="U120" s="1">
        <f>IF(Tabela2[[#This Row],[Tempo Final (s)]]&gt;0,_xlfn.RANK.EQ(R120,$R$111:$R$121,1),"A definir")</f>
        <v>10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>
        <v>70</v>
      </c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70</v>
      </c>
      <c r="S121" s="14"/>
      <c r="T121" s="15">
        <f>IFERROR(VLOOKUP(Tabela2[[#This Row],[Colocação]],Tabela1[#All],2,0),0)</f>
        <v>100</v>
      </c>
      <c r="U121" s="15">
        <f>IF(Tabela2[[#This Row],[Tempo Final (s)]]&gt;0,_xlfn.RANK.EQ(R121,$R$111:$R$121,1),"A definir")</f>
        <v>1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29">
        <f>104-4-25</f>
        <v>75</v>
      </c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75</v>
      </c>
      <c r="S122" s="8"/>
      <c r="T122" s="1">
        <f>IFERROR(VLOOKUP(Tabela2[[#This Row],[Colocação]],Tabela1[#All],2,0),0)</f>
        <v>100</v>
      </c>
      <c r="U122" s="1">
        <f>IF(Tabela2[[#This Row],[Tempo Final (s)]]&gt;0,_xlfn.RANK.EQ(R122,$R$122:$R$126,1),"A definir")</f>
        <v>1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>
        <v>127</v>
      </c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127</v>
      </c>
      <c r="S123" s="8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>
        <v>100</v>
      </c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100</v>
      </c>
      <c r="S124" s="8"/>
      <c r="T124" s="1">
        <f>IFERROR(VLOOKUP(Tabela2[[#This Row],[Colocação]],Tabela1[#All],2,0),0)</f>
        <v>94</v>
      </c>
      <c r="U124" s="1">
        <f>IF(Tabela2[[#This Row],[Tempo Final (s)]]&gt;0,_xlfn.RANK.EQ(R124,$R$122:$R$126,1),"A definir")</f>
        <v>3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>
        <v>147</v>
      </c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147</v>
      </c>
      <c r="S125" s="8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>
        <v>98</v>
      </c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98</v>
      </c>
      <c r="S126" s="14"/>
      <c r="T126" s="15">
        <f>IFERROR(VLOOKUP(Tabela2[[#This Row],[Colocação]],Tabela1[#All],2,0),0)</f>
        <v>97</v>
      </c>
      <c r="U126" s="15">
        <f>IF(Tabela2[[#This Row],[Tempo Final (s)]]&gt;0,_xlfn.RANK.EQ(R126,$R$122:$R$126,1),"A definir")</f>
        <v>2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O127">
        <v>32</v>
      </c>
      <c r="P127" s="8">
        <v>176</v>
      </c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176</v>
      </c>
      <c r="S127" s="8"/>
      <c r="T127" s="1">
        <f>IFERROR(VLOOKUP(Tabela2[[#This Row],[Colocação]],Tabela1[#All],2,0),0)</f>
        <v>79</v>
      </c>
      <c r="U127" s="1">
        <f>IF(Tabela2[[#This Row],[Tempo Final (s)]]&gt;0,_xlfn.RANK.EQ(R127,$R$127:$R$134,1),"A definir")</f>
        <v>8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O128">
        <v>32</v>
      </c>
      <c r="P128" s="8">
        <v>162</v>
      </c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162</v>
      </c>
      <c r="S128" s="8"/>
      <c r="T128" s="1">
        <f>IFERROR(VLOOKUP(Tabela2[[#This Row],[Colocação]],Tabela1[#All],2,0),0)</f>
        <v>82</v>
      </c>
      <c r="U128" s="1">
        <f>IF(Tabela2[[#This Row],[Tempo Final (s)]]&gt;0,_xlfn.RANK.EQ(R128,$R$127:$R$134,1),"A definir")</f>
        <v>7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O129">
        <v>32</v>
      </c>
      <c r="P129" s="8">
        <v>83</v>
      </c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83</v>
      </c>
      <c r="S129" s="8"/>
      <c r="T129" s="1">
        <f>IFERROR(VLOOKUP(Tabela2[[#This Row],[Colocação]],Tabela1[#All],2,0),0)</f>
        <v>97</v>
      </c>
      <c r="U129" s="1">
        <f>IF(Tabela2[[#This Row],[Tempo Final (s)]]&gt;0,_xlfn.RANK.EQ(R129,$R$127:$R$134,1),"A definir")</f>
        <v>2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O130">
        <v>32</v>
      </c>
      <c r="P130" s="8">
        <v>98</v>
      </c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98</v>
      </c>
      <c r="S130" s="8"/>
      <c r="T130" s="1">
        <f>IFERROR(VLOOKUP(Tabela2[[#This Row],[Colocação]],Tabela1[#All],2,0),0)</f>
        <v>94</v>
      </c>
      <c r="U130" s="1">
        <f>IF(Tabela2[[#This Row],[Tempo Final (s)]]&gt;0,_xlfn.RANK.EQ(R130,$R$127:$R$134,1),"A definir")</f>
        <v>3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O131">
        <v>32</v>
      </c>
      <c r="P131" s="8">
        <v>79</v>
      </c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79</v>
      </c>
      <c r="S131" s="8"/>
      <c r="T131" s="1">
        <f>IFERROR(VLOOKUP(Tabela2[[#This Row],[Colocação]],Tabela1[#All],2,0),0)</f>
        <v>100</v>
      </c>
      <c r="U131" s="1">
        <f>IF(Tabela2[[#This Row],[Tempo Final (s)]]&gt;0,_xlfn.RANK.EQ(R131,$R$127:$R$134,1),"A definir")</f>
        <v>1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O132">
        <v>32</v>
      </c>
      <c r="P132" s="8">
        <v>124</v>
      </c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124</v>
      </c>
      <c r="S132" s="8"/>
      <c r="T132" s="1">
        <f>IFERROR(VLOOKUP(Tabela2[[#This Row],[Colocação]],Tabela1[#All],2,0),0)</f>
        <v>88</v>
      </c>
      <c r="U132" s="1">
        <f>IF(Tabela2[[#This Row],[Tempo Final (s)]]&gt;0,_xlfn.RANK.EQ(R132,$R$127:$R$134,1),"A definir")</f>
        <v>5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O133">
        <v>32</v>
      </c>
      <c r="P133" s="8">
        <v>100</v>
      </c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100</v>
      </c>
      <c r="S133" s="8"/>
      <c r="T133" s="1">
        <f>IFERROR(VLOOKUP(Tabela2[[#This Row],[Colocação]],Tabela1[#All],2,0),0)</f>
        <v>91</v>
      </c>
      <c r="U133" s="1">
        <f>IF(Tabela2[[#This Row],[Tempo Final (s)]]&gt;0,_xlfn.RANK.EQ(R133,$R$127:$R$134,1),"A definir")</f>
        <v>4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>
        <v>32</v>
      </c>
      <c r="P134" s="14">
        <v>149</v>
      </c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149</v>
      </c>
      <c r="S134" s="14"/>
      <c r="T134" s="15">
        <f>IFERROR(VLOOKUP(Tabela2[[#This Row],[Colocação]],Tabela1[#All],2,0),0)</f>
        <v>85</v>
      </c>
      <c r="U134" s="15">
        <f>IF(Tabela2[[#This Row],[Tempo Final (s)]]&gt;0,_xlfn.RANK.EQ(R134,$R$127:$R$134,1),"A definir")</f>
        <v>6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O135">
        <v>32</v>
      </c>
      <c r="P135" s="29">
        <f>117-17-28</f>
        <v>72</v>
      </c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72</v>
      </c>
      <c r="S135" s="8"/>
      <c r="T135" s="1">
        <f>IFERROR(VLOOKUP(Tabela2[[#This Row],[Colocação]],Tabela1[#All],2,0),0)</f>
        <v>97</v>
      </c>
      <c r="U135" s="1">
        <f>IF(Tabela2[[#This Row],[Tempo Final (s)]]&gt;0,_xlfn.RANK.EQ(R135,$R$135:$R$140,1),"A definir")</f>
        <v>2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O136">
        <v>30</v>
      </c>
      <c r="P136" s="8">
        <v>180</v>
      </c>
      <c r="Q136" s="8">
        <f>IF(AND(Tabela2[[#This Row],[Reps]]&lt;Tabela2[[#This Row],[Reps Cap]],Tabela2[[#This Row],[Reps]]&gt;0),(Tabela2[[#This Row],[Reps Cap]]-Tabela2[[#This Row],[Reps]])*1,0)</f>
        <v>2</v>
      </c>
      <c r="R136" s="8">
        <f>SUM(Tabela2[[#This Row],[Tempo CP (s)]],Tabela2[[#This Row],[Tempo P. (s)]])</f>
        <v>182</v>
      </c>
      <c r="S136" s="8"/>
      <c r="T136" s="1">
        <f>IFERROR(VLOOKUP(Tabela2[[#This Row],[Colocação]],Tabela1[#All],2,0),0)</f>
        <v>85</v>
      </c>
      <c r="U136" s="1">
        <f>IF(Tabela2[[#This Row],[Tempo Final (s)]]&gt;0,_xlfn.RANK.EQ(R136,$R$135:$R$140,1),"A definir")</f>
        <v>6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O137">
        <v>32</v>
      </c>
      <c r="P137" s="8">
        <v>90</v>
      </c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90</v>
      </c>
      <c r="S137" s="8"/>
      <c r="T137" s="1">
        <f>IFERROR(VLOOKUP(Tabela2[[#This Row],[Colocação]],Tabela1[#All],2,0),0)</f>
        <v>91</v>
      </c>
      <c r="U137" s="1">
        <f>IF(Tabela2[[#This Row],[Tempo Final (s)]]&gt;0,_xlfn.RANK.EQ(R137,$R$135:$R$140,1),"A definir")</f>
        <v>4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O138">
        <v>32</v>
      </c>
      <c r="P138" s="8">
        <v>117</v>
      </c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117</v>
      </c>
      <c r="S138" s="8"/>
      <c r="T138" s="1">
        <f>IFERROR(VLOOKUP(Tabela2[[#This Row],[Colocação]],Tabela1[#All],2,0),0)</f>
        <v>88</v>
      </c>
      <c r="U138" s="1">
        <f>IF(Tabela2[[#This Row],[Tempo Final (s)]]&gt;0,_xlfn.RANK.EQ(R138,$R$135:$R$140,1),"A definir")</f>
        <v>5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O139">
        <v>32</v>
      </c>
      <c r="P139" s="8">
        <v>87</v>
      </c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87</v>
      </c>
      <c r="S139" s="8"/>
      <c r="T139" s="1">
        <f>IFERROR(VLOOKUP(Tabela2[[#This Row],[Colocação]],Tabela1[#All],2,0),0)</f>
        <v>94</v>
      </c>
      <c r="U139" s="1">
        <f>IF(Tabela2[[#This Row],[Tempo Final (s)]]&gt;0,_xlfn.RANK.EQ(R139,$R$135:$R$140,1),"A definir")</f>
        <v>3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>
        <v>32</v>
      </c>
      <c r="P140" s="14">
        <v>67</v>
      </c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67</v>
      </c>
      <c r="S140" s="14"/>
      <c r="T140" s="15">
        <f>IFERROR(VLOOKUP(Tabela2[[#This Row],[Colocação]],Tabela1[#All],2,0),0)</f>
        <v>100</v>
      </c>
      <c r="U140" s="15">
        <f>IF(Tabela2[[#This Row],[Tempo Final (s)]]&gt;0,_xlfn.RANK.EQ(R140,$R$135:$R$140,1),"A definir")</f>
        <v>1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O141">
        <v>32</v>
      </c>
      <c r="P141" s="8">
        <v>180</v>
      </c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180</v>
      </c>
      <c r="S141" s="8"/>
      <c r="T141" s="1">
        <f>IFERROR(VLOOKUP(Tabela2[[#This Row],[Colocação]],Tabela1[#All],2,0),0)</f>
        <v>94</v>
      </c>
      <c r="U141" s="1">
        <f>IF(Tabela2[[#This Row],[Tempo Final (s)]]&gt;0,_xlfn.RANK.EQ(R141,$R$141:$R$143,1),"A definir")</f>
        <v>3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O142">
        <v>32</v>
      </c>
      <c r="P142" s="8">
        <v>111</v>
      </c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111</v>
      </c>
      <c r="S142" s="8"/>
      <c r="T142" s="1">
        <f>IFERROR(VLOOKUP(Tabela2[[#This Row],[Colocação]],Tabela1[#All],2,0),0)</f>
        <v>100</v>
      </c>
      <c r="U142" s="1">
        <f>IF(Tabela2[[#This Row],[Tempo Final (s)]]&gt;0,_xlfn.RANK.EQ(R142,$R$141:$R$143,1),"A definir")</f>
        <v>1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>
        <v>32</v>
      </c>
      <c r="P143" s="14">
        <v>135</v>
      </c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135</v>
      </c>
      <c r="S143" s="14"/>
      <c r="T143" s="15">
        <f>IFERROR(VLOOKUP(Tabela2[[#This Row],[Colocação]],Tabela1[#All],2,0),0)</f>
        <v>97</v>
      </c>
      <c r="U143" s="15">
        <f>IF(Tabela2[[#This Row],[Tempo Final (s)]]&gt;0,_xlfn.RANK.EQ(R143,$R$141:$R$143,1),"A definir")</f>
        <v>2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O144">
        <v>32</v>
      </c>
      <c r="P144" s="8">
        <v>64</v>
      </c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64</v>
      </c>
      <c r="S144" s="8"/>
      <c r="T144" s="1">
        <f>IFERROR(VLOOKUP(Tabela2[[#This Row],[Colocação]],Tabela1[#All],2,0),0)</f>
        <v>97</v>
      </c>
      <c r="U144" s="1">
        <f>IF(Tabela2[[#This Row],[Tempo Final (s)]]&gt;0,_xlfn.RANK.EQ(R144,$R$144:$R$149,1),"A definir")</f>
        <v>2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O145">
        <v>32</v>
      </c>
      <c r="P145" s="8">
        <v>107</v>
      </c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107</v>
      </c>
      <c r="S145" s="8"/>
      <c r="T145" s="1">
        <f>IFERROR(VLOOKUP(Tabela2[[#This Row],[Colocação]],Tabela1[#All],2,0),0)</f>
        <v>85</v>
      </c>
      <c r="U145" s="1">
        <f>IF(Tabela2[[#This Row],[Tempo Final (s)]]&gt;0,_xlfn.RANK.EQ(R145,$R$144:$R$149,1),"A definir")</f>
        <v>6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O146">
        <v>32</v>
      </c>
      <c r="P146" s="8">
        <v>104</v>
      </c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104</v>
      </c>
      <c r="S146" s="8"/>
      <c r="T146" s="1">
        <f>IFERROR(VLOOKUP(Tabela2[[#This Row],[Colocação]],Tabela1[#All],2,0),0)</f>
        <v>88</v>
      </c>
      <c r="U146" s="1">
        <f>IF(Tabela2[[#This Row],[Tempo Final (s)]]&gt;0,_xlfn.RANK.EQ(R146,$R$144:$R$149,1),"A definir")</f>
        <v>5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O147">
        <v>32</v>
      </c>
      <c r="P147" s="8">
        <v>68</v>
      </c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68</v>
      </c>
      <c r="S147" s="8"/>
      <c r="T147" s="1">
        <f>IFERROR(VLOOKUP(Tabela2[[#This Row],[Colocação]],Tabela1[#All],2,0),0)</f>
        <v>94</v>
      </c>
      <c r="U147" s="1">
        <f>IF(Tabela2[[#This Row],[Tempo Final (s)]]&gt;0,_xlfn.RANK.EQ(R147,$R$144:$R$149,1),"A definir")</f>
        <v>3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O148">
        <v>32</v>
      </c>
      <c r="P148" s="8">
        <v>62</v>
      </c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62</v>
      </c>
      <c r="S148" s="8"/>
      <c r="T148" s="1">
        <f>IFERROR(VLOOKUP(Tabela2[[#This Row],[Colocação]],Tabela1[#All],2,0),0)</f>
        <v>100</v>
      </c>
      <c r="U148" s="1">
        <f>IF(Tabela2[[#This Row],[Tempo Final (s)]]&gt;0,_xlfn.RANK.EQ(R148,$R$144:$R$149,1),"A definir")</f>
        <v>1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>
        <v>32</v>
      </c>
      <c r="P149" s="14">
        <v>84</v>
      </c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84</v>
      </c>
      <c r="S149" s="14"/>
      <c r="T149" s="15">
        <f>IFERROR(VLOOKUP(Tabela2[[#This Row],[Colocação]],Tabela1[#All],2,0),0)</f>
        <v>91</v>
      </c>
      <c r="U149" s="15">
        <f>IF(Tabela2[[#This Row],[Tempo Final (s)]]&gt;0,_xlfn.RANK.EQ(R149,$R$144:$R$149,1),"A definir")</f>
        <v>4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O150">
        <v>28</v>
      </c>
      <c r="P150" s="8">
        <v>114</v>
      </c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114</v>
      </c>
      <c r="S150" s="8"/>
      <c r="T150" s="1">
        <f>IFERROR(VLOOKUP(Tabela2[[#This Row],[Colocação]],Tabela1[#All],2,0),0)</f>
        <v>100</v>
      </c>
      <c r="U150" s="1">
        <f>IF(Tabela2[[#This Row],[Tempo Final (s)]]&gt;0,_xlfn.RANK.EQ(R150,$R$150:$R$157,1),"A definir")</f>
        <v>1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O151">
        <v>28</v>
      </c>
      <c r="P151" s="8">
        <v>131</v>
      </c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131</v>
      </c>
      <c r="S151" s="8"/>
      <c r="T151" s="1">
        <f>IFERROR(VLOOKUP(Tabela2[[#This Row],[Colocação]],Tabela1[#All],2,0),0)</f>
        <v>94</v>
      </c>
      <c r="U151" s="1">
        <f>IF(Tabela2[[#This Row],[Tempo Final (s)]]&gt;0,_xlfn.RANK.EQ(R151,$R$150:$R$157,1),"A definir")</f>
        <v>3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O152">
        <v>28</v>
      </c>
      <c r="P152" s="8">
        <v>133</v>
      </c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133</v>
      </c>
      <c r="S152" s="8"/>
      <c r="T152" s="1">
        <f>IFERROR(VLOOKUP(Tabela2[[#This Row],[Colocação]],Tabela1[#All],2,0),0)</f>
        <v>91</v>
      </c>
      <c r="U152" s="1">
        <f>IF(Tabela2[[#This Row],[Tempo Final (s)]]&gt;0,_xlfn.RANK.EQ(R152,$R$150:$R$157,1),"A definir")</f>
        <v>4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O153">
        <v>28</v>
      </c>
      <c r="P153" s="8">
        <v>128</v>
      </c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128</v>
      </c>
      <c r="S153" s="8"/>
      <c r="T153" s="1">
        <f>IFERROR(VLOOKUP(Tabela2[[#This Row],[Colocação]],Tabela1[#All],2,0),0)</f>
        <v>97</v>
      </c>
      <c r="U153" s="1">
        <f>IF(Tabela2[[#This Row],[Tempo Final (s)]]&gt;0,_xlfn.RANK.EQ(R153,$R$150:$R$157,1),"A definir")</f>
        <v>2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O154">
        <v>28</v>
      </c>
      <c r="P154" s="8">
        <v>134</v>
      </c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134</v>
      </c>
      <c r="S154" s="8"/>
      <c r="T154" s="1">
        <f>IFERROR(VLOOKUP(Tabela2[[#This Row],[Colocação]],Tabela1[#All],2,0),0)</f>
        <v>88</v>
      </c>
      <c r="U154" s="1">
        <f>IF(Tabela2[[#This Row],[Tempo Final (s)]]&gt;0,_xlfn.RANK.EQ(R154,$R$150:$R$157,1),"A definir")</f>
        <v>5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O155">
        <v>28</v>
      </c>
      <c r="P155" s="8">
        <v>235</v>
      </c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235</v>
      </c>
      <c r="S155" s="8"/>
      <c r="T155" s="1">
        <f>IFERROR(VLOOKUP(Tabela2[[#This Row],[Colocação]],Tabela1[#All],2,0),0)</f>
        <v>79</v>
      </c>
      <c r="U155" s="1">
        <f>IF(Tabela2[[#This Row],[Tempo Final (s)]]&gt;0,_xlfn.RANK.EQ(R155,$R$150:$R$157,1),"A definir")</f>
        <v>8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O156">
        <v>28</v>
      </c>
      <c r="P156" s="8">
        <v>136</v>
      </c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136</v>
      </c>
      <c r="S156" s="8"/>
      <c r="T156" s="1">
        <f>IFERROR(VLOOKUP(Tabela2[[#This Row],[Colocação]],Tabela1[#All],2,0),0)</f>
        <v>85</v>
      </c>
      <c r="U156" s="1">
        <f>IF(Tabela2[[#This Row],[Tempo Final (s)]]&gt;0,_xlfn.RANK.EQ(R156,$R$150:$R$157,1),"A definir")</f>
        <v>6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>
        <v>28</v>
      </c>
      <c r="P157" s="14">
        <v>163</v>
      </c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163</v>
      </c>
      <c r="S157" s="14"/>
      <c r="T157" s="15">
        <f>IFERROR(VLOOKUP(Tabela2[[#This Row],[Colocação]],Tabela1[#All],2,0),0)</f>
        <v>82</v>
      </c>
      <c r="U157" s="15">
        <f>IF(Tabela2[[#This Row],[Tempo Final (s)]]&gt;0,_xlfn.RANK.EQ(R157,$R$150:$R$157,1),"A definir")</f>
        <v>7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O158">
        <v>28</v>
      </c>
      <c r="P158" s="8">
        <v>174</v>
      </c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174</v>
      </c>
      <c r="S158" s="8"/>
      <c r="T158" s="1">
        <f>IFERROR(VLOOKUP(Tabela2[[#This Row],[Colocação]],Tabela1[#All],2,0),0)</f>
        <v>82</v>
      </c>
      <c r="U158" s="1">
        <f>IF(Tabela2[[#This Row],[Tempo Final (s)]]&gt;0,_xlfn.RANK.EQ(R158,$R$158:$R$164,1),"A definir")</f>
        <v>7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O159">
        <v>28</v>
      </c>
      <c r="P159" s="8">
        <v>150</v>
      </c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150</v>
      </c>
      <c r="S159" s="8"/>
      <c r="T159" s="1">
        <f>IFERROR(VLOOKUP(Tabela2[[#This Row],[Colocação]],Tabela1[#All],2,0),0)</f>
        <v>91</v>
      </c>
      <c r="U159" s="1">
        <f>IF(Tabela2[[#This Row],[Tempo Final (s)]]&gt;0,_xlfn.RANK.EQ(R159,$R$158:$R$164,1),"A definir")</f>
        <v>4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O160">
        <v>28</v>
      </c>
      <c r="P160" s="8">
        <v>158</v>
      </c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158</v>
      </c>
      <c r="S160" s="8"/>
      <c r="T160" s="1">
        <f>IFERROR(VLOOKUP(Tabela2[[#This Row],[Colocação]],Tabela1[#All],2,0),0)</f>
        <v>88</v>
      </c>
      <c r="U160" s="1">
        <f>IF(Tabela2[[#This Row],[Tempo Final (s)]]&gt;0,_xlfn.RANK.EQ(R160,$R$158:$R$164,1),"A definir")</f>
        <v>5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O161">
        <v>28</v>
      </c>
      <c r="P161" s="8">
        <v>143</v>
      </c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143</v>
      </c>
      <c r="S161" s="8"/>
      <c r="T161" s="1">
        <f>IFERROR(VLOOKUP(Tabela2[[#This Row],[Colocação]],Tabela1[#All],2,0),0)</f>
        <v>94</v>
      </c>
      <c r="U161" s="1">
        <f>IF(Tabela2[[#This Row],[Tempo Final (s)]]&gt;0,_xlfn.RANK.EQ(R161,$R$158:$R$164,1),"A definir")</f>
        <v>3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O162">
        <v>28</v>
      </c>
      <c r="P162" s="8">
        <f>138-5</f>
        <v>133</v>
      </c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133</v>
      </c>
      <c r="S162" s="8"/>
      <c r="T162" s="1">
        <f>IFERROR(VLOOKUP(Tabela2[[#This Row],[Colocação]],Tabela1[#All],2,0),0)</f>
        <v>100</v>
      </c>
      <c r="U162" s="1">
        <f>IF(Tabela2[[#This Row],[Tempo Final (s)]]&gt;0,_xlfn.RANK.EQ(R162,$R$158:$R$164,1),"A definir")</f>
        <v>1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O163">
        <v>28</v>
      </c>
      <c r="P163" s="8">
        <v>137</v>
      </c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137</v>
      </c>
      <c r="S163" s="8"/>
      <c r="T163" s="1">
        <f>IFERROR(VLOOKUP(Tabela2[[#This Row],[Colocação]],Tabela1[#All],2,0),0)</f>
        <v>97</v>
      </c>
      <c r="U163" s="1">
        <f>IF(Tabela2[[#This Row],[Tempo Final (s)]]&gt;0,_xlfn.RANK.EQ(R163,$R$158:$R$164,1),"A definir")</f>
        <v>2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>
        <v>28</v>
      </c>
      <c r="P164" s="14">
        <v>169</v>
      </c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169</v>
      </c>
      <c r="S164" s="14"/>
      <c r="T164" s="15">
        <f>IFERROR(VLOOKUP(Tabela2[[#This Row],[Colocação]],Tabela1[#All],2,0),0)</f>
        <v>85</v>
      </c>
      <c r="U164" s="15">
        <f>IF(Tabela2[[#This Row],[Tempo Final (s)]]&gt;0,_xlfn.RANK.EQ(R164,$R$158:$R$164,1),"A definir")</f>
        <v>6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8"/>
      <c r="Q165" s="8">
        <f>IF(AND(Tabela2[[#This Row],[Reps]]&lt;Tabela2[[#This Row],[Reps Cap]],Tabela2[[#This Row],[Reps]]&gt;0),(Tabela2[[#This Row],[Reps Cap]]-Tabela2[[#This Row],[Reps]])*1,0)</f>
        <v>5</v>
      </c>
      <c r="R165" s="8">
        <f>SUM(Tabela2[[#This Row],[Tempo CP (s)]],Tabela2[[#This Row],[Tempo P. (s)]])</f>
        <v>5</v>
      </c>
      <c r="S165" s="8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8"/>
      <c r="Q166" s="8">
        <f>IF(AND(Tabela2[[#This Row],[Reps]]&lt;Tabela2[[#This Row],[Reps Cap]],Tabela2[[#This Row],[Reps]]&gt;0),(Tabela2[[#This Row],[Reps Cap]]-Tabela2[[#This Row],[Reps]])*1,0)</f>
        <v>59</v>
      </c>
      <c r="R166" s="8">
        <f>SUM(Tabela2[[#This Row],[Tempo CP (s)]],Tabela2[[#This Row],[Tempo P. (s)]])</f>
        <v>59</v>
      </c>
      <c r="S166" s="8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8"/>
      <c r="Q167" s="8">
        <f>IF(AND(Tabela2[[#This Row],[Reps]]&lt;Tabela2[[#This Row],[Reps Cap]],Tabela2[[#This Row],[Reps]]&gt;0),(Tabela2[[#This Row],[Reps Cap]]-Tabela2[[#This Row],[Reps]])*1,0)</f>
        <v>11</v>
      </c>
      <c r="R167" s="8">
        <f>SUM(Tabela2[[#This Row],[Tempo CP (s)]],Tabela2[[#This Row],[Tempo P. (s)]])</f>
        <v>11</v>
      </c>
      <c r="S167" s="8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8"/>
      <c r="Q168" s="8">
        <f>IF(AND(Tabela2[[#This Row],[Reps]]&lt;Tabela2[[#This Row],[Reps Cap]],Tabela2[[#This Row],[Reps]]&gt;0),(Tabela2[[#This Row],[Reps Cap]]-Tabela2[[#This Row],[Reps]])*1,0)</f>
        <v>41</v>
      </c>
      <c r="R168" s="8">
        <f>SUM(Tabela2[[#This Row],[Tempo CP (s)]],Tabela2[[#This Row],[Tempo P. (s)]])</f>
        <v>41</v>
      </c>
      <c r="S168" s="8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8"/>
      <c r="Q169" s="8">
        <f>IF(AND(Tabela2[[#This Row],[Reps]]&lt;Tabela2[[#This Row],[Reps Cap]],Tabela2[[#This Row],[Reps]]&gt;0),(Tabela2[[#This Row],[Reps Cap]]-Tabela2[[#This Row],[Reps]])*1,0)</f>
        <v>76</v>
      </c>
      <c r="R169" s="8">
        <f>SUM(Tabela2[[#This Row],[Tempo CP (s)]],Tabela2[[#This Row],[Tempo P. (s)]])</f>
        <v>76</v>
      </c>
      <c r="S169" s="8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8"/>
      <c r="Q170" s="8">
        <f>IF(AND(Tabela2[[#This Row],[Reps]]&lt;Tabela2[[#This Row],[Reps Cap]],Tabela2[[#This Row],[Reps]]&gt;0),(Tabela2[[#This Row],[Reps Cap]]-Tabela2[[#This Row],[Reps]])*1,0)</f>
        <v>54</v>
      </c>
      <c r="R170" s="8">
        <f>SUM(Tabela2[[#This Row],[Tempo CP (s)]],Tabela2[[#This Row],[Tempo P. (s)]])</f>
        <v>54</v>
      </c>
      <c r="S170" s="8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8"/>
      <c r="Q171" s="8">
        <f>IF(AND(Tabela2[[#This Row],[Reps]]&lt;Tabela2[[#This Row],[Reps Cap]],Tabela2[[#This Row],[Reps]]&gt;0),(Tabela2[[#This Row],[Reps Cap]]-Tabela2[[#This Row],[Reps]])*1,0)</f>
        <v>10</v>
      </c>
      <c r="R171" s="8">
        <f>SUM(Tabela2[[#This Row],[Tempo CP (s)]],Tabela2[[#This Row],[Tempo P. (s)]])</f>
        <v>10</v>
      </c>
      <c r="S171" s="8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8"/>
      <c r="Q172" s="8">
        <f>IF(AND(Tabela2[[#This Row],[Reps]]&lt;Tabela2[[#This Row],[Reps Cap]],Tabela2[[#This Row],[Reps]]&gt;0),(Tabela2[[#This Row],[Reps Cap]]-Tabela2[[#This Row],[Reps]])*1,0)</f>
        <v>3</v>
      </c>
      <c r="R172" s="8">
        <f>SUM(Tabela2[[#This Row],[Tempo CP (s)]],Tabela2[[#This Row],[Tempo P. (s)]])</f>
        <v>3</v>
      </c>
      <c r="S172" s="8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8"/>
      <c r="Q173" s="8">
        <f>IF(AND(Tabela2[[#This Row],[Reps]]&lt;Tabela2[[#This Row],[Reps Cap]],Tabela2[[#This Row],[Reps]]&gt;0),(Tabela2[[#This Row],[Reps Cap]]-Tabela2[[#This Row],[Reps]])*1,0)</f>
        <v>68</v>
      </c>
      <c r="R173" s="8">
        <f>SUM(Tabela2[[#This Row],[Tempo CP (s)]],Tabela2[[#This Row],[Tempo P. (s)]])</f>
        <v>68</v>
      </c>
      <c r="S173" s="8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8"/>
      <c r="Q174" s="8">
        <f>IF(AND(Tabela2[[#This Row],[Reps]]&lt;Tabela2[[#This Row],[Reps Cap]],Tabela2[[#This Row],[Reps]]&gt;0),(Tabela2[[#This Row],[Reps Cap]]-Tabela2[[#This Row],[Reps]])*1,0)</f>
        <v>41</v>
      </c>
      <c r="R174" s="8">
        <f>SUM(Tabela2[[#This Row],[Tempo CP (s)]],Tabela2[[#This Row],[Tempo P. (s)]])</f>
        <v>41</v>
      </c>
      <c r="S174" s="8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130</v>
      </c>
      <c r="N175" s="12">
        <v>100</v>
      </c>
      <c r="O175" s="12">
        <v>90</v>
      </c>
      <c r="P175" s="14"/>
      <c r="Q175" s="14">
        <f>IF(AND(Tabela2[[#This Row],[Reps]]&lt;Tabela2[[#This Row],[Reps Cap]],Tabela2[[#This Row],[Reps]]&gt;0),(Tabela2[[#This Row],[Reps Cap]]-Tabela2[[#This Row],[Reps]])*1,0)</f>
        <v>40</v>
      </c>
      <c r="R175" s="14">
        <f>SUM(Tabela2[[#This Row],[Tempo CP (s)]],Tabela2[[#This Row],[Tempo P. (s)]])</f>
        <v>40</v>
      </c>
      <c r="S175" s="14"/>
      <c r="T175" s="15">
        <f>IFERROR(VLOOKUP(Tabela2[[#This Row],[Colocação]],Tabela1[#All],2,0),0)</f>
        <v>88</v>
      </c>
      <c r="U175" s="15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8"/>
      <c r="Q176" s="8">
        <f>IF(AND(Tabela2[[#This Row],[Reps]]&lt;Tabela2[[#This Row],[Reps Cap]],Tabela2[[#This Row],[Reps]]&gt;0),(Tabela2[[#This Row],[Reps Cap]]-Tabela2[[#This Row],[Reps]])*1,0)</f>
        <v>15</v>
      </c>
      <c r="R176" s="8">
        <f>SUM(Tabela2[[#This Row],[Tempo CP (s)]],Tabela2[[#This Row],[Tempo P. (s)]])</f>
        <v>15</v>
      </c>
      <c r="S176" s="8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8"/>
      <c r="Q177" s="8">
        <f>IF(AND(Tabela2[[#This Row],[Reps]]&lt;Tabela2[[#This Row],[Reps Cap]],Tabela2[[#This Row],[Reps]]&gt;0),(Tabela2[[#This Row],[Reps Cap]]-Tabela2[[#This Row],[Reps]])*1,0)</f>
        <v>93</v>
      </c>
      <c r="R177" s="8">
        <f>SUM(Tabela2[[#This Row],[Tempo CP (s)]],Tabela2[[#This Row],[Tempo P. (s)]])</f>
        <v>93</v>
      </c>
      <c r="S177" s="8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8"/>
      <c r="Q178" s="8">
        <f>IF(AND(Tabela2[[#This Row],[Reps]]&lt;Tabela2[[#This Row],[Reps Cap]],Tabela2[[#This Row],[Reps]]&gt;0),(Tabela2[[#This Row],[Reps Cap]]-Tabela2[[#This Row],[Reps]])*1,0)</f>
        <v>40</v>
      </c>
      <c r="R178" s="8">
        <f>SUM(Tabela2[[#This Row],[Tempo CP (s)]],Tabela2[[#This Row],[Tempo P. (s)]])</f>
        <v>40</v>
      </c>
      <c r="S178" s="8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8"/>
      <c r="Q179" s="8">
        <f>IF(AND(Tabela2[[#This Row],[Reps]]&lt;Tabela2[[#This Row],[Reps Cap]],Tabela2[[#This Row],[Reps]]&gt;0),(Tabela2[[#This Row],[Reps Cap]]-Tabela2[[#This Row],[Reps]])*1,0)</f>
        <v>84</v>
      </c>
      <c r="R179" s="8">
        <f>SUM(Tabela2[[#This Row],[Tempo CP (s)]],Tabela2[[#This Row],[Tempo P. (s)]])</f>
        <v>84</v>
      </c>
      <c r="S179" s="8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130</v>
      </c>
      <c r="N180" s="12">
        <v>600</v>
      </c>
      <c r="O180" s="12">
        <v>64</v>
      </c>
      <c r="P180" s="14"/>
      <c r="Q180" s="14">
        <f>IF(AND(Tabela2[[#This Row],[Reps]]&lt;Tabela2[[#This Row],[Reps Cap]],Tabela2[[#This Row],[Reps]]&gt;0),(Tabela2[[#This Row],[Reps Cap]]-Tabela2[[#This Row],[Reps]])*1,0)</f>
        <v>66</v>
      </c>
      <c r="R180" s="14">
        <f>SUM(Tabela2[[#This Row],[Tempo CP (s)]],Tabela2[[#This Row],[Tempo P. (s)]])</f>
        <v>66</v>
      </c>
      <c r="S180" s="14"/>
      <c r="T180" s="15">
        <f>IFERROR(VLOOKUP(Tabela2[[#This Row],[Colocação]],Tabela1[#All],2,0),0)</f>
        <v>94</v>
      </c>
      <c r="U180" s="15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O181">
        <v>35</v>
      </c>
      <c r="P181" s="8"/>
      <c r="Q181" s="8">
        <f>IF(AND(Tabela2[[#This Row],[Reps]]&lt;Tabela2[[#This Row],[Reps Cap]],Tabela2[[#This Row],[Reps]]&gt;0),(Tabela2[[#This Row],[Reps Cap]]-Tabela2[[#This Row],[Reps]])*1,0)</f>
        <v>145</v>
      </c>
      <c r="R181" s="8">
        <f>SUM(Tabela2[[#This Row],[Tempo CP (s)]],Tabela2[[#This Row],[Tempo P. (s)]])</f>
        <v>145</v>
      </c>
      <c r="S181" s="8"/>
      <c r="T181" s="1">
        <f>IFERROR(VLOOKUP(Tabela2[[#This Row],[Colocação]],Tabela1[#All],2,0),0)</f>
        <v>91</v>
      </c>
      <c r="U181" s="1">
        <f>IF(Tabela2[[#This Row],[Tempo Final (s)]]&gt;0,_xlfn.RANK.EQ(R181,$R$181:$R$188,1),"A definir")</f>
        <v>4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O182">
        <v>7</v>
      </c>
      <c r="P182" s="8"/>
      <c r="Q182" s="8">
        <f>IF(AND(Tabela2[[#This Row],[Reps]]&lt;Tabela2[[#This Row],[Reps Cap]],Tabela2[[#This Row],[Reps]]&gt;0),(Tabela2[[#This Row],[Reps Cap]]-Tabela2[[#This Row],[Reps]])*1,0)</f>
        <v>173</v>
      </c>
      <c r="R182" s="8">
        <f>SUM(Tabela2[[#This Row],[Tempo CP (s)]],Tabela2[[#This Row],[Tempo P. (s)]])</f>
        <v>173</v>
      </c>
      <c r="S182" s="8"/>
      <c r="T182" s="1">
        <f>IFERROR(VLOOKUP(Tabela2[[#This Row],[Colocação]],Tabela1[#All],2,0),0)</f>
        <v>79</v>
      </c>
      <c r="U182" s="1">
        <f>IF(Tabela2[[#This Row],[Tempo Final (s)]]&gt;0,_xlfn.RANK.EQ(R182,$R$181:$R$188,1),"A definir")</f>
        <v>8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O183">
        <v>54</v>
      </c>
      <c r="P183" s="8"/>
      <c r="Q183" s="8">
        <f>IF(AND(Tabela2[[#This Row],[Reps]]&lt;Tabela2[[#This Row],[Reps Cap]],Tabela2[[#This Row],[Reps]]&gt;0),(Tabela2[[#This Row],[Reps Cap]]-Tabela2[[#This Row],[Reps]])*1,0)</f>
        <v>126</v>
      </c>
      <c r="R183" s="8">
        <f>SUM(Tabela2[[#This Row],[Tempo CP (s)]],Tabela2[[#This Row],[Tempo P. (s)]])</f>
        <v>126</v>
      </c>
      <c r="S183" s="8"/>
      <c r="T183" s="1">
        <f>IFERROR(VLOOKUP(Tabela2[[#This Row],[Colocação]],Tabela1[#All],2,0),0)</f>
        <v>94</v>
      </c>
      <c r="U183" s="1">
        <f>IF(Tabela2[[#This Row],[Tempo Final (s)]]&gt;0,_xlfn.RANK.EQ(R183,$R$181:$R$188,1),"A definir")</f>
        <v>3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O184">
        <v>31</v>
      </c>
      <c r="P184" s="8"/>
      <c r="Q184" s="8">
        <f>IF(AND(Tabela2[[#This Row],[Reps]]&lt;Tabela2[[#This Row],[Reps Cap]],Tabela2[[#This Row],[Reps]]&gt;0),(Tabela2[[#This Row],[Reps Cap]]-Tabela2[[#This Row],[Reps]])*1,0)</f>
        <v>149</v>
      </c>
      <c r="R184" s="8">
        <f>SUM(Tabela2[[#This Row],[Tempo CP (s)]],Tabela2[[#This Row],[Tempo P. (s)]])</f>
        <v>149</v>
      </c>
      <c r="S184" s="8"/>
      <c r="T184" s="1">
        <f>IFERROR(VLOOKUP(Tabela2[[#This Row],[Colocação]],Tabela1[#All],2,0),0)</f>
        <v>85</v>
      </c>
      <c r="U184" s="1">
        <f>IF(Tabela2[[#This Row],[Tempo Final (s)]]&gt;0,_xlfn.RANK.EQ(R184,$R$181:$R$188,1),"A definir")</f>
        <v>6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O185">
        <v>63</v>
      </c>
      <c r="P185" s="8"/>
      <c r="Q185" s="8">
        <f>IF(AND(Tabela2[[#This Row],[Reps]]&lt;Tabela2[[#This Row],[Reps Cap]],Tabela2[[#This Row],[Reps]]&gt;0),(Tabela2[[#This Row],[Reps Cap]]-Tabela2[[#This Row],[Reps]])*1,0)</f>
        <v>117</v>
      </c>
      <c r="R185" s="8">
        <f>SUM(Tabela2[[#This Row],[Tempo CP (s)]],Tabela2[[#This Row],[Tempo P. (s)]])</f>
        <v>117</v>
      </c>
      <c r="S185" s="8"/>
      <c r="T185" s="1">
        <f>IFERROR(VLOOKUP(Tabela2[[#This Row],[Colocação]],Tabela1[#All],2,0),0)</f>
        <v>97</v>
      </c>
      <c r="U185" s="1">
        <f>IF(Tabela2[[#This Row],[Tempo Final (s)]]&gt;0,_xlfn.RANK.EQ(R185,$R$181:$R$188,1),"A definir")</f>
        <v>2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O186">
        <v>34</v>
      </c>
      <c r="P186" s="8"/>
      <c r="Q186" s="8">
        <f>IF(AND(Tabela2[[#This Row],[Reps]]&lt;Tabela2[[#This Row],[Reps Cap]],Tabela2[[#This Row],[Reps]]&gt;0),(Tabela2[[#This Row],[Reps Cap]]-Tabela2[[#This Row],[Reps]])*1,0)</f>
        <v>146</v>
      </c>
      <c r="R186" s="8">
        <f>SUM(Tabela2[[#This Row],[Tempo CP (s)]],Tabela2[[#This Row],[Tempo P. (s)]])</f>
        <v>146</v>
      </c>
      <c r="S186" s="8"/>
      <c r="T186" s="1">
        <f>IFERROR(VLOOKUP(Tabela2[[#This Row],[Colocação]],Tabela1[#All],2,0),0)</f>
        <v>88</v>
      </c>
      <c r="U186" s="1">
        <f>IF(Tabela2[[#This Row],[Tempo Final (s)]]&gt;0,_xlfn.RANK.EQ(R186,$R$181:$R$188,1),"A definir")</f>
        <v>5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O187">
        <v>87</v>
      </c>
      <c r="P187" s="8"/>
      <c r="Q187" s="8">
        <f>IF(AND(Tabela2[[#This Row],[Reps]]&lt;Tabela2[[#This Row],[Reps Cap]],Tabela2[[#This Row],[Reps]]&gt;0),(Tabela2[[#This Row],[Reps Cap]]-Tabela2[[#This Row],[Reps]])*1,0)</f>
        <v>93</v>
      </c>
      <c r="R187" s="8">
        <f>SUM(Tabela2[[#This Row],[Tempo CP (s)]],Tabela2[[#This Row],[Tempo P. (s)]])</f>
        <v>93</v>
      </c>
      <c r="S187" s="8"/>
      <c r="T187" s="1">
        <f>IFERROR(VLOOKUP(Tabela2[[#This Row],[Colocação]],Tabela1[#All],2,0),0)</f>
        <v>100</v>
      </c>
      <c r="U187" s="1">
        <f>IF(Tabela2[[#This Row],[Tempo Final (s)]]&gt;0,_xlfn.RANK.EQ(R187,$R$181:$R$188,1),"A definir")</f>
        <v>1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>
        <v>27</v>
      </c>
      <c r="P188" s="14"/>
      <c r="Q188" s="14">
        <f>IF(AND(Tabela2[[#This Row],[Reps]]&lt;Tabela2[[#This Row],[Reps Cap]],Tabela2[[#This Row],[Reps]]&gt;0),(Tabela2[[#This Row],[Reps Cap]]-Tabela2[[#This Row],[Reps]])*1,0)</f>
        <v>153</v>
      </c>
      <c r="R188" s="14">
        <f>SUM(Tabela2[[#This Row],[Tempo CP (s)]],Tabela2[[#This Row],[Tempo P. (s)]])</f>
        <v>153</v>
      </c>
      <c r="S188" s="14"/>
      <c r="T188" s="15">
        <f>IFERROR(VLOOKUP(Tabela2[[#This Row],[Colocação]],Tabela1[#All],2,0),0)</f>
        <v>82</v>
      </c>
      <c r="U188" s="15">
        <f>IF(Tabela2[[#This Row],[Tempo Final (s)]]&gt;0,_xlfn.RANK.EQ(R188,$R$181:$R$188,1),"A definir")</f>
        <v>7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O189">
        <v>36</v>
      </c>
      <c r="P189" s="8"/>
      <c r="Q189" s="8">
        <f>IF(AND(Tabela2[[#This Row],[Reps]]&lt;Tabela2[[#This Row],[Reps Cap]],Tabela2[[#This Row],[Reps]]&gt;0),(Tabela2[[#This Row],[Reps Cap]]-Tabela2[[#This Row],[Reps]])*1,0)</f>
        <v>144</v>
      </c>
      <c r="R189" s="8">
        <f>SUM(Tabela2[[#This Row],[Tempo CP (s)]],Tabela2[[#This Row],[Tempo P. (s)]])</f>
        <v>144</v>
      </c>
      <c r="S189" s="8"/>
      <c r="T189" s="1">
        <f>IFERROR(VLOOKUP(Tabela2[[#This Row],[Colocação]],Tabela1[#All],2,0),0)</f>
        <v>97</v>
      </c>
      <c r="U189" s="1">
        <f>IF(Tabela2[[#This Row],[Tempo Final (s)]]&gt;0,_xlfn.RANK.EQ(R189,$R$189:$R$194,1),"A definir")</f>
        <v>2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O190">
        <v>25</v>
      </c>
      <c r="P190" s="8"/>
      <c r="Q190" s="8">
        <f>IF(AND(Tabela2[[#This Row],[Reps]]&lt;Tabela2[[#This Row],[Reps Cap]],Tabela2[[#This Row],[Reps]]&gt;0),(Tabela2[[#This Row],[Reps Cap]]-Tabela2[[#This Row],[Reps]])*1,0)</f>
        <v>155</v>
      </c>
      <c r="R190" s="8">
        <f>SUM(Tabela2[[#This Row],[Tempo CP (s)]],Tabela2[[#This Row],[Tempo P. (s)]])</f>
        <v>155</v>
      </c>
      <c r="S190" s="8"/>
      <c r="T190" s="1">
        <f>IFERROR(VLOOKUP(Tabela2[[#This Row],[Colocação]],Tabela1[#All],2,0),0)</f>
        <v>91</v>
      </c>
      <c r="U190" s="1">
        <f>IF(Tabela2[[#This Row],[Tempo Final (s)]]&gt;0,_xlfn.RANK.EQ(R190,$R$189:$R$194,1),"A definir")</f>
        <v>4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O191">
        <v>20</v>
      </c>
      <c r="P191" s="8"/>
      <c r="Q191" s="8">
        <f>IF(AND(Tabela2[[#This Row],[Reps]]&lt;Tabela2[[#This Row],[Reps Cap]],Tabela2[[#This Row],[Reps]]&gt;0),(Tabela2[[#This Row],[Reps Cap]]-Tabela2[[#This Row],[Reps]])*1,0)</f>
        <v>160</v>
      </c>
      <c r="R191" s="8">
        <f>SUM(Tabela2[[#This Row],[Tempo CP (s)]],Tabela2[[#This Row],[Tempo P. (s)]])</f>
        <v>160</v>
      </c>
      <c r="S191" s="8"/>
      <c r="T191" s="1">
        <f>IFERROR(VLOOKUP(Tabela2[[#This Row],[Colocação]],Tabela1[#All],2,0),0)</f>
        <v>85</v>
      </c>
      <c r="U191" s="1">
        <f>IF(Tabela2[[#This Row],[Tempo Final (s)]]&gt;0,_xlfn.RANK.EQ(R191,$R$189:$R$194,1),"A definir")</f>
        <v>6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O192">
        <v>23</v>
      </c>
      <c r="P192" s="8"/>
      <c r="Q192" s="8">
        <f>IF(AND(Tabela2[[#This Row],[Reps]]&lt;Tabela2[[#This Row],[Reps Cap]],Tabela2[[#This Row],[Reps]]&gt;0),(Tabela2[[#This Row],[Reps Cap]]-Tabela2[[#This Row],[Reps]])*1,0)</f>
        <v>157</v>
      </c>
      <c r="R192" s="8">
        <f>SUM(Tabela2[[#This Row],[Tempo CP (s)]],Tabela2[[#This Row],[Tempo P. (s)]])</f>
        <v>157</v>
      </c>
      <c r="S192" s="8"/>
      <c r="T192" s="1">
        <f>IFERROR(VLOOKUP(Tabela2[[#This Row],[Colocação]],Tabela1[#All],2,0),0)</f>
        <v>88</v>
      </c>
      <c r="U192" s="1">
        <f>IF(Tabela2[[#This Row],[Tempo Final (s)]]&gt;0,_xlfn.RANK.EQ(R192,$R$189:$R$194,1),"A definir")</f>
        <v>5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O193">
        <v>34</v>
      </c>
      <c r="P193" s="8"/>
      <c r="Q193" s="8">
        <f>IF(AND(Tabela2[[#This Row],[Reps]]&lt;Tabela2[[#This Row],[Reps Cap]],Tabela2[[#This Row],[Reps]]&gt;0),(Tabela2[[#This Row],[Reps Cap]]-Tabela2[[#This Row],[Reps]])*1,0)</f>
        <v>146</v>
      </c>
      <c r="R193" s="8">
        <f>SUM(Tabela2[[#This Row],[Tempo CP (s)]],Tabela2[[#This Row],[Tempo P. (s)]])</f>
        <v>146</v>
      </c>
      <c r="S193" s="8"/>
      <c r="T193" s="1">
        <f>IFERROR(VLOOKUP(Tabela2[[#This Row],[Colocação]],Tabela1[#All],2,0),0)</f>
        <v>94</v>
      </c>
      <c r="U193" s="1">
        <f>IF(Tabela2[[#This Row],[Tempo Final (s)]]&gt;0,_xlfn.RANK.EQ(R193,$R$189:$R$194,1),"A definir")</f>
        <v>3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>
        <v>40</v>
      </c>
      <c r="P194" s="14"/>
      <c r="Q194" s="14">
        <f>IF(AND(Tabela2[[#This Row],[Reps]]&lt;Tabela2[[#This Row],[Reps Cap]],Tabela2[[#This Row],[Reps]]&gt;0),(Tabela2[[#This Row],[Reps Cap]]-Tabela2[[#This Row],[Reps]])*1,0)</f>
        <v>140</v>
      </c>
      <c r="R194" s="14">
        <f>SUM(Tabela2[[#This Row],[Tempo CP (s)]],Tabela2[[#This Row],[Tempo P. (s)]])</f>
        <v>140</v>
      </c>
      <c r="S194" s="14"/>
      <c r="T194" s="15">
        <f>IFERROR(VLOOKUP(Tabela2[[#This Row],[Colocação]],Tabela1[#All],2,0),0)</f>
        <v>100</v>
      </c>
      <c r="U194" s="15">
        <f>IF(Tabela2[[#This Row],[Tempo Final (s)]]&gt;0,_xlfn.RANK.EQ(R194,$R$189:$R$194,1),"A definir")</f>
        <v>1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O195">
        <v>32</v>
      </c>
      <c r="P195" s="8"/>
      <c r="Q195" s="8">
        <f>IF(AND(Tabela2[[#This Row],[Reps]]&lt;Tabela2[[#This Row],[Reps Cap]],Tabela2[[#This Row],[Reps]]&gt;0),(Tabela2[[#This Row],[Reps Cap]]-Tabela2[[#This Row],[Reps]])*1,0)</f>
        <v>148</v>
      </c>
      <c r="R195" s="8">
        <f>SUM(Tabela2[[#This Row],[Tempo CP (s)]],Tabela2[[#This Row],[Tempo P. (s)]])</f>
        <v>148</v>
      </c>
      <c r="S195" s="8"/>
      <c r="T195" s="1">
        <f>IFERROR(VLOOKUP(Tabela2[[#This Row],[Colocação]],Tabela1[#All],2,0),0)</f>
        <v>94</v>
      </c>
      <c r="U195" s="1">
        <f>IF(Tabela2[[#This Row],[Tempo Final (s)]]&gt;0,_xlfn.RANK.EQ(R195,$R$195:$R$197,1),"A definir")</f>
        <v>3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O196">
        <v>39</v>
      </c>
      <c r="P196" s="8"/>
      <c r="Q196" s="8">
        <f>IF(AND(Tabela2[[#This Row],[Reps]]&lt;Tabela2[[#This Row],[Reps Cap]],Tabela2[[#This Row],[Reps]]&gt;0),(Tabela2[[#This Row],[Reps Cap]]-Tabela2[[#This Row],[Reps]])*1,0)</f>
        <v>61</v>
      </c>
      <c r="R196" s="8">
        <f>SUM(Tabela2[[#This Row],[Tempo CP (s)]],Tabela2[[#This Row],[Tempo P. (s)]])</f>
        <v>61</v>
      </c>
      <c r="S196" s="8"/>
      <c r="T196" s="1">
        <f>IFERROR(VLOOKUP(Tabela2[[#This Row],[Colocação]],Tabela1[#All],2,0),0)</f>
        <v>100</v>
      </c>
      <c r="U196" s="1">
        <f>IF(Tabela2[[#This Row],[Tempo Final (s)]]&gt;0,_xlfn.RANK.EQ(R196,$R$195:$R$197,1),"A definir")</f>
        <v>1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>
        <v>36</v>
      </c>
      <c r="P197" s="14"/>
      <c r="Q197" s="14">
        <f>IF(AND(Tabela2[[#This Row],[Reps]]&lt;Tabela2[[#This Row],[Reps Cap]],Tabela2[[#This Row],[Reps]]&gt;0),(Tabela2[[#This Row],[Reps Cap]]-Tabela2[[#This Row],[Reps]])*1,0)</f>
        <v>64</v>
      </c>
      <c r="R197" s="14">
        <f>SUM(Tabela2[[#This Row],[Tempo CP (s)]],Tabela2[[#This Row],[Tempo P. (s)]])</f>
        <v>64</v>
      </c>
      <c r="S197" s="14"/>
      <c r="T197" s="15">
        <f>IFERROR(VLOOKUP(Tabela2[[#This Row],[Colocação]],Tabela1[#All],2,0),0)</f>
        <v>97</v>
      </c>
      <c r="U197" s="15">
        <f>IF(Tabela2[[#This Row],[Tempo Final (s)]]&gt;0,_xlfn.RANK.EQ(R197,$R$195:$R$197,1),"A definir")</f>
        <v>2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O198">
        <v>31</v>
      </c>
      <c r="P198" s="8"/>
      <c r="Q198" s="8">
        <f>IF(AND(Tabela2[[#This Row],[Reps]]&lt;Tabela2[[#This Row],[Reps Cap]],Tabela2[[#This Row],[Reps]]&gt;0),(Tabela2[[#This Row],[Reps Cap]]-Tabela2[[#This Row],[Reps]])*1,0)</f>
        <v>69</v>
      </c>
      <c r="R198" s="8">
        <f>SUM(Tabela2[[#This Row],[Tempo CP (s)]],Tabela2[[#This Row],[Tempo P. (s)]])</f>
        <v>69</v>
      </c>
      <c r="S198" s="8"/>
      <c r="T198" s="1">
        <f>IFERROR(VLOOKUP(Tabela2[[#This Row],[Colocação]],Tabela1[#All],2,0),0)</f>
        <v>91</v>
      </c>
      <c r="U198" s="1">
        <f>IF(Tabela2[[#This Row],[Tempo Final (s)]]&gt;0,_xlfn.RANK.EQ(R198,$R$198:$R$203,1),"A definir")</f>
        <v>4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O199">
        <v>26</v>
      </c>
      <c r="P199" s="8"/>
      <c r="Q199" s="8">
        <f>IF(AND(Tabela2[[#This Row],[Reps]]&lt;Tabela2[[#This Row],[Reps Cap]],Tabela2[[#This Row],[Reps]]&gt;0),(Tabela2[[#This Row],[Reps Cap]]-Tabela2[[#This Row],[Reps]])*1,0)</f>
        <v>74</v>
      </c>
      <c r="R199" s="8">
        <f>SUM(Tabela2[[#This Row],[Tempo CP (s)]],Tabela2[[#This Row],[Tempo P. (s)]])</f>
        <v>74</v>
      </c>
      <c r="S199" s="8"/>
      <c r="T199" s="1">
        <f>IFERROR(VLOOKUP(Tabela2[[#This Row],[Colocação]],Tabela1[#All],2,0),0)</f>
        <v>88</v>
      </c>
      <c r="U199" s="1">
        <f>IF(Tabela2[[#This Row],[Tempo Final (s)]]&gt;0,_xlfn.RANK.EQ(R199,$R$198:$R$203,1),"A definir")</f>
        <v>5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O200">
        <v>25</v>
      </c>
      <c r="P200" s="8"/>
      <c r="Q200" s="8">
        <f>IF(AND(Tabela2[[#This Row],[Reps]]&lt;Tabela2[[#This Row],[Reps Cap]],Tabela2[[#This Row],[Reps]]&gt;0),(Tabela2[[#This Row],[Reps Cap]]-Tabela2[[#This Row],[Reps]])*1,0)</f>
        <v>75</v>
      </c>
      <c r="R200" s="8">
        <f>SUM(Tabela2[[#This Row],[Tempo CP (s)]],Tabela2[[#This Row],[Tempo P. (s)]])</f>
        <v>75</v>
      </c>
      <c r="S200" s="8"/>
      <c r="T200" s="1">
        <f>IFERROR(VLOOKUP(Tabela2[[#This Row],[Colocação]],Tabela1[#All],2,0),0)</f>
        <v>85</v>
      </c>
      <c r="U200" s="1">
        <f>IF(Tabela2[[#This Row],[Tempo Final (s)]]&gt;0,_xlfn.RANK.EQ(R200,$R$198:$R$203,1),"A definir")</f>
        <v>6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O201">
        <v>38</v>
      </c>
      <c r="P201" s="8"/>
      <c r="Q201" s="8">
        <f>IF(AND(Tabela2[[#This Row],[Reps]]&lt;Tabela2[[#This Row],[Reps Cap]],Tabela2[[#This Row],[Reps]]&gt;0),(Tabela2[[#This Row],[Reps Cap]]-Tabela2[[#This Row],[Reps]])*1,0)</f>
        <v>62</v>
      </c>
      <c r="R201" s="8">
        <f>SUM(Tabela2[[#This Row],[Tempo CP (s)]],Tabela2[[#This Row],[Tempo P. (s)]])</f>
        <v>62</v>
      </c>
      <c r="S201" s="8"/>
      <c r="T201" s="1">
        <f>IFERROR(VLOOKUP(Tabela2[[#This Row],[Colocação]],Tabela1[#All],2,0),0)</f>
        <v>97</v>
      </c>
      <c r="U201" s="1">
        <f>IF(Tabela2[[#This Row],[Tempo Final (s)]]&gt;0,_xlfn.RANK.EQ(R201,$R$198:$R$203,1),"A definir")</f>
        <v>2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O202">
        <v>57</v>
      </c>
      <c r="P202" s="8"/>
      <c r="Q202" s="8">
        <f>IF(AND(Tabela2[[#This Row],[Reps]]&lt;Tabela2[[#This Row],[Reps Cap]],Tabela2[[#This Row],[Reps]]&gt;0),(Tabela2[[#This Row],[Reps Cap]]-Tabela2[[#This Row],[Reps]])*1,0)</f>
        <v>43</v>
      </c>
      <c r="R202" s="8">
        <f>SUM(Tabela2[[#This Row],[Tempo CP (s)]],Tabela2[[#This Row],[Tempo P. (s)]])</f>
        <v>43</v>
      </c>
      <c r="S202" s="8"/>
      <c r="T202" s="1">
        <f>IFERROR(VLOOKUP(Tabela2[[#This Row],[Colocação]],Tabela1[#All],2,0),0)</f>
        <v>100</v>
      </c>
      <c r="U202" s="1">
        <f>IF(Tabela2[[#This Row],[Tempo Final (s)]]&gt;0,_xlfn.RANK.EQ(R202,$R$198:$R$203,1),"A definir")</f>
        <v>1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>
        <v>32</v>
      </c>
      <c r="P203" s="14"/>
      <c r="Q203" s="14">
        <f>IF(AND(Tabela2[[#This Row],[Reps]]&lt;Tabela2[[#This Row],[Reps Cap]],Tabela2[[#This Row],[Reps]]&gt;0),(Tabela2[[#This Row],[Reps Cap]]-Tabela2[[#This Row],[Reps]])*1,0)</f>
        <v>68</v>
      </c>
      <c r="R203" s="14">
        <f>SUM(Tabela2[[#This Row],[Tempo CP (s)]],Tabela2[[#This Row],[Tempo P. (s)]])</f>
        <v>68</v>
      </c>
      <c r="S203" s="14"/>
      <c r="T203" s="15">
        <f>IFERROR(VLOOKUP(Tabela2[[#This Row],[Colocação]],Tabela1[#All],2,0),0)</f>
        <v>94</v>
      </c>
      <c r="U203" s="15">
        <f>IF(Tabela2[[#This Row],[Tempo Final (s)]]&gt;0,_xlfn.RANK.EQ(R203,$R$198:$R$203,1),"A definir")</f>
        <v>3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130</v>
      </c>
      <c r="N204">
        <v>600</v>
      </c>
      <c r="O204">
        <v>121</v>
      </c>
      <c r="P204" s="8"/>
      <c r="Q204" s="8">
        <f>IF(AND(Tabela2[[#This Row],[Reps]]&lt;Tabela2[[#This Row],[Reps Cap]],Tabela2[[#This Row],[Reps]]&gt;0),(Tabela2[[#This Row],[Reps Cap]]-Tabela2[[#This Row],[Reps]])*1,0)</f>
        <v>9</v>
      </c>
      <c r="R204" s="8">
        <f>SUM(Tabela2[[#This Row],[Tempo CP (s)]],Tabela2[[#This Row],[Tempo P. (s)]])</f>
        <v>9</v>
      </c>
      <c r="S204" s="8"/>
      <c r="T204" s="1">
        <f>IFERROR(VLOOKUP(Tabela2[[#This Row],[Colocação]],Tabela1[#All],2,0),0)</f>
        <v>100</v>
      </c>
      <c r="U204" s="1">
        <f>IF(Tabela2[[#This Row],[Tempo Final (s)]]&gt;0,_xlfn.RANK.EQ(R204,$R$204:$R$211,1),"A definir")</f>
        <v>1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130</v>
      </c>
      <c r="N205">
        <v>600</v>
      </c>
      <c r="O205">
        <v>83</v>
      </c>
      <c r="P205" s="8"/>
      <c r="Q205" s="8">
        <f>IF(AND(Tabela2[[#This Row],[Reps]]&lt;Tabela2[[#This Row],[Reps Cap]],Tabela2[[#This Row],[Reps]]&gt;0),(Tabela2[[#This Row],[Reps Cap]]-Tabela2[[#This Row],[Reps]])*1,0)</f>
        <v>47</v>
      </c>
      <c r="R205" s="8">
        <f>SUM(Tabela2[[#This Row],[Tempo CP (s)]],Tabela2[[#This Row],[Tempo P. (s)]])</f>
        <v>47</v>
      </c>
      <c r="S205" s="8"/>
      <c r="T205" s="1">
        <f>IFERROR(VLOOKUP(Tabela2[[#This Row],[Colocação]],Tabela1[#All],2,0),0)</f>
        <v>97</v>
      </c>
      <c r="U205" s="1">
        <f>IF(Tabela2[[#This Row],[Tempo Final (s)]]&gt;0,_xlfn.RANK.EQ(R205,$R$204:$R$211,1),"A definir")</f>
        <v>2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130</v>
      </c>
      <c r="N206">
        <v>600</v>
      </c>
      <c r="O206">
        <v>82</v>
      </c>
      <c r="P206" s="8"/>
      <c r="Q206" s="8">
        <f>IF(AND(Tabela2[[#This Row],[Reps]]&lt;Tabela2[[#This Row],[Reps Cap]],Tabela2[[#This Row],[Reps]]&gt;0),(Tabela2[[#This Row],[Reps Cap]]-Tabela2[[#This Row],[Reps]])*1,0)</f>
        <v>48</v>
      </c>
      <c r="R206" s="8">
        <f>SUM(Tabela2[[#This Row],[Tempo CP (s)]],Tabela2[[#This Row],[Tempo P. (s)]])</f>
        <v>48</v>
      </c>
      <c r="S206" s="8"/>
      <c r="T206" s="1">
        <f>IFERROR(VLOOKUP(Tabela2[[#This Row],[Colocação]],Tabela1[#All],2,0),0)</f>
        <v>94</v>
      </c>
      <c r="U206" s="1">
        <f>IF(Tabela2[[#This Row],[Tempo Final (s)]]&gt;0,_xlfn.RANK.EQ(R206,$R$204:$R$211,1),"A definir")</f>
        <v>3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130</v>
      </c>
      <c r="N207">
        <v>600</v>
      </c>
      <c r="O207">
        <v>63</v>
      </c>
      <c r="P207" s="8"/>
      <c r="Q207" s="8">
        <f>IF(AND(Tabela2[[#This Row],[Reps]]&lt;Tabela2[[#This Row],[Reps Cap]],Tabela2[[#This Row],[Reps]]&gt;0),(Tabela2[[#This Row],[Reps Cap]]-Tabela2[[#This Row],[Reps]])*1,0)</f>
        <v>67</v>
      </c>
      <c r="R207" s="8">
        <f>SUM(Tabela2[[#This Row],[Tempo CP (s)]],Tabela2[[#This Row],[Tempo P. (s)]])</f>
        <v>67</v>
      </c>
      <c r="S207" s="8"/>
      <c r="T207" s="1">
        <f>IFERROR(VLOOKUP(Tabela2[[#This Row],[Colocação]],Tabela1[#All],2,0),0)</f>
        <v>88</v>
      </c>
      <c r="U207" s="1">
        <f>IF(Tabela2[[#This Row],[Tempo Final (s)]]&gt;0,_xlfn.RANK.EQ(R207,$R$204:$R$211,1),"A definir")</f>
        <v>5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130</v>
      </c>
      <c r="N208">
        <v>600</v>
      </c>
      <c r="O208">
        <v>79</v>
      </c>
      <c r="P208" s="8"/>
      <c r="Q208" s="8">
        <f>IF(AND(Tabela2[[#This Row],[Reps]]&lt;Tabela2[[#This Row],[Reps Cap]],Tabela2[[#This Row],[Reps]]&gt;0),(Tabela2[[#This Row],[Reps Cap]]-Tabela2[[#This Row],[Reps]])*1,0)</f>
        <v>51</v>
      </c>
      <c r="R208" s="8">
        <f>SUM(Tabela2[[#This Row],[Tempo CP (s)]],Tabela2[[#This Row],[Tempo P. (s)]])</f>
        <v>51</v>
      </c>
      <c r="S208" s="8"/>
      <c r="T208" s="1">
        <f>IFERROR(VLOOKUP(Tabela2[[#This Row],[Colocação]],Tabela1[#All],2,0),0)</f>
        <v>91</v>
      </c>
      <c r="U208" s="1">
        <f>IF(Tabela2[[#This Row],[Tempo Final (s)]]&gt;0,_xlfn.RANK.EQ(R208,$R$204:$R$211,1),"A definir")</f>
        <v>4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130</v>
      </c>
      <c r="N209">
        <v>600</v>
      </c>
      <c r="O209">
        <v>23</v>
      </c>
      <c r="P209" s="8"/>
      <c r="Q209" s="8">
        <f>IF(AND(Tabela2[[#This Row],[Reps]]&lt;Tabela2[[#This Row],[Reps Cap]],Tabela2[[#This Row],[Reps]]&gt;0),(Tabela2[[#This Row],[Reps Cap]]-Tabela2[[#This Row],[Reps]])*1,0)</f>
        <v>107</v>
      </c>
      <c r="R209" s="8">
        <f>SUM(Tabela2[[#This Row],[Tempo CP (s)]],Tabela2[[#This Row],[Tempo P. (s)]])</f>
        <v>107</v>
      </c>
      <c r="S209" s="8"/>
      <c r="T209" s="1">
        <f>IFERROR(VLOOKUP(Tabela2[[#This Row],[Colocação]],Tabela1[#All],2,0),0)</f>
        <v>79</v>
      </c>
      <c r="U209" s="1">
        <f>IF(Tabela2[[#This Row],[Tempo Final (s)]]&gt;0,_xlfn.RANK.EQ(R209,$R$204:$R$211,1),"A definir")</f>
        <v>8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130</v>
      </c>
      <c r="N210">
        <v>600</v>
      </c>
      <c r="O210">
        <v>35</v>
      </c>
      <c r="P210" s="8"/>
      <c r="Q210" s="8">
        <f>IF(AND(Tabela2[[#This Row],[Reps]]&lt;Tabela2[[#This Row],[Reps Cap]],Tabela2[[#This Row],[Reps]]&gt;0),(Tabela2[[#This Row],[Reps Cap]]-Tabela2[[#This Row],[Reps]])*1,0)</f>
        <v>95</v>
      </c>
      <c r="R210" s="8">
        <f>SUM(Tabela2[[#This Row],[Tempo CP (s)]],Tabela2[[#This Row],[Tempo P. (s)]])</f>
        <v>95</v>
      </c>
      <c r="S210" s="8"/>
      <c r="T210" s="1">
        <f>IFERROR(VLOOKUP(Tabela2[[#This Row],[Colocação]],Tabela1[#All],2,0),0)</f>
        <v>85</v>
      </c>
      <c r="U210" s="1">
        <f>IF(Tabela2[[#This Row],[Tempo Final (s)]]&gt;0,_xlfn.RANK.EQ(R210,$R$204:$R$211,1),"A definir")</f>
        <v>6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130</v>
      </c>
      <c r="N211" s="12">
        <v>600</v>
      </c>
      <c r="O211" s="12">
        <v>30</v>
      </c>
      <c r="P211" s="14"/>
      <c r="Q211" s="14">
        <f>IF(AND(Tabela2[[#This Row],[Reps]]&lt;Tabela2[[#This Row],[Reps Cap]],Tabela2[[#This Row],[Reps]]&gt;0),(Tabela2[[#This Row],[Reps Cap]]-Tabela2[[#This Row],[Reps]])*1,0)</f>
        <v>100</v>
      </c>
      <c r="R211" s="14">
        <f>SUM(Tabela2[[#This Row],[Tempo CP (s)]],Tabela2[[#This Row],[Tempo P. (s)]])</f>
        <v>100</v>
      </c>
      <c r="S211" s="14"/>
      <c r="T211" s="15">
        <f>IFERROR(VLOOKUP(Tabela2[[#This Row],[Colocação]],Tabela1[#All],2,0),0)</f>
        <v>82</v>
      </c>
      <c r="U211" s="15">
        <f>IF(Tabela2[[#This Row],[Tempo Final (s)]]&gt;0,_xlfn.RANK.EQ(R211,$R$204:$R$211,1),"A definir")</f>
        <v>7</v>
      </c>
    </row>
    <row r="212" spans="3:2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130</v>
      </c>
      <c r="N212">
        <v>600</v>
      </c>
      <c r="O212">
        <v>11</v>
      </c>
      <c r="P212" s="8"/>
      <c r="Q212" s="8">
        <f>IF(AND(Tabela2[[#This Row],[Reps]]&lt;Tabela2[[#This Row],[Reps Cap]],Tabela2[[#This Row],[Reps]]&gt;0),(Tabela2[[#This Row],[Reps Cap]]-Tabela2[[#This Row],[Reps]])*1,0)</f>
        <v>119</v>
      </c>
      <c r="R212" s="8">
        <f>SUM(Tabela2[[#This Row],[Tempo CP (s)]],Tabela2[[#This Row],[Tempo P. (s)]])</f>
        <v>119</v>
      </c>
      <c r="S212" s="8"/>
      <c r="T212" s="1">
        <f>IFERROR(VLOOKUP(Tabela2[[#This Row],[Colocação]],Tabela1[#All],2,0),0)</f>
        <v>88</v>
      </c>
      <c r="U212" s="1">
        <f>IF(Tabela2[[#This Row],[Tempo Final (s)]]&gt;0,_xlfn.RANK.EQ(R212,$R$212:$R$218,1),"A definir")</f>
        <v>5</v>
      </c>
    </row>
    <row r="213" spans="3:2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130</v>
      </c>
      <c r="N213">
        <v>600</v>
      </c>
      <c r="O213">
        <v>5</v>
      </c>
      <c r="P213" s="8"/>
      <c r="Q213" s="8">
        <f>IF(AND(Tabela2[[#This Row],[Reps]]&lt;Tabela2[[#This Row],[Reps Cap]],Tabela2[[#This Row],[Reps]]&gt;0),(Tabela2[[#This Row],[Reps Cap]]-Tabela2[[#This Row],[Reps]])*1,0)</f>
        <v>125</v>
      </c>
      <c r="R213" s="8">
        <f>SUM(Tabela2[[#This Row],[Tempo CP (s)]],Tabela2[[#This Row],[Tempo P. (s)]])</f>
        <v>125</v>
      </c>
      <c r="S213" s="8"/>
      <c r="T213" s="1">
        <f>IFERROR(VLOOKUP(Tabela2[[#This Row],[Colocação]],Tabela1[#All],2,0),0)</f>
        <v>85</v>
      </c>
      <c r="U213" s="1">
        <f>IF(Tabela2[[#This Row],[Tempo Final (s)]]&gt;0,_xlfn.RANK.EQ(R213,$R$212:$R$218,1),"A definir")</f>
        <v>6</v>
      </c>
    </row>
    <row r="214" spans="3:2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130</v>
      </c>
      <c r="N214">
        <v>600</v>
      </c>
      <c r="O214">
        <v>15</v>
      </c>
      <c r="P214" s="8"/>
      <c r="Q214" s="8">
        <f>IF(AND(Tabela2[[#This Row],[Reps]]&lt;Tabela2[[#This Row],[Reps Cap]],Tabela2[[#This Row],[Reps]]&gt;0),(Tabela2[[#This Row],[Reps Cap]]-Tabela2[[#This Row],[Reps]])*1,0)</f>
        <v>115</v>
      </c>
      <c r="R214" s="8">
        <f>SUM(Tabela2[[#This Row],[Tempo CP (s)]],Tabela2[[#This Row],[Tempo P. (s)]])</f>
        <v>115</v>
      </c>
      <c r="S214" s="8"/>
      <c r="T214" s="1">
        <f>IFERROR(VLOOKUP(Tabela2[[#This Row],[Colocação]],Tabela1[#All],2,0),0)</f>
        <v>94</v>
      </c>
      <c r="U214" s="1">
        <f>IF(Tabela2[[#This Row],[Tempo Final (s)]]&gt;0,_xlfn.RANK.EQ(R214,$R$212:$R$218,1),"A definir")</f>
        <v>3</v>
      </c>
    </row>
    <row r="215" spans="3:2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130</v>
      </c>
      <c r="N215">
        <v>600</v>
      </c>
      <c r="O215">
        <v>17</v>
      </c>
      <c r="P215" s="8"/>
      <c r="Q215" s="8">
        <f>IF(AND(Tabela2[[#This Row],[Reps]]&lt;Tabela2[[#This Row],[Reps Cap]],Tabela2[[#This Row],[Reps]]&gt;0),(Tabela2[[#This Row],[Reps Cap]]-Tabela2[[#This Row],[Reps]])*1,0)</f>
        <v>113</v>
      </c>
      <c r="R215" s="8">
        <f>SUM(Tabela2[[#This Row],[Tempo CP (s)]],Tabela2[[#This Row],[Tempo P. (s)]])</f>
        <v>113</v>
      </c>
      <c r="S215" s="8"/>
      <c r="T215" s="1">
        <f>IFERROR(VLOOKUP(Tabela2[[#This Row],[Colocação]],Tabela1[#All],2,0),0)</f>
        <v>97</v>
      </c>
      <c r="U215" s="1">
        <f>IF(Tabela2[[#This Row],[Tempo Final (s)]]&gt;0,_xlfn.RANK.EQ(R215,$R$212:$R$218,1),"A definir")</f>
        <v>2</v>
      </c>
    </row>
    <row r="216" spans="3:2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130</v>
      </c>
      <c r="N216">
        <v>600</v>
      </c>
      <c r="O216">
        <v>27</v>
      </c>
      <c r="P216" s="8"/>
      <c r="Q216" s="8">
        <f>IF(AND(Tabela2[[#This Row],[Reps]]&lt;Tabela2[[#This Row],[Reps Cap]],Tabela2[[#This Row],[Reps]]&gt;0),(Tabela2[[#This Row],[Reps Cap]]-Tabela2[[#This Row],[Reps]])*1,0)</f>
        <v>103</v>
      </c>
      <c r="R216" s="8">
        <f>SUM(Tabela2[[#This Row],[Tempo CP (s)]],Tabela2[[#This Row],[Tempo P. (s)]])</f>
        <v>103</v>
      </c>
      <c r="S216" s="8"/>
      <c r="T216" s="1">
        <f>IFERROR(VLOOKUP(Tabela2[[#This Row],[Colocação]],Tabela1[#All],2,0),0)</f>
        <v>100</v>
      </c>
      <c r="U216" s="1">
        <f>IF(Tabela2[[#This Row],[Tempo Final (s)]]&gt;0,_xlfn.RANK.EQ(R216,$R$212:$R$218,1),"A definir")</f>
        <v>1</v>
      </c>
    </row>
    <row r="217" spans="3:2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130</v>
      </c>
      <c r="N217">
        <v>600</v>
      </c>
      <c r="O217">
        <v>3</v>
      </c>
      <c r="P217" s="8"/>
      <c r="Q217" s="8">
        <f>IF(AND(Tabela2[[#This Row],[Reps]]&lt;Tabela2[[#This Row],[Reps Cap]],Tabela2[[#This Row],[Reps]]&gt;0),(Tabela2[[#This Row],[Reps Cap]]-Tabela2[[#This Row],[Reps]])*1,0)</f>
        <v>127</v>
      </c>
      <c r="R217" s="8">
        <f>SUM(Tabela2[[#This Row],[Tempo CP (s)]],Tabela2[[#This Row],[Tempo P. (s)]])</f>
        <v>127</v>
      </c>
      <c r="S217" s="8"/>
      <c r="T217" s="1">
        <f>IFERROR(VLOOKUP(Tabela2[[#This Row],[Colocação]],Tabela1[#All],2,0),0)</f>
        <v>82</v>
      </c>
      <c r="U217" s="1">
        <f>IF(Tabela2[[#This Row],[Tempo Final (s)]]&gt;0,_xlfn.RANK.EQ(R217,$R$212:$R$218,1),"A definir")</f>
        <v>7</v>
      </c>
    </row>
    <row r="218" spans="3:21" ht="15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130</v>
      </c>
      <c r="N218" s="12">
        <v>600</v>
      </c>
      <c r="O218" s="31">
        <f>12+3</f>
        <v>15</v>
      </c>
      <c r="P218" s="14"/>
      <c r="Q218" s="14">
        <f>IF(AND(Tabela2[[#This Row],[Reps]]&lt;Tabela2[[#This Row],[Reps Cap]],Tabela2[[#This Row],[Reps]]&gt;0),(Tabela2[[#This Row],[Reps Cap]]-Tabela2[[#This Row],[Reps]])*1,0)</f>
        <v>115</v>
      </c>
      <c r="R218" s="14">
        <f>SUM(Tabela2[[#This Row],[Tempo CP (s)]],Tabela2[[#This Row],[Tempo P. (s)]])</f>
        <v>115</v>
      </c>
      <c r="S218" s="14"/>
      <c r="T218" s="15">
        <f>IFERROR(VLOOKUP(Tabela2[[#This Row],[Colocação]],Tabela1[#All],2,0),0)</f>
        <v>94</v>
      </c>
      <c r="U218" s="15">
        <f>IF(Tabela2[[#This Row],[Tempo Final (s)]]&gt;0,_xlfn.RANK.EQ(R218,$R$212:$R$218,1),"A definir")</f>
        <v>3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B2" sqref="B2:B6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zoomScaleNormal="100" workbookViewId="0">
      <selection activeCell="C12" sqref="C12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49</v>
      </c>
      <c r="B5" s="8">
        <v>91</v>
      </c>
      <c r="C5" s="8">
        <v>100</v>
      </c>
      <c r="D5" s="8">
        <v>94</v>
      </c>
      <c r="E5" s="8">
        <v>94</v>
      </c>
      <c r="F5" s="8">
        <v>0</v>
      </c>
      <c r="G5" s="9">
        <v>379</v>
      </c>
    </row>
    <row r="6" spans="1:7" x14ac:dyDescent="0.3">
      <c r="A6" s="11" t="s">
        <v>44</v>
      </c>
      <c r="B6" s="8">
        <v>94</v>
      </c>
      <c r="C6" s="8">
        <v>97</v>
      </c>
      <c r="D6" s="8">
        <v>82</v>
      </c>
      <c r="E6" s="8">
        <v>100</v>
      </c>
      <c r="F6" s="8">
        <v>0</v>
      </c>
      <c r="G6" s="9">
        <v>373</v>
      </c>
    </row>
    <row r="7" spans="1:7" x14ac:dyDescent="0.3">
      <c r="A7" s="11" t="s">
        <v>46</v>
      </c>
      <c r="B7" s="8">
        <v>97</v>
      </c>
      <c r="C7" s="8">
        <v>94</v>
      </c>
      <c r="D7" s="8">
        <v>85</v>
      </c>
      <c r="E7" s="8">
        <v>97</v>
      </c>
      <c r="F7" s="8">
        <v>0</v>
      </c>
      <c r="G7" s="9">
        <v>373</v>
      </c>
    </row>
    <row r="8" spans="1:7" x14ac:dyDescent="0.3">
      <c r="A8" s="11" t="s">
        <v>48</v>
      </c>
      <c r="B8" s="8">
        <v>82</v>
      </c>
      <c r="C8" s="8">
        <v>85</v>
      </c>
      <c r="D8" s="8">
        <v>100</v>
      </c>
      <c r="E8" s="8">
        <v>88</v>
      </c>
      <c r="F8" s="8">
        <v>0</v>
      </c>
      <c r="G8" s="9">
        <v>355</v>
      </c>
    </row>
    <row r="9" spans="1:7" x14ac:dyDescent="0.3">
      <c r="A9" s="11" t="s">
        <v>45</v>
      </c>
      <c r="B9" s="8">
        <v>100</v>
      </c>
      <c r="C9" s="8">
        <v>88</v>
      </c>
      <c r="D9" s="8">
        <v>88</v>
      </c>
      <c r="E9" s="8">
        <v>79</v>
      </c>
      <c r="F9" s="8">
        <v>0</v>
      </c>
      <c r="G9" s="9">
        <v>355</v>
      </c>
    </row>
    <row r="10" spans="1:7" x14ac:dyDescent="0.3">
      <c r="A10" s="11" t="s">
        <v>51</v>
      </c>
      <c r="B10" s="8">
        <v>88</v>
      </c>
      <c r="C10" s="8">
        <v>76</v>
      </c>
      <c r="D10" s="8">
        <v>94</v>
      </c>
      <c r="E10" s="8">
        <v>91</v>
      </c>
      <c r="F10" s="8">
        <v>0</v>
      </c>
      <c r="G10" s="9">
        <v>349</v>
      </c>
    </row>
    <row r="11" spans="1:7" x14ac:dyDescent="0.3">
      <c r="A11" s="11" t="s">
        <v>47</v>
      </c>
      <c r="B11" s="8">
        <v>88</v>
      </c>
      <c r="C11" s="8">
        <v>91</v>
      </c>
      <c r="D11" s="8">
        <v>70</v>
      </c>
      <c r="E11" s="8">
        <v>85</v>
      </c>
      <c r="F11" s="8">
        <v>0</v>
      </c>
      <c r="G11" s="9">
        <v>334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79</v>
      </c>
      <c r="E12" s="8">
        <v>76</v>
      </c>
      <c r="F12" s="8">
        <v>0</v>
      </c>
      <c r="G12" s="9">
        <v>316</v>
      </c>
    </row>
    <row r="13" spans="1:7" x14ac:dyDescent="0.3">
      <c r="A13" s="11" t="s">
        <v>50</v>
      </c>
      <c r="B13" s="8">
        <v>70</v>
      </c>
      <c r="C13" s="8">
        <v>73</v>
      </c>
      <c r="D13" s="8">
        <v>97</v>
      </c>
      <c r="E13" s="8">
        <v>73</v>
      </c>
      <c r="F13" s="8">
        <v>0</v>
      </c>
      <c r="G13" s="9">
        <v>313</v>
      </c>
    </row>
    <row r="14" spans="1:7" x14ac:dyDescent="0.3">
      <c r="A14" s="11" t="s">
        <v>43</v>
      </c>
      <c r="B14" s="8">
        <v>73</v>
      </c>
      <c r="C14" s="8">
        <v>79</v>
      </c>
      <c r="D14" s="8">
        <v>73</v>
      </c>
      <c r="E14" s="8">
        <v>85</v>
      </c>
      <c r="F14" s="8">
        <v>0</v>
      </c>
      <c r="G14" s="9">
        <v>310</v>
      </c>
    </row>
    <row r="15" spans="1:7" x14ac:dyDescent="0.3">
      <c r="A15" s="11" t="s">
        <v>42</v>
      </c>
      <c r="B15" s="8">
        <v>76</v>
      </c>
      <c r="C15" s="8">
        <v>70</v>
      </c>
      <c r="D15" s="8">
        <v>76</v>
      </c>
      <c r="E15" s="8">
        <v>70</v>
      </c>
      <c r="F15" s="8">
        <v>0</v>
      </c>
      <c r="G15" s="9">
        <v>292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938</v>
      </c>
      <c r="E16" s="26">
        <v>938</v>
      </c>
      <c r="F16" s="26">
        <v>0</v>
      </c>
      <c r="G16" s="10">
        <v>3749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C7" sqref="C7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94</v>
      </c>
      <c r="E5" s="8">
        <v>97</v>
      </c>
      <c r="F5" s="8">
        <v>0</v>
      </c>
      <c r="G5" s="9">
        <v>391</v>
      </c>
    </row>
    <row r="6" spans="1:7" x14ac:dyDescent="0.3">
      <c r="A6" s="11" t="s">
        <v>52</v>
      </c>
      <c r="B6" s="8">
        <v>91</v>
      </c>
      <c r="C6" s="8">
        <v>97</v>
      </c>
      <c r="D6" s="8">
        <v>100</v>
      </c>
      <c r="E6" s="8">
        <v>100</v>
      </c>
      <c r="F6" s="8">
        <v>0</v>
      </c>
      <c r="G6" s="9">
        <v>388</v>
      </c>
    </row>
    <row r="7" spans="1:7" x14ac:dyDescent="0.3">
      <c r="A7" s="11" t="s">
        <v>56</v>
      </c>
      <c r="B7" s="8">
        <v>97</v>
      </c>
      <c r="C7" s="8">
        <v>94</v>
      </c>
      <c r="D7" s="8">
        <v>97</v>
      </c>
      <c r="E7" s="8">
        <v>94</v>
      </c>
      <c r="F7" s="8">
        <v>0</v>
      </c>
      <c r="G7" s="9">
        <v>382</v>
      </c>
    </row>
    <row r="8" spans="1:7" x14ac:dyDescent="0.3">
      <c r="A8" s="11" t="s">
        <v>55</v>
      </c>
      <c r="B8" s="8">
        <v>94</v>
      </c>
      <c r="C8" s="8">
        <v>91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53</v>
      </c>
      <c r="B9" s="8">
        <v>88</v>
      </c>
      <c r="C9" s="8">
        <v>88</v>
      </c>
      <c r="D9" s="8">
        <v>91</v>
      </c>
      <c r="E9" s="8">
        <v>88</v>
      </c>
      <c r="F9" s="8">
        <v>0</v>
      </c>
      <c r="G9" s="9">
        <v>355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470</v>
      </c>
      <c r="E10" s="26">
        <v>470</v>
      </c>
      <c r="F10" s="26">
        <v>0</v>
      </c>
      <c r="G10" s="10">
        <v>1880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D8" sqref="D8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30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100</v>
      </c>
      <c r="E5" s="8">
        <v>97</v>
      </c>
      <c r="F5" s="8">
        <v>0</v>
      </c>
      <c r="G5" s="9">
        <v>397</v>
      </c>
    </row>
    <row r="6" spans="1:7" x14ac:dyDescent="0.3">
      <c r="A6" s="11" t="s">
        <v>59</v>
      </c>
      <c r="B6" s="8">
        <v>97</v>
      </c>
      <c r="C6" s="8">
        <v>94</v>
      </c>
      <c r="D6" s="8">
        <v>97</v>
      </c>
      <c r="E6" s="8">
        <v>94</v>
      </c>
      <c r="F6" s="8">
        <v>0</v>
      </c>
      <c r="G6" s="9">
        <v>382</v>
      </c>
    </row>
    <row r="7" spans="1:7" x14ac:dyDescent="0.3">
      <c r="A7" s="11" t="s">
        <v>61</v>
      </c>
      <c r="B7" s="8">
        <v>85</v>
      </c>
      <c r="C7" s="8">
        <v>97</v>
      </c>
      <c r="D7" s="8">
        <v>91</v>
      </c>
      <c r="E7" s="8">
        <v>100</v>
      </c>
      <c r="F7" s="8">
        <v>0</v>
      </c>
      <c r="G7" s="9">
        <v>373</v>
      </c>
    </row>
    <row r="8" spans="1:7" x14ac:dyDescent="0.3">
      <c r="A8" s="11" t="s">
        <v>60</v>
      </c>
      <c r="B8" s="8">
        <v>85</v>
      </c>
      <c r="C8" s="8">
        <v>88</v>
      </c>
      <c r="D8" s="8">
        <v>94</v>
      </c>
      <c r="E8" s="8">
        <v>85</v>
      </c>
      <c r="F8" s="8">
        <v>0</v>
      </c>
      <c r="G8" s="9">
        <v>352</v>
      </c>
    </row>
    <row r="9" spans="1:7" x14ac:dyDescent="0.3">
      <c r="A9" s="11" t="s">
        <v>62</v>
      </c>
      <c r="B9" s="8">
        <v>94</v>
      </c>
      <c r="C9" s="8">
        <v>91</v>
      </c>
      <c r="D9" s="8">
        <v>85</v>
      </c>
      <c r="E9" s="8">
        <v>82</v>
      </c>
      <c r="F9" s="8">
        <v>0</v>
      </c>
      <c r="G9" s="9">
        <v>352</v>
      </c>
    </row>
    <row r="10" spans="1:7" x14ac:dyDescent="0.3">
      <c r="A10" s="11" t="s">
        <v>57</v>
      </c>
      <c r="B10" s="8">
        <v>91</v>
      </c>
      <c r="C10" s="8">
        <v>85</v>
      </c>
      <c r="D10" s="8">
        <v>79</v>
      </c>
      <c r="E10" s="8">
        <v>91</v>
      </c>
      <c r="F10" s="8">
        <v>0</v>
      </c>
      <c r="G10" s="9">
        <v>346</v>
      </c>
    </row>
    <row r="11" spans="1:7" x14ac:dyDescent="0.3">
      <c r="A11" s="11" t="s">
        <v>93</v>
      </c>
      <c r="B11" s="8">
        <v>79</v>
      </c>
      <c r="C11" s="8">
        <v>82</v>
      </c>
      <c r="D11" s="8">
        <v>88</v>
      </c>
      <c r="E11" s="8">
        <v>88</v>
      </c>
      <c r="F11" s="8">
        <v>0</v>
      </c>
      <c r="G11" s="9">
        <v>337</v>
      </c>
    </row>
    <row r="12" spans="1:7" x14ac:dyDescent="0.3">
      <c r="A12" s="11" t="s">
        <v>58</v>
      </c>
      <c r="B12" s="8">
        <v>88</v>
      </c>
      <c r="C12" s="8">
        <v>79</v>
      </c>
      <c r="D12" s="8">
        <v>82</v>
      </c>
      <c r="E12" s="8">
        <v>79</v>
      </c>
      <c r="F12" s="8">
        <v>0</v>
      </c>
      <c r="G12" s="9">
        <v>328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716</v>
      </c>
      <c r="E13" s="26">
        <v>716</v>
      </c>
      <c r="F13" s="26">
        <v>0</v>
      </c>
      <c r="G13" s="10">
        <v>2867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E8" sqref="E8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63</v>
      </c>
      <c r="B5" s="8">
        <v>100</v>
      </c>
      <c r="C5" s="8">
        <v>97</v>
      </c>
      <c r="D5" s="8">
        <v>97</v>
      </c>
      <c r="E5" s="8">
        <v>97</v>
      </c>
      <c r="F5" s="8">
        <v>0</v>
      </c>
      <c r="G5" s="9">
        <v>391</v>
      </c>
    </row>
    <row r="6" spans="1:7" x14ac:dyDescent="0.3">
      <c r="A6" s="11" t="s">
        <v>67</v>
      </c>
      <c r="B6" s="8">
        <v>97</v>
      </c>
      <c r="C6" s="8">
        <v>94</v>
      </c>
      <c r="D6" s="8">
        <v>100</v>
      </c>
      <c r="E6" s="8">
        <v>100</v>
      </c>
      <c r="F6" s="8">
        <v>0</v>
      </c>
      <c r="G6" s="9">
        <v>391</v>
      </c>
    </row>
    <row r="7" spans="1:7" x14ac:dyDescent="0.3">
      <c r="A7" s="11" t="s">
        <v>66</v>
      </c>
      <c r="B7" s="8">
        <v>94</v>
      </c>
      <c r="C7" s="8">
        <v>91</v>
      </c>
      <c r="D7" s="8">
        <v>94</v>
      </c>
      <c r="E7" s="8">
        <v>94</v>
      </c>
      <c r="F7" s="8">
        <v>0</v>
      </c>
      <c r="G7" s="9">
        <v>373</v>
      </c>
    </row>
    <row r="8" spans="1:7" x14ac:dyDescent="0.3">
      <c r="A8" s="11" t="s">
        <v>65</v>
      </c>
      <c r="B8" s="8">
        <v>91</v>
      </c>
      <c r="C8" s="8">
        <v>100</v>
      </c>
      <c r="D8" s="8">
        <v>91</v>
      </c>
      <c r="E8" s="8">
        <v>85</v>
      </c>
      <c r="F8" s="8">
        <v>0</v>
      </c>
      <c r="G8" s="9">
        <v>367</v>
      </c>
    </row>
    <row r="9" spans="1:7" x14ac:dyDescent="0.3">
      <c r="A9" s="11" t="s">
        <v>64</v>
      </c>
      <c r="B9" s="8">
        <v>85</v>
      </c>
      <c r="C9" s="8">
        <v>88</v>
      </c>
      <c r="D9" s="8">
        <v>85</v>
      </c>
      <c r="E9" s="8">
        <v>91</v>
      </c>
      <c r="F9" s="8">
        <v>0</v>
      </c>
      <c r="G9" s="9">
        <v>349</v>
      </c>
    </row>
    <row r="10" spans="1:7" x14ac:dyDescent="0.3">
      <c r="A10" s="11" t="s">
        <v>92</v>
      </c>
      <c r="B10" s="8">
        <v>88</v>
      </c>
      <c r="C10" s="8">
        <v>85</v>
      </c>
      <c r="D10" s="8">
        <v>88</v>
      </c>
      <c r="E10" s="8">
        <v>88</v>
      </c>
      <c r="F10" s="8">
        <v>0</v>
      </c>
      <c r="G10" s="9">
        <v>349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555</v>
      </c>
      <c r="E11" s="26">
        <v>555</v>
      </c>
      <c r="F11" s="26">
        <v>0</v>
      </c>
      <c r="G11" s="10">
        <v>2220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F7" sqref="F7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70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71</v>
      </c>
      <c r="B6" s="8">
        <v>97</v>
      </c>
      <c r="C6" s="8">
        <v>94</v>
      </c>
      <c r="D6" s="8">
        <v>97</v>
      </c>
      <c r="E6" s="8">
        <v>97</v>
      </c>
      <c r="F6" s="8">
        <v>0</v>
      </c>
      <c r="G6" s="9">
        <v>385</v>
      </c>
    </row>
    <row r="7" spans="1:7" x14ac:dyDescent="0.3">
      <c r="A7" s="11" t="s">
        <v>69</v>
      </c>
      <c r="B7" s="8">
        <v>100</v>
      </c>
      <c r="C7" s="8">
        <v>97</v>
      </c>
      <c r="D7" s="8">
        <v>94</v>
      </c>
      <c r="E7" s="8">
        <v>94</v>
      </c>
      <c r="F7" s="8">
        <v>0</v>
      </c>
      <c r="G7" s="9">
        <v>385</v>
      </c>
    </row>
    <row r="8" spans="1:7" x14ac:dyDescent="0.3">
      <c r="A8" s="3" t="s">
        <v>34</v>
      </c>
      <c r="B8" s="26">
        <v>291</v>
      </c>
      <c r="C8" s="26">
        <v>291</v>
      </c>
      <c r="D8" s="26">
        <v>291</v>
      </c>
      <c r="E8" s="26">
        <v>291</v>
      </c>
      <c r="F8" s="26">
        <v>0</v>
      </c>
      <c r="G8" s="10">
        <v>1164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F8" sqref="F8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74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73</v>
      </c>
      <c r="B6" s="8">
        <v>97</v>
      </c>
      <c r="C6" s="8">
        <v>85</v>
      </c>
      <c r="D6" s="8">
        <v>94</v>
      </c>
      <c r="E6" s="8">
        <v>97</v>
      </c>
      <c r="F6" s="8">
        <v>0</v>
      </c>
      <c r="G6" s="9">
        <v>373</v>
      </c>
    </row>
    <row r="7" spans="1:7" x14ac:dyDescent="0.3">
      <c r="A7" s="11" t="s">
        <v>68</v>
      </c>
      <c r="B7" s="8">
        <v>91</v>
      </c>
      <c r="C7" s="8">
        <v>91</v>
      </c>
      <c r="D7" s="8">
        <v>97</v>
      </c>
      <c r="E7" s="8">
        <v>91</v>
      </c>
      <c r="F7" s="8">
        <v>0</v>
      </c>
      <c r="G7" s="9">
        <v>370</v>
      </c>
    </row>
    <row r="8" spans="1:7" x14ac:dyDescent="0.3">
      <c r="A8" s="11" t="s">
        <v>75</v>
      </c>
      <c r="B8" s="8">
        <v>88</v>
      </c>
      <c r="C8" s="8">
        <v>97</v>
      </c>
      <c r="D8" s="8">
        <v>91</v>
      </c>
      <c r="E8" s="8">
        <v>94</v>
      </c>
      <c r="F8" s="8">
        <v>0</v>
      </c>
      <c r="G8" s="9">
        <v>370</v>
      </c>
    </row>
    <row r="9" spans="1:7" x14ac:dyDescent="0.3">
      <c r="A9" s="11" t="s">
        <v>91</v>
      </c>
      <c r="B9" s="8">
        <v>100</v>
      </c>
      <c r="C9" s="8">
        <v>94</v>
      </c>
      <c r="D9" s="8">
        <v>88</v>
      </c>
      <c r="E9" s="8">
        <v>85</v>
      </c>
      <c r="F9" s="8">
        <v>0</v>
      </c>
      <c r="G9" s="9">
        <v>367</v>
      </c>
    </row>
    <row r="10" spans="1:7" x14ac:dyDescent="0.3">
      <c r="A10" s="11" t="s">
        <v>72</v>
      </c>
      <c r="B10" s="8">
        <v>85</v>
      </c>
      <c r="C10" s="8">
        <v>88</v>
      </c>
      <c r="D10" s="8">
        <v>85</v>
      </c>
      <c r="E10" s="8">
        <v>88</v>
      </c>
      <c r="F10" s="8">
        <v>0</v>
      </c>
      <c r="G10" s="9">
        <v>346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555</v>
      </c>
      <c r="E11" s="26">
        <v>555</v>
      </c>
      <c r="F11" s="26">
        <v>0</v>
      </c>
      <c r="G11" s="10">
        <v>2220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tabSelected="1" zoomScaleNormal="100" workbookViewId="0">
      <selection activeCell="E18" sqref="E18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80</v>
      </c>
      <c r="B5" s="8">
        <v>97</v>
      </c>
      <c r="C5" s="8">
        <v>97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77</v>
      </c>
      <c r="B6" s="8">
        <v>100</v>
      </c>
      <c r="C6" s="8">
        <v>94</v>
      </c>
      <c r="D6" s="8">
        <v>91</v>
      </c>
      <c r="E6" s="8">
        <v>85</v>
      </c>
      <c r="F6" s="8">
        <v>0</v>
      </c>
      <c r="G6" s="9">
        <v>370</v>
      </c>
    </row>
    <row r="7" spans="1:7" x14ac:dyDescent="0.3">
      <c r="A7" s="11" t="s">
        <v>81</v>
      </c>
      <c r="B7" s="8">
        <v>88</v>
      </c>
      <c r="C7" s="8">
        <v>100</v>
      </c>
      <c r="D7" s="8">
        <v>97</v>
      </c>
      <c r="E7" s="8">
        <v>82</v>
      </c>
      <c r="F7" s="8">
        <v>0</v>
      </c>
      <c r="G7" s="9">
        <v>367</v>
      </c>
    </row>
    <row r="8" spans="1:7" x14ac:dyDescent="0.3">
      <c r="A8" s="11" t="s">
        <v>79</v>
      </c>
      <c r="B8" s="8">
        <v>82</v>
      </c>
      <c r="C8" s="8">
        <v>88</v>
      </c>
      <c r="D8" s="8">
        <v>94</v>
      </c>
      <c r="E8" s="8">
        <v>97</v>
      </c>
      <c r="F8" s="8">
        <v>0</v>
      </c>
      <c r="G8" s="9">
        <v>361</v>
      </c>
    </row>
    <row r="9" spans="1:7" x14ac:dyDescent="0.3">
      <c r="A9" s="11" t="s">
        <v>78</v>
      </c>
      <c r="B9" s="8">
        <v>85</v>
      </c>
      <c r="C9" s="8">
        <v>91</v>
      </c>
      <c r="D9" s="8">
        <v>88</v>
      </c>
      <c r="E9" s="8">
        <v>94</v>
      </c>
      <c r="F9" s="8">
        <v>0</v>
      </c>
      <c r="G9" s="9">
        <v>358</v>
      </c>
    </row>
    <row r="10" spans="1:7" x14ac:dyDescent="0.3">
      <c r="A10" s="11" t="s">
        <v>82</v>
      </c>
      <c r="B10" s="8">
        <v>91</v>
      </c>
      <c r="C10" s="8">
        <v>85</v>
      </c>
      <c r="D10" s="8">
        <v>85</v>
      </c>
      <c r="E10" s="8">
        <v>94</v>
      </c>
      <c r="F10" s="8">
        <v>0</v>
      </c>
      <c r="G10" s="9">
        <v>355</v>
      </c>
    </row>
    <row r="11" spans="1:7" x14ac:dyDescent="0.3">
      <c r="A11" s="11" t="s">
        <v>76</v>
      </c>
      <c r="B11" s="8">
        <v>94</v>
      </c>
      <c r="C11" s="8">
        <v>82</v>
      </c>
      <c r="D11" s="8">
        <v>82</v>
      </c>
      <c r="E11" s="8">
        <v>88</v>
      </c>
      <c r="F11" s="8">
        <v>0</v>
      </c>
      <c r="G11" s="9">
        <v>346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637</v>
      </c>
      <c r="E12" s="26">
        <v>640</v>
      </c>
      <c r="F12" s="26">
        <v>0</v>
      </c>
      <c r="G12" s="10">
        <v>2551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G18" sqref="G18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87</v>
      </c>
      <c r="B6" s="8">
        <v>100</v>
      </c>
      <c r="C6" s="8">
        <v>88</v>
      </c>
      <c r="D6" s="8">
        <v>88</v>
      </c>
      <c r="E6" s="8">
        <v>91</v>
      </c>
      <c r="F6" s="8">
        <v>0</v>
      </c>
      <c r="G6" s="9">
        <v>367</v>
      </c>
    </row>
    <row r="7" spans="1:7" x14ac:dyDescent="0.3">
      <c r="A7" s="11" t="s">
        <v>84</v>
      </c>
      <c r="B7" s="8">
        <v>79</v>
      </c>
      <c r="C7" s="8">
        <v>94</v>
      </c>
      <c r="D7" s="8">
        <v>94</v>
      </c>
      <c r="E7" s="8">
        <v>97</v>
      </c>
      <c r="F7" s="8">
        <v>0</v>
      </c>
      <c r="G7" s="9">
        <v>364</v>
      </c>
    </row>
    <row r="8" spans="1:7" x14ac:dyDescent="0.3">
      <c r="A8" s="11" t="s">
        <v>89</v>
      </c>
      <c r="B8" s="8">
        <v>97</v>
      </c>
      <c r="C8" s="8">
        <v>97</v>
      </c>
      <c r="D8" s="8">
        <v>85</v>
      </c>
      <c r="E8" s="8">
        <v>85</v>
      </c>
      <c r="F8" s="8">
        <v>0</v>
      </c>
      <c r="G8" s="9">
        <v>364</v>
      </c>
    </row>
    <row r="9" spans="1:7" x14ac:dyDescent="0.3">
      <c r="A9" s="11" t="s">
        <v>85</v>
      </c>
      <c r="B9" s="8">
        <v>85</v>
      </c>
      <c r="C9" s="8">
        <v>91</v>
      </c>
      <c r="D9" s="8">
        <v>91</v>
      </c>
      <c r="E9" s="8">
        <v>94</v>
      </c>
      <c r="F9" s="8">
        <v>0</v>
      </c>
      <c r="G9" s="9">
        <v>361</v>
      </c>
    </row>
    <row r="10" spans="1:7" x14ac:dyDescent="0.3">
      <c r="A10" s="11" t="s">
        <v>86</v>
      </c>
      <c r="B10" s="8">
        <v>85</v>
      </c>
      <c r="C10" s="8">
        <v>85</v>
      </c>
      <c r="D10" s="8">
        <v>97</v>
      </c>
      <c r="E10" s="8">
        <v>88</v>
      </c>
      <c r="F10" s="8">
        <v>0</v>
      </c>
      <c r="G10" s="9">
        <v>355</v>
      </c>
    </row>
    <row r="11" spans="1:7" x14ac:dyDescent="0.3">
      <c r="A11" s="11" t="s">
        <v>90</v>
      </c>
      <c r="B11" s="8">
        <v>91</v>
      </c>
      <c r="C11" s="8">
        <v>79</v>
      </c>
      <c r="D11" s="8">
        <v>82</v>
      </c>
      <c r="E11" s="8">
        <v>82</v>
      </c>
      <c r="F11" s="8">
        <v>0</v>
      </c>
      <c r="G11" s="9">
        <v>334</v>
      </c>
    </row>
    <row r="12" spans="1:7" x14ac:dyDescent="0.3">
      <c r="A12" s="11" t="s">
        <v>88</v>
      </c>
      <c r="B12" s="8">
        <v>91</v>
      </c>
      <c r="C12" s="27">
        <v>82</v>
      </c>
      <c r="D12" s="8">
        <v>79</v>
      </c>
      <c r="E12" s="8">
        <v>79</v>
      </c>
      <c r="F12" s="8">
        <v>0</v>
      </c>
      <c r="G12" s="9">
        <v>331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716</v>
      </c>
      <c r="E13" s="26">
        <v>716</v>
      </c>
      <c r="F13" s="26">
        <v>0</v>
      </c>
      <c r="G13" s="10">
        <v>2870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2025-10-18T17:19:18Z</dcterms:modified>
  <cp:category/>
  <cp:contentStatus/>
</cp:coreProperties>
</file>