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mik1\DOCUME~1\MobaXterm\slash\RemoteFiles\10291780_2_0\"/>
    </mc:Choice>
  </mc:AlternateContent>
  <xr:revisionPtr revIDLastSave="0" documentId="13_ncr:1_{C5FFB858-D147-4A3A-BDAC-3F9D9C06903A}" xr6:coauthVersionLast="47" xr6:coauthVersionMax="47" xr10:uidLastSave="{00000000-0000-0000-0000-000000000000}"/>
  <bookViews>
    <workbookView xWindow="-120" yWindow="-120" windowWidth="38640" windowHeight="21120" tabRatio="500" firstSheet="5" activeTab="5" xr2:uid="{00000000-000D-0000-FFFF-FFFF00000000}"/>
  </bookViews>
  <sheets>
    <sheet name="Obveznosti" sheetId="2" r:id="rId1"/>
    <sheet name="Vzorci" sheetId="3" r:id="rId2"/>
    <sheet name="16S ponovitve" sheetId="5" r:id="rId3"/>
    <sheet name="BGI metagenomic sequencing " sheetId="7" r:id="rId4"/>
    <sheet name="OTU numbers" sheetId="6" r:id="rId5"/>
    <sheet name="ddPCR_data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6" i="5" l="1"/>
  <c r="AC10" i="5"/>
  <c r="AC9" i="5"/>
  <c r="AC7" i="5"/>
  <c r="AC6" i="5"/>
  <c r="I119" i="7"/>
  <c r="P119" i="7" s="1"/>
  <c r="I120" i="7"/>
  <c r="P120" i="7" s="1"/>
  <c r="I121" i="7"/>
  <c r="P121" i="7" s="1"/>
  <c r="I122" i="7"/>
  <c r="P122" i="7" s="1"/>
  <c r="I123" i="7"/>
  <c r="P123" i="7" s="1"/>
  <c r="I124" i="7"/>
  <c r="P124" i="7" s="1"/>
  <c r="I125" i="7"/>
  <c r="P125" i="7" s="1"/>
  <c r="I126" i="7"/>
  <c r="P126" i="7" s="1"/>
  <c r="I127" i="7"/>
  <c r="P127" i="7" s="1"/>
  <c r="I128" i="7"/>
  <c r="P128" i="7" s="1"/>
  <c r="I129" i="7"/>
  <c r="P129" i="7" s="1"/>
  <c r="I130" i="7"/>
  <c r="P130" i="7" s="1"/>
  <c r="I131" i="7"/>
  <c r="P131" i="7" s="1"/>
  <c r="I132" i="7"/>
  <c r="P132" i="7" s="1"/>
  <c r="I133" i="7"/>
  <c r="P133" i="7" s="1"/>
  <c r="I134" i="7"/>
  <c r="P134" i="7" s="1"/>
  <c r="I135" i="7"/>
  <c r="P135" i="7" s="1"/>
  <c r="I136" i="7"/>
  <c r="P136" i="7" s="1"/>
  <c r="I137" i="7"/>
  <c r="P137" i="7" s="1"/>
  <c r="I138" i="7"/>
  <c r="P138" i="7" s="1"/>
  <c r="I139" i="7"/>
  <c r="P139" i="7" s="1"/>
  <c r="I140" i="7"/>
  <c r="P140" i="7" s="1"/>
  <c r="I141" i="7"/>
  <c r="P141" i="7" s="1"/>
  <c r="I142" i="7"/>
  <c r="P142" i="7" s="1"/>
  <c r="I143" i="7"/>
  <c r="P143" i="7" s="1"/>
  <c r="I144" i="7"/>
  <c r="P144" i="7" s="1"/>
  <c r="I145" i="7"/>
  <c r="P145" i="7" s="1"/>
  <c r="I146" i="7"/>
  <c r="P146" i="7" s="1"/>
  <c r="I147" i="7"/>
  <c r="P147" i="7" s="1"/>
  <c r="I148" i="7"/>
  <c r="P148" i="7" s="1"/>
  <c r="I149" i="7"/>
  <c r="P149" i="7" s="1"/>
  <c r="I150" i="7"/>
  <c r="P150" i="7" s="1"/>
  <c r="I151" i="7"/>
  <c r="P151" i="7" s="1"/>
  <c r="I152" i="7"/>
  <c r="P152" i="7" s="1"/>
  <c r="I153" i="7"/>
  <c r="P153" i="7" s="1"/>
  <c r="I154" i="7"/>
  <c r="P154" i="7" s="1"/>
  <c r="I155" i="7"/>
  <c r="P155" i="7" s="1"/>
  <c r="I156" i="7"/>
  <c r="P156" i="7" s="1"/>
  <c r="I157" i="7"/>
  <c r="P157" i="7" s="1"/>
  <c r="I158" i="7"/>
  <c r="P158" i="7" s="1"/>
  <c r="I159" i="7"/>
  <c r="P159" i="7" s="1"/>
  <c r="I160" i="7"/>
  <c r="P160" i="7" s="1"/>
  <c r="I161" i="7"/>
  <c r="P161" i="7" s="1"/>
  <c r="I162" i="7"/>
  <c r="P162" i="7" s="1"/>
  <c r="I163" i="7"/>
  <c r="P163" i="7" s="1"/>
  <c r="I164" i="7"/>
  <c r="P164" i="7" s="1"/>
  <c r="I165" i="7"/>
  <c r="P165" i="7" s="1"/>
  <c r="I166" i="7"/>
  <c r="P166" i="7" s="1"/>
  <c r="I167" i="7"/>
  <c r="P167" i="7" s="1"/>
  <c r="I168" i="7"/>
  <c r="P168" i="7" s="1"/>
  <c r="I169" i="7"/>
  <c r="P169" i="7" s="1"/>
  <c r="I170" i="7"/>
  <c r="P170" i="7" s="1"/>
  <c r="I171" i="7"/>
  <c r="P171" i="7" s="1"/>
  <c r="I172" i="7"/>
  <c r="P172" i="7" s="1"/>
  <c r="I173" i="7"/>
  <c r="P173" i="7" s="1"/>
  <c r="I174" i="7"/>
  <c r="P174" i="7" s="1"/>
  <c r="I175" i="7"/>
  <c r="P175" i="7" s="1"/>
  <c r="I176" i="7"/>
  <c r="P176" i="7" s="1"/>
  <c r="I177" i="7"/>
  <c r="P177" i="7" s="1"/>
  <c r="I178" i="7"/>
  <c r="P178" i="7" s="1"/>
  <c r="I179" i="7"/>
  <c r="P179" i="7" s="1"/>
  <c r="I180" i="7"/>
  <c r="P180" i="7" s="1"/>
  <c r="I181" i="7"/>
  <c r="P181" i="7" s="1"/>
  <c r="I182" i="7"/>
  <c r="P182" i="7" s="1"/>
  <c r="I183" i="7"/>
  <c r="P183" i="7" s="1"/>
  <c r="I184" i="7"/>
  <c r="P184" i="7" s="1"/>
  <c r="I185" i="7"/>
  <c r="P185" i="7" s="1"/>
  <c r="I186" i="7"/>
  <c r="P186" i="7" s="1"/>
  <c r="I187" i="7"/>
  <c r="P187" i="7" s="1"/>
  <c r="I188" i="7"/>
  <c r="P188" i="7" s="1"/>
  <c r="I189" i="7"/>
  <c r="P189" i="7" s="1"/>
  <c r="I190" i="7"/>
  <c r="P190" i="7" s="1"/>
  <c r="I191" i="7"/>
  <c r="P191" i="7" s="1"/>
  <c r="I192" i="7"/>
  <c r="P192" i="7" s="1"/>
  <c r="I193" i="7"/>
  <c r="P193" i="7" s="1"/>
  <c r="I194" i="7"/>
  <c r="P194" i="7" s="1"/>
  <c r="I195" i="7"/>
  <c r="P195" i="7" s="1"/>
  <c r="I196" i="7"/>
  <c r="P196" i="7" s="1"/>
  <c r="I197" i="7"/>
  <c r="P197" i="7" s="1"/>
  <c r="I198" i="7"/>
  <c r="P198" i="7" s="1"/>
  <c r="I199" i="7"/>
  <c r="P199" i="7" s="1"/>
  <c r="I200" i="7"/>
  <c r="P200" i="7" s="1"/>
  <c r="I201" i="7"/>
  <c r="P201" i="7" s="1"/>
  <c r="I202" i="7"/>
  <c r="P202" i="7" s="1"/>
  <c r="I203" i="7"/>
  <c r="P203" i="7" s="1"/>
  <c r="I204" i="7"/>
  <c r="P204" i="7" s="1"/>
  <c r="I205" i="7"/>
  <c r="P205" i="7" s="1"/>
  <c r="I206" i="7"/>
  <c r="P206" i="7" s="1"/>
  <c r="I207" i="7"/>
  <c r="P207" i="7" s="1"/>
  <c r="I208" i="7"/>
  <c r="P208" i="7" s="1"/>
  <c r="I209" i="7"/>
  <c r="P209" i="7" s="1"/>
  <c r="I210" i="7"/>
  <c r="P210" i="7" s="1"/>
  <c r="I211" i="7"/>
  <c r="P211" i="7" s="1"/>
  <c r="I212" i="7"/>
  <c r="P212" i="7" s="1"/>
  <c r="I213" i="7"/>
  <c r="P213" i="7" s="1"/>
  <c r="I214" i="7"/>
  <c r="P214" i="7" s="1"/>
  <c r="I215" i="7"/>
  <c r="P215" i="7" s="1"/>
  <c r="I216" i="7"/>
  <c r="P216" i="7" s="1"/>
  <c r="I217" i="7"/>
  <c r="P217" i="7" s="1"/>
  <c r="I218" i="7"/>
  <c r="P218" i="7" s="1"/>
  <c r="I219" i="7"/>
  <c r="P219" i="7" s="1"/>
  <c r="I220" i="7"/>
  <c r="P220" i="7" s="1"/>
  <c r="I221" i="7"/>
  <c r="P221" i="7" s="1"/>
  <c r="I222" i="7"/>
  <c r="P222" i="7" s="1"/>
  <c r="I223" i="7"/>
  <c r="P223" i="7" s="1"/>
  <c r="I224" i="7"/>
  <c r="P224" i="7" s="1"/>
  <c r="I225" i="7"/>
  <c r="P225" i="7" s="1"/>
  <c r="I226" i="7"/>
  <c r="P226" i="7" s="1"/>
  <c r="I227" i="7"/>
  <c r="P227" i="7" s="1"/>
  <c r="I228" i="7"/>
  <c r="P228" i="7" s="1"/>
  <c r="I229" i="7"/>
  <c r="P229" i="7" s="1"/>
  <c r="I230" i="7"/>
  <c r="P230" i="7" s="1"/>
  <c r="I231" i="7"/>
  <c r="P231" i="7" s="1"/>
  <c r="I232" i="7"/>
  <c r="P232" i="7" s="1"/>
  <c r="I233" i="7"/>
  <c r="P233" i="7" s="1"/>
  <c r="I118" i="7"/>
  <c r="P118" i="7" s="1"/>
  <c r="D31" i="7"/>
  <c r="D95" i="7"/>
  <c r="D39" i="7"/>
  <c r="D52" i="7"/>
  <c r="D53" i="7"/>
  <c r="D66" i="7"/>
  <c r="D67" i="7"/>
  <c r="D92" i="7"/>
  <c r="D105" i="7"/>
  <c r="D2" i="7"/>
  <c r="D3" i="7"/>
  <c r="D4" i="7"/>
  <c r="D5" i="7"/>
  <c r="D6" i="7"/>
  <c r="D7" i="7"/>
  <c r="D8" i="7"/>
  <c r="D9" i="7"/>
  <c r="D10" i="7"/>
  <c r="D11" i="7"/>
  <c r="D12" i="7"/>
  <c r="D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2" i="7"/>
  <c r="D33" i="7"/>
  <c r="D34" i="7"/>
  <c r="D35" i="7"/>
  <c r="D36" i="7"/>
  <c r="D37" i="7"/>
  <c r="D38" i="7"/>
  <c r="D40" i="7"/>
  <c r="D41" i="7"/>
  <c r="D42" i="7"/>
  <c r="D43" i="7"/>
  <c r="D44" i="7"/>
  <c r="D45" i="7"/>
  <c r="D46" i="7"/>
  <c r="D47" i="7"/>
  <c r="D48" i="7"/>
  <c r="D49" i="7"/>
  <c r="D50" i="7"/>
  <c r="D51" i="7"/>
  <c r="D54" i="7"/>
  <c r="D55" i="7"/>
  <c r="D56" i="7"/>
  <c r="D57" i="7"/>
  <c r="D58" i="7"/>
  <c r="D59" i="7"/>
  <c r="D60" i="7"/>
  <c r="D61" i="7"/>
  <c r="D62" i="7"/>
  <c r="D63" i="7"/>
  <c r="D64" i="7"/>
  <c r="D65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3" i="7"/>
  <c r="D94" i="7"/>
  <c r="D96" i="7"/>
  <c r="D97" i="7"/>
  <c r="D98" i="7"/>
  <c r="D99" i="7"/>
  <c r="D100" i="7"/>
  <c r="D101" i="7"/>
  <c r="D102" i="7"/>
  <c r="D103" i="7"/>
  <c r="D104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30" i="7"/>
  <c r="D155" i="7"/>
  <c r="D168" i="7"/>
  <c r="D169" i="7"/>
  <c r="D182" i="7"/>
  <c r="D183" i="7"/>
  <c r="D221" i="7"/>
  <c r="D208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4" i="7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120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3" i="5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K165" i="5"/>
  <c r="L165" i="5" s="1"/>
  <c r="K166" i="5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K186" i="5"/>
  <c r="L186" i="5" s="1"/>
  <c r="K187" i="5"/>
  <c r="L187" i="5" s="1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L198" i="5" s="1"/>
  <c r="K199" i="5"/>
  <c r="L199" i="5" s="1"/>
  <c r="K200" i="5"/>
  <c r="L200" i="5" s="1"/>
  <c r="K201" i="5"/>
  <c r="L201" i="5" s="1"/>
  <c r="K202" i="5"/>
  <c r="L202" i="5" s="1"/>
  <c r="K203" i="5"/>
  <c r="L203" i="5" s="1"/>
  <c r="K204" i="5"/>
  <c r="L204" i="5" s="1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L210" i="5" s="1"/>
  <c r="K211" i="5"/>
  <c r="L211" i="5" s="1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L223" i="5" s="1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3" i="5"/>
  <c r="L3" i="5" s="1"/>
</calcChain>
</file>

<file path=xl/sharedStrings.xml><?xml version="1.0" encoding="utf-8"?>
<sst xmlns="http://schemas.openxmlformats.org/spreadsheetml/2006/main" count="5405" uniqueCount="665">
  <si>
    <t xml:space="preserve">No. </t>
  </si>
  <si>
    <t>Splošni</t>
  </si>
  <si>
    <t>Pristanek</t>
  </si>
  <si>
    <t>redni01</t>
  </si>
  <si>
    <t>redni02</t>
  </si>
  <si>
    <t>redni03</t>
  </si>
  <si>
    <t>redni04</t>
  </si>
  <si>
    <t>redni05</t>
  </si>
  <si>
    <t>redni06</t>
  </si>
  <si>
    <t>redni07</t>
  </si>
  <si>
    <t>redni08</t>
  </si>
  <si>
    <t>redni09</t>
  </si>
  <si>
    <t>redni10</t>
  </si>
  <si>
    <t>redni11</t>
  </si>
  <si>
    <t>redni12</t>
  </si>
  <si>
    <t>izredni01</t>
  </si>
  <si>
    <t>izredni02</t>
  </si>
  <si>
    <t>izredni03</t>
  </si>
  <si>
    <t>izredni04</t>
  </si>
  <si>
    <t>HA</t>
  </si>
  <si>
    <t>x</t>
  </si>
  <si>
    <t>HB</t>
  </si>
  <si>
    <t>HC</t>
  </si>
  <si>
    <t>HD</t>
  </si>
  <si>
    <t>HE</t>
  </si>
  <si>
    <t>HF</t>
  </si>
  <si>
    <t>HG</t>
  </si>
  <si>
    <t>HH</t>
  </si>
  <si>
    <t>HI</t>
  </si>
  <si>
    <t>Ime vzorca</t>
  </si>
  <si>
    <t>Oznaka epice</t>
  </si>
  <si>
    <t>Datumi prejema</t>
  </si>
  <si>
    <t>Datum alikvotiranja fecesa</t>
  </si>
  <si>
    <t>Ostalo 250 mg alikvot</t>
  </si>
  <si>
    <t>Št. alikvot &gt;250mg</t>
  </si>
  <si>
    <t>Škatla -80°C</t>
  </si>
  <si>
    <t xml:space="preserve">Opombe alikvotiranje </t>
  </si>
  <si>
    <t>Oznaka DNA MIKROBIOTA</t>
  </si>
  <si>
    <t>izolacija DNA MIKROBIOTA</t>
  </si>
  <si>
    <t>Kit za izolacijo</t>
  </si>
  <si>
    <t>Izolirala</t>
  </si>
  <si>
    <r>
      <t xml:space="preserve">Količina </t>
    </r>
    <r>
      <rPr>
        <sz val="11"/>
        <rFont val="Calibri"/>
        <family val="2"/>
        <charset val="238"/>
      </rPr>
      <t>µl DNA</t>
    </r>
    <r>
      <rPr>
        <sz val="11"/>
        <rFont val="Times New Roman"/>
        <family val="1"/>
        <charset val="238"/>
      </rPr>
      <t xml:space="preserve"> (-80°C)</t>
    </r>
  </si>
  <si>
    <t xml:space="preserve">100x redčena DNA </t>
  </si>
  <si>
    <t>Normalizirana DNA (5 ng/ul)</t>
  </si>
  <si>
    <t>KoncentracijaMDNA(100x redčena)</t>
  </si>
  <si>
    <t xml:space="preserve">Količina DNA za sekvenciranje </t>
  </si>
  <si>
    <t xml:space="preserve">sekvenciranje 16S </t>
  </si>
  <si>
    <t>ponovno sekvenciranje za dosego 200 000 sekvenc za vzorec (noramlizirano na 1 ng/ul)</t>
  </si>
  <si>
    <t xml:space="preserve">sekvenciranje shotgun </t>
  </si>
  <si>
    <t>QC BGI (level A, B, C)</t>
  </si>
  <si>
    <t>DNA SPOROBIOTA</t>
  </si>
  <si>
    <t>izolacija DNA SPOROBIOTA</t>
  </si>
  <si>
    <t xml:space="preserve">Količina DNA (-80°C) </t>
  </si>
  <si>
    <t>KoncentracijaSDNA</t>
  </si>
  <si>
    <t>ponovna izolacija DNA</t>
  </si>
  <si>
    <t xml:space="preserve">Koncentracije vzorcev rabljene dalje </t>
  </si>
  <si>
    <t>260/280</t>
  </si>
  <si>
    <t>Količina DNA</t>
  </si>
  <si>
    <t xml:space="preserve">Količina DNA za 16s sekvenciranje </t>
  </si>
  <si>
    <t>sekvenciranje16s</t>
  </si>
  <si>
    <t>QC shotgun</t>
  </si>
  <si>
    <t>PONOVNA_izolacija DNA SPOROBIOTA</t>
  </si>
  <si>
    <t>sekvenciranje shotgun poslano</t>
  </si>
  <si>
    <t>DNA za sekvenciranje 16S normalizirana (ng/ul)</t>
  </si>
  <si>
    <t>ponovno sekvenciranje 16S da dosežem 200 000 sekvenc per sample (noramlizirano na 1 ng/ul)</t>
  </si>
  <si>
    <t xml:space="preserve">Uporabljen vzorec datuma za analizo (december 2023) longitudinal_amplicons2_2023 </t>
  </si>
  <si>
    <t>Izolacija Bifidobacterium (Kdo)</t>
  </si>
  <si>
    <t>Oznaka sevov</t>
  </si>
  <si>
    <t>Izolacija Lactobacillus (Kdo)</t>
  </si>
  <si>
    <t>ddCR V3V4 regija (18.12.2023 - poskusno)</t>
  </si>
  <si>
    <t>Vzorci DNA MIKROBIOTA</t>
  </si>
  <si>
    <t xml:space="preserve">Izolacija sporobiote po prvem protokolu P108 (verzija 1) </t>
  </si>
  <si>
    <t xml:space="preserve">Izolacija sporobiote po protokolu P108 Verzija 2 </t>
  </si>
  <si>
    <t xml:space="preserve">Microbiota </t>
  </si>
  <si>
    <t xml:space="preserve">Sporobiota </t>
  </si>
  <si>
    <t>A013</t>
  </si>
  <si>
    <t>EHA01</t>
  </si>
  <si>
    <t>MA013</t>
  </si>
  <si>
    <t>PowerFecal Pro</t>
  </si>
  <si>
    <t>Urša Miklavčič</t>
  </si>
  <si>
    <t>v 96-well na -80°C NLZOH</t>
  </si>
  <si>
    <t xml:space="preserve">v 96-well; na -80°C NLZOH </t>
  </si>
  <si>
    <t xml:space="preserve">Normalizirano na 5 ng/ul </t>
  </si>
  <si>
    <t>poslano</t>
  </si>
  <si>
    <t>A</t>
  </si>
  <si>
    <t>SA013</t>
  </si>
  <si>
    <t>v 96-well; na -80°C NLZOH</t>
  </si>
  <si>
    <t>48 (30, 10, 8)</t>
  </si>
  <si>
    <t xml:space="preserve">10x redčena normalizirana DNA </t>
  </si>
  <si>
    <t>19.5.2023</t>
  </si>
  <si>
    <t xml:space="preserve">poslano </t>
  </si>
  <si>
    <t>C</t>
  </si>
  <si>
    <t>C013</t>
  </si>
  <si>
    <t>EHC01 12.10</t>
  </si>
  <si>
    <t>MC013</t>
  </si>
  <si>
    <t>SC013</t>
  </si>
  <si>
    <t>D013</t>
  </si>
  <si>
    <t>EHD01 5.9.</t>
  </si>
  <si>
    <t>MD013</t>
  </si>
  <si>
    <t>SD013</t>
  </si>
  <si>
    <t>D014</t>
  </si>
  <si>
    <t>ED02 25.10</t>
  </si>
  <si>
    <t>pred alikovitranjem shranjeno na -20</t>
  </si>
  <si>
    <t>MD014</t>
  </si>
  <si>
    <t>SD014</t>
  </si>
  <si>
    <t>B</t>
  </si>
  <si>
    <t>E013</t>
  </si>
  <si>
    <t>EE01 7.12</t>
  </si>
  <si>
    <t>ME013</t>
  </si>
  <si>
    <t>SE013</t>
  </si>
  <si>
    <t>100x redčena normalizirana DNA</t>
  </si>
  <si>
    <t>E014</t>
  </si>
  <si>
    <t>EE02 19.12</t>
  </si>
  <si>
    <t>ME014</t>
  </si>
  <si>
    <t>SE014</t>
  </si>
  <si>
    <t>G013</t>
  </si>
  <si>
    <t>HG12 1.2.23</t>
  </si>
  <si>
    <t>MG013</t>
  </si>
  <si>
    <t>SH013</t>
  </si>
  <si>
    <t>H013</t>
  </si>
  <si>
    <t>EHH01 27.12.22</t>
  </si>
  <si>
    <t>MH013</t>
  </si>
  <si>
    <t>SG013</t>
  </si>
  <si>
    <t>A001</t>
  </si>
  <si>
    <t>HA1 20.7.22</t>
  </si>
  <si>
    <t>MA001</t>
  </si>
  <si>
    <t>SA001</t>
  </si>
  <si>
    <t xml:space="preserve">M+ stara sporobiota </t>
  </si>
  <si>
    <t>A002</t>
  </si>
  <si>
    <t>HA02 3.8.22</t>
  </si>
  <si>
    <t>MA002</t>
  </si>
  <si>
    <t>SA002</t>
  </si>
  <si>
    <t>A003</t>
  </si>
  <si>
    <t>HA03</t>
  </si>
  <si>
    <t>MA003</t>
  </si>
  <si>
    <t>SA003</t>
  </si>
  <si>
    <t>A004</t>
  </si>
  <si>
    <t>HA04 1.9</t>
  </si>
  <si>
    <t xml:space="preserve">Vzorec je bil 3 tedne zamrznjen na -20˚C v domači skrinji </t>
  </si>
  <si>
    <t>MA004</t>
  </si>
  <si>
    <t>SA004</t>
  </si>
  <si>
    <t>A005</t>
  </si>
  <si>
    <t>HA05 19.9</t>
  </si>
  <si>
    <t>MA005</t>
  </si>
  <si>
    <t>SA005</t>
  </si>
  <si>
    <t>A006</t>
  </si>
  <si>
    <t>HA06 30.9</t>
  </si>
  <si>
    <t>MA006</t>
  </si>
  <si>
    <t>SA006</t>
  </si>
  <si>
    <t>A007</t>
  </si>
  <si>
    <t>HA07 12.10</t>
  </si>
  <si>
    <t>MA007</t>
  </si>
  <si>
    <t>SA007</t>
  </si>
  <si>
    <t>A008</t>
  </si>
  <si>
    <t>HA08 26.10</t>
  </si>
  <si>
    <t>MA008</t>
  </si>
  <si>
    <t>SA008</t>
  </si>
  <si>
    <t>A009</t>
  </si>
  <si>
    <t>HA09 9.11.22</t>
  </si>
  <si>
    <t>na -20˚C, ker smo bili brez laboratorijev</t>
  </si>
  <si>
    <t>MA009</t>
  </si>
  <si>
    <t>SA009</t>
  </si>
  <si>
    <t>A010</t>
  </si>
  <si>
    <t>HA09 23.11</t>
  </si>
  <si>
    <t>MA010</t>
  </si>
  <si>
    <t>SA010</t>
  </si>
  <si>
    <t>A011</t>
  </si>
  <si>
    <t>HA10 7.12</t>
  </si>
  <si>
    <t>MA011</t>
  </si>
  <si>
    <t>SA011</t>
  </si>
  <si>
    <t>A012</t>
  </si>
  <si>
    <t>HA12 21.12</t>
  </si>
  <si>
    <t>MA012</t>
  </si>
  <si>
    <t>SA012</t>
  </si>
  <si>
    <t>B001</t>
  </si>
  <si>
    <t>HB1 9.6</t>
  </si>
  <si>
    <t>MB001</t>
  </si>
  <si>
    <t>SB001</t>
  </si>
  <si>
    <t>B002</t>
  </si>
  <si>
    <t>HB2 6.7.22</t>
  </si>
  <si>
    <t>MB002</t>
  </si>
  <si>
    <t>SB002</t>
  </si>
  <si>
    <t>B003</t>
  </si>
  <si>
    <t xml:space="preserve">HB3 </t>
  </si>
  <si>
    <t>MB003</t>
  </si>
  <si>
    <t>SB003</t>
  </si>
  <si>
    <t>B004</t>
  </si>
  <si>
    <t>HB04 3.8.22</t>
  </si>
  <si>
    <t>MB004</t>
  </si>
  <si>
    <t>SB004</t>
  </si>
  <si>
    <t>B005</t>
  </si>
  <si>
    <t>HB05</t>
  </si>
  <si>
    <t>MB005</t>
  </si>
  <si>
    <t>SB005</t>
  </si>
  <si>
    <t>B006</t>
  </si>
  <si>
    <t>HB06 31.8</t>
  </si>
  <si>
    <t>MB006</t>
  </si>
  <si>
    <t>SB006</t>
  </si>
  <si>
    <t>B007</t>
  </si>
  <si>
    <t>HB07 17.9</t>
  </si>
  <si>
    <t>MB007</t>
  </si>
  <si>
    <t>SB007</t>
  </si>
  <si>
    <t>B008</t>
  </si>
  <si>
    <t>HB08 28.9</t>
  </si>
  <si>
    <t xml:space="preserve">Skoraj tekoč vzorec, prvi do sedaj. Drugače vedno normalna konsistenca </t>
  </si>
  <si>
    <t>MB008</t>
  </si>
  <si>
    <t>SB008</t>
  </si>
  <si>
    <t>B009</t>
  </si>
  <si>
    <t>HB09 12.10</t>
  </si>
  <si>
    <t>MB009</t>
  </si>
  <si>
    <t>SB009</t>
  </si>
  <si>
    <t>B010</t>
  </si>
  <si>
    <t>HB10 27.10</t>
  </si>
  <si>
    <t>MB010</t>
  </si>
  <si>
    <t>SB010</t>
  </si>
  <si>
    <t>B011</t>
  </si>
  <si>
    <t>HB11 9.11.22</t>
  </si>
  <si>
    <t>MB011</t>
  </si>
  <si>
    <t>SB011</t>
  </si>
  <si>
    <t>B012</t>
  </si>
  <si>
    <t>HB12 23.11.22</t>
  </si>
  <si>
    <t>MB012</t>
  </si>
  <si>
    <t>SB012</t>
  </si>
  <si>
    <t>C001</t>
  </si>
  <si>
    <t>HC01 2.8.22</t>
  </si>
  <si>
    <t>MC001</t>
  </si>
  <si>
    <t>SC001</t>
  </si>
  <si>
    <t>C002</t>
  </si>
  <si>
    <t>HC02</t>
  </si>
  <si>
    <t>MC002</t>
  </si>
  <si>
    <t>SC002</t>
  </si>
  <si>
    <t>C003</t>
  </si>
  <si>
    <t>HC03 31.8</t>
  </si>
  <si>
    <t>MC003</t>
  </si>
  <si>
    <t>SC003</t>
  </si>
  <si>
    <t>C004</t>
  </si>
  <si>
    <t>HC04 21.9</t>
  </si>
  <si>
    <t>MC004</t>
  </si>
  <si>
    <t>SC004</t>
  </si>
  <si>
    <t>C005</t>
  </si>
  <si>
    <t>HC05 29.9</t>
  </si>
  <si>
    <t>MC005</t>
  </si>
  <si>
    <t>SC005</t>
  </si>
  <si>
    <t>C006</t>
  </si>
  <si>
    <t>HC06 12.10</t>
  </si>
  <si>
    <t>MC006</t>
  </si>
  <si>
    <t>SC006</t>
  </si>
  <si>
    <t>C007</t>
  </si>
  <si>
    <t>HC07 26.10</t>
  </si>
  <si>
    <t>MC007</t>
  </si>
  <si>
    <t>SC007</t>
  </si>
  <si>
    <t>C008</t>
  </si>
  <si>
    <t>HC08 11.11.22</t>
  </si>
  <si>
    <t>MC008</t>
  </si>
  <si>
    <t>SC008</t>
  </si>
  <si>
    <t>C009</t>
  </si>
  <si>
    <t>HC09 23.11.22</t>
  </si>
  <si>
    <t>MC009</t>
  </si>
  <si>
    <t>SC009</t>
  </si>
  <si>
    <t>C010</t>
  </si>
  <si>
    <t>HC10 7.12</t>
  </si>
  <si>
    <t>MC010</t>
  </si>
  <si>
    <t>SC010</t>
  </si>
  <si>
    <t>C011</t>
  </si>
  <si>
    <t>HC11 21.12</t>
  </si>
  <si>
    <t>MC011</t>
  </si>
  <si>
    <t>SC011</t>
  </si>
  <si>
    <t>C012</t>
  </si>
  <si>
    <t>HC12 5.1</t>
  </si>
  <si>
    <t>MC012</t>
  </si>
  <si>
    <t>SC012</t>
  </si>
  <si>
    <t>D001</t>
  </si>
  <si>
    <t>HD01 9.8.22</t>
  </si>
  <si>
    <t>*vzorcek pred izolacijo mikrobiote padel v držalo!</t>
  </si>
  <si>
    <t>MD001</t>
  </si>
  <si>
    <t>SD001</t>
  </si>
  <si>
    <t>D002</t>
  </si>
  <si>
    <t>HD02 21.9</t>
  </si>
  <si>
    <t>Vzorec je bil nekaj časa zamrznjen na -20°C v domači skrinji, nato še 2 dni na NLZOH</t>
  </si>
  <si>
    <t>MD002</t>
  </si>
  <si>
    <t>SD002</t>
  </si>
  <si>
    <t>Maja Betlehem (Kaja Tominc)</t>
  </si>
  <si>
    <t xml:space="preserve">BD2-1, BD2-2, … </t>
  </si>
  <si>
    <t>Žan (Maša Jarčič)</t>
  </si>
  <si>
    <t>LD02-1, …</t>
  </si>
  <si>
    <t>D003</t>
  </si>
  <si>
    <t>HD03 7.10</t>
  </si>
  <si>
    <t>MD003</t>
  </si>
  <si>
    <t>SD003</t>
  </si>
  <si>
    <t xml:space="preserve">BD3-1, BD3-2, … </t>
  </si>
  <si>
    <t>LD03-1, …</t>
  </si>
  <si>
    <t>D004</t>
  </si>
  <si>
    <t>HD04 17.10</t>
  </si>
  <si>
    <t>MD004</t>
  </si>
  <si>
    <t>SD004</t>
  </si>
  <si>
    <t>D005</t>
  </si>
  <si>
    <t>HD05 8.11</t>
  </si>
  <si>
    <t>MD005</t>
  </si>
  <si>
    <t>SD005</t>
  </si>
  <si>
    <t>D006</t>
  </si>
  <si>
    <t>HD07 24.11</t>
  </si>
  <si>
    <t>MD006</t>
  </si>
  <si>
    <t>SD006</t>
  </si>
  <si>
    <t>D007</t>
  </si>
  <si>
    <t>HD08 7.12</t>
  </si>
  <si>
    <t>MD007</t>
  </si>
  <si>
    <t>SD007</t>
  </si>
  <si>
    <t>LD07-1, …</t>
  </si>
  <si>
    <t>D008</t>
  </si>
  <si>
    <t>HD08 21.10</t>
  </si>
  <si>
    <t>MD008</t>
  </si>
  <si>
    <t>SD008</t>
  </si>
  <si>
    <t xml:space="preserve">BD8-1, BD8-2, … </t>
  </si>
  <si>
    <t>D009</t>
  </si>
  <si>
    <t>HD09 5.1.</t>
  </si>
  <si>
    <t>MD009</t>
  </si>
  <si>
    <t>SD009</t>
  </si>
  <si>
    <t>D010</t>
  </si>
  <si>
    <t>HD10 19.1</t>
  </si>
  <si>
    <t>MD010</t>
  </si>
  <si>
    <t>SD010</t>
  </si>
  <si>
    <t>D011</t>
  </si>
  <si>
    <t xml:space="preserve">HD11 6.2.23 </t>
  </si>
  <si>
    <t>Vzorec 1 teden -25 °C</t>
  </si>
  <si>
    <t>MD011</t>
  </si>
  <si>
    <t>SD011</t>
  </si>
  <si>
    <t>D012</t>
  </si>
  <si>
    <t>HD12 15.2.23</t>
  </si>
  <si>
    <t>vzorec alikvotiran takoj!</t>
  </si>
  <si>
    <t>MD012</t>
  </si>
  <si>
    <t>SD012</t>
  </si>
  <si>
    <t>E001</t>
  </si>
  <si>
    <t>HE01</t>
  </si>
  <si>
    <t>ME001</t>
  </si>
  <si>
    <t>SE001</t>
  </si>
  <si>
    <t>E002</t>
  </si>
  <si>
    <t>HE02 31.8</t>
  </si>
  <si>
    <t>ME002</t>
  </si>
  <si>
    <t>SE002</t>
  </si>
  <si>
    <t>E003</t>
  </si>
  <si>
    <t>HE03 14.9</t>
  </si>
  <si>
    <t>ME003</t>
  </si>
  <si>
    <t>SE003</t>
  </si>
  <si>
    <t>E004</t>
  </si>
  <si>
    <t>HE04 29.9</t>
  </si>
  <si>
    <t>ME004</t>
  </si>
  <si>
    <t>SE004</t>
  </si>
  <si>
    <t>E005</t>
  </si>
  <si>
    <t>HE05 25.10</t>
  </si>
  <si>
    <t>+4 °C cel teden</t>
  </si>
  <si>
    <t>ME005</t>
  </si>
  <si>
    <t>SE005</t>
  </si>
  <si>
    <t>E006</t>
  </si>
  <si>
    <t>HE06 28.10</t>
  </si>
  <si>
    <t>ME006</t>
  </si>
  <si>
    <t>SE006</t>
  </si>
  <si>
    <t>E007</t>
  </si>
  <si>
    <t>HE07 11.11</t>
  </si>
  <si>
    <t>ME007</t>
  </si>
  <si>
    <t>SE007</t>
  </si>
  <si>
    <t>E008</t>
  </si>
  <si>
    <t>HE08 7.12</t>
  </si>
  <si>
    <t>ME008</t>
  </si>
  <si>
    <t>SE008</t>
  </si>
  <si>
    <t>E009</t>
  </si>
  <si>
    <t>HE09 7.12</t>
  </si>
  <si>
    <t>ME009</t>
  </si>
  <si>
    <t>SE009</t>
  </si>
  <si>
    <t>E010</t>
  </si>
  <si>
    <t>HE09 21.12</t>
  </si>
  <si>
    <t>ME010</t>
  </si>
  <si>
    <t>SE010</t>
  </si>
  <si>
    <t>E011</t>
  </si>
  <si>
    <t>HE10 5.1.</t>
  </si>
  <si>
    <t>ME011</t>
  </si>
  <si>
    <t>SE011</t>
  </si>
  <si>
    <t>E012</t>
  </si>
  <si>
    <t>HE12 19.1</t>
  </si>
  <si>
    <t>ME012</t>
  </si>
  <si>
    <t>SE012</t>
  </si>
  <si>
    <t>F001</t>
  </si>
  <si>
    <t>HF01</t>
  </si>
  <si>
    <t>MF001</t>
  </si>
  <si>
    <t>SF001</t>
  </si>
  <si>
    <t>F002</t>
  </si>
  <si>
    <t>HF02 31.8</t>
  </si>
  <si>
    <t>MF002</t>
  </si>
  <si>
    <t>SF002</t>
  </si>
  <si>
    <t>F003</t>
  </si>
  <si>
    <t>HF03 14.9</t>
  </si>
  <si>
    <t>MF003</t>
  </si>
  <si>
    <t>SF003</t>
  </si>
  <si>
    <t>F004</t>
  </si>
  <si>
    <t>HF04 28.9</t>
  </si>
  <si>
    <t>MF004</t>
  </si>
  <si>
    <t>SF004</t>
  </si>
  <si>
    <t>F005</t>
  </si>
  <si>
    <t>HF05 12.10</t>
  </si>
  <si>
    <t>MF005</t>
  </si>
  <si>
    <t>SF005</t>
  </si>
  <si>
    <t>F006</t>
  </si>
  <si>
    <t>HF06 27.10</t>
  </si>
  <si>
    <t>MF006</t>
  </si>
  <si>
    <t>SF006</t>
  </si>
  <si>
    <t>F007</t>
  </si>
  <si>
    <t>HF07 9.11.22</t>
  </si>
  <si>
    <t>MF007</t>
  </si>
  <si>
    <t>SF007</t>
  </si>
  <si>
    <t>F008</t>
  </si>
  <si>
    <t>HF08 23.11.22</t>
  </si>
  <si>
    <t>MF008</t>
  </si>
  <si>
    <t>SF008</t>
  </si>
  <si>
    <t>F009</t>
  </si>
  <si>
    <t>HF09 21.12</t>
  </si>
  <si>
    <t>MF009</t>
  </si>
  <si>
    <t>SF009</t>
  </si>
  <si>
    <t>F010</t>
  </si>
  <si>
    <t>HF10 11.1</t>
  </si>
  <si>
    <t>MF010</t>
  </si>
  <si>
    <t>SF010</t>
  </si>
  <si>
    <t>F011</t>
  </si>
  <si>
    <t>HF11 18.11</t>
  </si>
  <si>
    <t>MF011</t>
  </si>
  <si>
    <t>SF011</t>
  </si>
  <si>
    <t>F012</t>
  </si>
  <si>
    <t>HF12 1.2.23</t>
  </si>
  <si>
    <t>MF012</t>
  </si>
  <si>
    <t>SF012</t>
  </si>
  <si>
    <t>G001</t>
  </si>
  <si>
    <t xml:space="preserve">HG12 31.8. </t>
  </si>
  <si>
    <t>MG001</t>
  </si>
  <si>
    <t>SG001</t>
  </si>
  <si>
    <t>G002</t>
  </si>
  <si>
    <t xml:space="preserve">HG02 14.9 </t>
  </si>
  <si>
    <t>MG002</t>
  </si>
  <si>
    <t>SG002</t>
  </si>
  <si>
    <t>G003</t>
  </si>
  <si>
    <t xml:space="preserve">HG03 29.9 </t>
  </si>
  <si>
    <t>MG003</t>
  </si>
  <si>
    <t>SG003</t>
  </si>
  <si>
    <t>G004</t>
  </si>
  <si>
    <t>HG04 12.10</t>
  </si>
  <si>
    <t>MG004</t>
  </si>
  <si>
    <t>SG004</t>
  </si>
  <si>
    <t>G005</t>
  </si>
  <si>
    <t>HG05 28.10</t>
  </si>
  <si>
    <t>MG005</t>
  </si>
  <si>
    <t>SG005</t>
  </si>
  <si>
    <t>G006</t>
  </si>
  <si>
    <t>HG06 9.11.22</t>
  </si>
  <si>
    <t>MG006</t>
  </si>
  <si>
    <t>SG006</t>
  </si>
  <si>
    <t>G007</t>
  </si>
  <si>
    <t>HG07 23.11.22</t>
  </si>
  <si>
    <t>MG007</t>
  </si>
  <si>
    <t>SG007</t>
  </si>
  <si>
    <t>G008</t>
  </si>
  <si>
    <t>HG08 9.12</t>
  </si>
  <si>
    <t>MG008</t>
  </si>
  <si>
    <t>SG008</t>
  </si>
  <si>
    <t>G009</t>
  </si>
  <si>
    <t>HG10 21.12</t>
  </si>
  <si>
    <t>MG009</t>
  </si>
  <si>
    <t>SG009</t>
  </si>
  <si>
    <t>G010</t>
  </si>
  <si>
    <t>HG10 4.1.23</t>
  </si>
  <si>
    <t>MG010</t>
  </si>
  <si>
    <t>SG010</t>
  </si>
  <si>
    <t>G011</t>
  </si>
  <si>
    <t>HG11 19.1</t>
  </si>
  <si>
    <t>MG011</t>
  </si>
  <si>
    <t>SG011</t>
  </si>
  <si>
    <t>G012</t>
  </si>
  <si>
    <t>HG12 15.2.23</t>
  </si>
  <si>
    <t>MG012</t>
  </si>
  <si>
    <t>SG012</t>
  </si>
  <si>
    <t>H001</t>
  </si>
  <si>
    <t>HH01 12.10</t>
  </si>
  <si>
    <t>MH001</t>
  </si>
  <si>
    <t>SH001</t>
  </si>
  <si>
    <t>H002</t>
  </si>
  <si>
    <t>HH02 27.10</t>
  </si>
  <si>
    <t>MH002</t>
  </si>
  <si>
    <t>SH002</t>
  </si>
  <si>
    <t>H003</t>
  </si>
  <si>
    <t>HH03 17.10.22</t>
  </si>
  <si>
    <t>MH003</t>
  </si>
  <si>
    <t>SH003</t>
  </si>
  <si>
    <t>H004</t>
  </si>
  <si>
    <t>HH04</t>
  </si>
  <si>
    <t>na -20˚C na MF</t>
  </si>
  <si>
    <t>MH004</t>
  </si>
  <si>
    <t>SH004</t>
  </si>
  <si>
    <t>H005</t>
  </si>
  <si>
    <t>HH05 9.12</t>
  </si>
  <si>
    <t>MH005</t>
  </si>
  <si>
    <t>SH005</t>
  </si>
  <si>
    <t>H006</t>
  </si>
  <si>
    <t>HH06 21.12</t>
  </si>
  <si>
    <t>MH006</t>
  </si>
  <si>
    <t>SH006</t>
  </si>
  <si>
    <t>H007</t>
  </si>
  <si>
    <t>HH09 5.1</t>
  </si>
  <si>
    <t>MH007</t>
  </si>
  <si>
    <t>SH007</t>
  </si>
  <si>
    <t>H008</t>
  </si>
  <si>
    <t>HH08 18.1</t>
  </si>
  <si>
    <t>MH008</t>
  </si>
  <si>
    <t>SH008</t>
  </si>
  <si>
    <t>H009</t>
  </si>
  <si>
    <t>HH09 1.2.23</t>
  </si>
  <si>
    <t>MH009</t>
  </si>
  <si>
    <t>SH009</t>
  </si>
  <si>
    <t>H010</t>
  </si>
  <si>
    <t>HH10 15.2.23</t>
  </si>
  <si>
    <t>MH010</t>
  </si>
  <si>
    <t>SH010</t>
  </si>
  <si>
    <t>H011</t>
  </si>
  <si>
    <t>H11 6.3</t>
  </si>
  <si>
    <t>v hladilniku na MF 4 dni</t>
  </si>
  <si>
    <t>MH011</t>
  </si>
  <si>
    <t>SH011</t>
  </si>
  <si>
    <t>H012</t>
  </si>
  <si>
    <t>HH12 13.3.</t>
  </si>
  <si>
    <t>MH012</t>
  </si>
  <si>
    <t>SH012</t>
  </si>
  <si>
    <t>I001</t>
  </si>
  <si>
    <t xml:space="preserve">HI01 29.9 </t>
  </si>
  <si>
    <t>MI001</t>
  </si>
  <si>
    <t>SI001</t>
  </si>
  <si>
    <t>I002</t>
  </si>
  <si>
    <t>HI02 12.10</t>
  </si>
  <si>
    <t xml:space="preserve">na sobni temperaturi čez noč </t>
  </si>
  <si>
    <t>MI002</t>
  </si>
  <si>
    <t>SI002</t>
  </si>
  <si>
    <t>I003</t>
  </si>
  <si>
    <t>HI03 27.10</t>
  </si>
  <si>
    <t>MI003</t>
  </si>
  <si>
    <t>SI003</t>
  </si>
  <si>
    <t>I004</t>
  </si>
  <si>
    <t>HI04 11.11.22</t>
  </si>
  <si>
    <t>MI004</t>
  </si>
  <si>
    <t>SI004</t>
  </si>
  <si>
    <t>I005</t>
  </si>
  <si>
    <t>HI05 23.11.22</t>
  </si>
  <si>
    <t>MI005</t>
  </si>
  <si>
    <t>SI005</t>
  </si>
  <si>
    <t>I006</t>
  </si>
  <si>
    <t>HI06 9.12</t>
  </si>
  <si>
    <t xml:space="preserve">na -20˚C čez noč </t>
  </si>
  <si>
    <t>MI006</t>
  </si>
  <si>
    <t>SI006</t>
  </si>
  <si>
    <t>I007</t>
  </si>
  <si>
    <t>HI07 21.12</t>
  </si>
  <si>
    <t xml:space="preserve">čez noč vzorec na sobni temperaturi </t>
  </si>
  <si>
    <t>MI007</t>
  </si>
  <si>
    <t>SI007</t>
  </si>
  <si>
    <t>I008</t>
  </si>
  <si>
    <t>HI08 5.1</t>
  </si>
  <si>
    <t>MI008</t>
  </si>
  <si>
    <t>SI008</t>
  </si>
  <si>
    <t>BI8-1, BI8-2 …</t>
  </si>
  <si>
    <t>LI08-1, …</t>
  </si>
  <si>
    <t>I009</t>
  </si>
  <si>
    <t>HI09 19.1</t>
  </si>
  <si>
    <t>MI009</t>
  </si>
  <si>
    <t>SI009</t>
  </si>
  <si>
    <t>BI9-1, BI9-2</t>
  </si>
  <si>
    <t>LI09-1, ..</t>
  </si>
  <si>
    <t>I010</t>
  </si>
  <si>
    <t>HI11 1.2.23.</t>
  </si>
  <si>
    <t xml:space="preserve">1 dan je bil vzorec na sobni temperaturi </t>
  </si>
  <si>
    <t>MI010</t>
  </si>
  <si>
    <t>SI010</t>
  </si>
  <si>
    <t>I011</t>
  </si>
  <si>
    <t>HI11 15.2.23</t>
  </si>
  <si>
    <t>MI011</t>
  </si>
  <si>
    <t>SI011</t>
  </si>
  <si>
    <t>BI11-1, BI11-2 …</t>
  </si>
  <si>
    <t>LI11-1, …</t>
  </si>
  <si>
    <t>I012</t>
  </si>
  <si>
    <t>HI12 2.3.23</t>
  </si>
  <si>
    <t>MI012</t>
  </si>
  <si>
    <t>SI012</t>
  </si>
  <si>
    <t>SNC</t>
  </si>
  <si>
    <t>PCR voda</t>
  </si>
  <si>
    <t>MNC</t>
  </si>
  <si>
    <t>Sample</t>
  </si>
  <si>
    <t>ng/ul</t>
  </si>
  <si>
    <t>date_seq</t>
  </si>
  <si>
    <t>No_contigs</t>
  </si>
  <si>
    <t>More contigs?</t>
  </si>
  <si>
    <t>Date_true</t>
  </si>
  <si>
    <t xml:space="preserve">Stara sporobiota </t>
  </si>
  <si>
    <t xml:space="preserve">normalizacija 1 </t>
  </si>
  <si>
    <t xml:space="preserve">sekvenciranje 1 </t>
  </si>
  <si>
    <t>VEČJE</t>
  </si>
  <si>
    <t>MANJŠE</t>
  </si>
  <si>
    <t xml:space="preserve">No. reads post OTU clustering and everthing that comes before! </t>
  </si>
  <si>
    <t>Mikrobiota na 150 000</t>
  </si>
  <si>
    <t>Sporobiota na 100 000</t>
  </si>
  <si>
    <t>Concentration ng/µl (PicoGreen)</t>
  </si>
  <si>
    <t>Concentration ng/µl (Qubit Hong Kong)</t>
  </si>
  <si>
    <t>Fragmentation</t>
  </si>
  <si>
    <t>enyzimatic</t>
  </si>
  <si>
    <t>OD 260/280</t>
  </si>
  <si>
    <t>Sample Integrity</t>
  </si>
  <si>
    <t>Library Type</t>
  </si>
  <si>
    <t>Test Result</t>
  </si>
  <si>
    <t>Remark</t>
  </si>
  <si>
    <t>Degraded slightly</t>
  </si>
  <si>
    <t>DNBSEQ Metagenomics</t>
  </si>
  <si>
    <t>Level A</t>
  </si>
  <si>
    <t/>
  </si>
  <si>
    <t>Degraded Moderate</t>
  </si>
  <si>
    <t>Level B</t>
  </si>
  <si>
    <t>Sample is degraded partly</t>
  </si>
  <si>
    <t>Degraded completely</t>
  </si>
  <si>
    <t>Level C</t>
  </si>
  <si>
    <t>Sample is degraded completely</t>
  </si>
  <si>
    <t>Qualified</t>
  </si>
  <si>
    <t>Failed</t>
  </si>
  <si>
    <t>Sequencing data (bp)</t>
  </si>
  <si>
    <t>Remaining sample (µg)</t>
  </si>
  <si>
    <t>Sample is degraded completely. c&lt;8.0ng/μL. m&lt;0.2μg</t>
  </si>
  <si>
    <t>Sample is degraded completely. m&lt;0.2μg</t>
  </si>
  <si>
    <t>Total mass DNA (µg)</t>
  </si>
  <si>
    <t>Volume sent (µl)</t>
  </si>
  <si>
    <t>Volume recived (µl)</t>
  </si>
  <si>
    <t>Used amount of sample (µg)</t>
  </si>
  <si>
    <t>Final library concentration (enzymatic preparation)</t>
  </si>
  <si>
    <t>Final library concentration (withouth fragmentation)</t>
  </si>
  <si>
    <t>Sequenced?</t>
  </si>
  <si>
    <t>Qualified (me)</t>
  </si>
  <si>
    <t>Library preparation without fragmentation</t>
  </si>
  <si>
    <t>Sequenced (without fragmentation)?</t>
  </si>
  <si>
    <t>Sequencing data (without fragmentation) (bp)</t>
  </si>
  <si>
    <t xml:space="preserve">rarefaction for microbiota samples 150 000 reads per sample! </t>
  </si>
  <si>
    <t>rarefaction depth for sporobiota samples 100 000 per sample!</t>
  </si>
  <si>
    <t xml:space="preserve">Average number of reads per sample: </t>
  </si>
  <si>
    <t xml:space="preserve">All reads in all samples: </t>
  </si>
  <si>
    <t xml:space="preserve">Remove reads present in less than 0.01% </t>
  </si>
  <si>
    <t>0.001%</t>
  </si>
  <si>
    <t xml:space="preserve">Vzorci (mikrobiota normalno + druga izolacija sporobiot) </t>
  </si>
  <si>
    <t xml:space="preserve">Obravano zeleno - sekvencirano! </t>
  </si>
  <si>
    <t>#of raw bases</t>
  </si>
  <si>
    <t>#of clean1 bases</t>
  </si>
  <si>
    <t>Clean1/Raw(%)</t>
  </si>
  <si>
    <t>Clean2/Raw(%)</t>
  </si>
  <si>
    <t>Contig Number</t>
  </si>
  <si>
    <t>Assembly Length (bp)</t>
  </si>
  <si>
    <t>N50 (bp)</t>
  </si>
  <si>
    <t>N90 (bp)</t>
  </si>
  <si>
    <t>Max (bp)</t>
  </si>
  <si>
    <t>Min (bp)</t>
  </si>
  <si>
    <t>Average Size (bp)</t>
  </si>
  <si>
    <t>Mapping Rate(%)</t>
  </si>
  <si>
    <t># of clean2 bases</t>
  </si>
  <si>
    <t>Library preparation with fragmentation</t>
  </si>
  <si>
    <t>Group</t>
  </si>
  <si>
    <t>DNAconc</t>
  </si>
  <si>
    <t>DNAconc_seq</t>
  </si>
  <si>
    <t xml:space="preserve">dilution_ddPCR </t>
  </si>
  <si>
    <t xml:space="preserve">ddPCR_date </t>
  </si>
  <si>
    <t xml:space="preserve">ddPCR V3V4 regija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</si>
</sst>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 "/>
  </numFmts>
  <fonts count="13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10"/>
      <color rgb="FFFF0000"/>
      <name val="Arial"/>
      <family val="2"/>
      <charset val="1"/>
    </font>
    <font>
      <sz val="11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quotePrefix="1" applyFont="1"/>
    <xf numFmtId="2" fontId="5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3" fillId="3" borderId="0" xfId="0" quotePrefix="1" applyFont="1" applyFill="1"/>
    <xf numFmtId="2" fontId="3" fillId="3" borderId="0" xfId="0" applyNumberFormat="1" applyFont="1" applyFill="1"/>
    <xf numFmtId="2" fontId="4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 vertical="center" wrapText="1"/>
    </xf>
    <xf numFmtId="49" fontId="3" fillId="0" borderId="0" xfId="0" applyNumberFormat="1" applyFont="1"/>
    <xf numFmtId="2" fontId="3" fillId="4" borderId="0" xfId="0" applyNumberFormat="1" applyFont="1" applyFill="1"/>
    <xf numFmtId="1" fontId="3" fillId="0" borderId="0" xfId="0" applyNumberFormat="1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3" borderId="0" xfId="0" applyFont="1" applyFill="1" applyAlignment="1">
      <alignment wrapText="1"/>
    </xf>
    <xf numFmtId="2" fontId="0" fillId="0" borderId="0" xfId="0" applyNumberFormat="1" applyAlignment="1">
      <alignment horizontal="right" vertical="top"/>
    </xf>
    <xf numFmtId="0" fontId="4" fillId="0" borderId="0" xfId="1" applyFont="1" applyAlignment="1">
      <alignment horizontal="right" vertical="center" wrapText="1"/>
    </xf>
    <xf numFmtId="164" fontId="4" fillId="0" borderId="0" xfId="1" applyNumberFormat="1" applyFont="1" applyAlignment="1">
      <alignment horizontal="right" vertical="center"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left"/>
    </xf>
    <xf numFmtId="0" fontId="3" fillId="8" borderId="0" xfId="0" applyFont="1" applyFill="1"/>
    <xf numFmtId="2" fontId="3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9" borderId="0" xfId="0" applyFill="1"/>
    <xf numFmtId="2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/>
    <xf numFmtId="14" fontId="3" fillId="0" borderId="2" xfId="0" applyNumberFormat="1" applyFont="1" applyBorder="1"/>
    <xf numFmtId="0" fontId="3" fillId="0" borderId="2" xfId="0" applyFont="1" applyBorder="1"/>
    <xf numFmtId="0" fontId="3" fillId="9" borderId="3" xfId="0" applyFont="1" applyFill="1" applyBorder="1"/>
    <xf numFmtId="0" fontId="3" fillId="9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0" fillId="10" borderId="7" xfId="0" applyFill="1" applyBorder="1"/>
    <xf numFmtId="0" fontId="3" fillId="9" borderId="7" xfId="0" applyFont="1" applyFill="1" applyBorder="1"/>
    <xf numFmtId="14" fontId="0" fillId="0" borderId="2" xfId="0" applyNumberFormat="1" applyBorder="1"/>
    <xf numFmtId="14" fontId="0" fillId="6" borderId="0" xfId="0" applyNumberFormat="1" applyFill="1"/>
    <xf numFmtId="0" fontId="8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2" fontId="10" fillId="0" borderId="0" xfId="0" applyNumberFormat="1" applyFont="1"/>
    <xf numFmtId="0" fontId="10" fillId="0" borderId="8" xfId="0" applyFont="1" applyBorder="1"/>
    <xf numFmtId="2" fontId="10" fillId="0" borderId="8" xfId="0" applyNumberFormat="1" applyFont="1" applyBorder="1"/>
    <xf numFmtId="2" fontId="10" fillId="0" borderId="0" xfId="0" applyNumberFormat="1" applyFont="1" applyAlignment="1">
      <alignment horizontal="left"/>
    </xf>
    <xf numFmtId="0" fontId="10" fillId="0" borderId="0" xfId="0" applyFont="1" applyBorder="1"/>
    <xf numFmtId="2" fontId="12" fillId="0" borderId="0" xfId="0" applyNumberFormat="1" applyFont="1" applyBorder="1" applyAlignment="1">
      <alignment horizontal="left" vertical="center" wrapText="1"/>
    </xf>
    <xf numFmtId="2" fontId="10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Border="1" applyAlignment="1">
      <alignment horizontal="left" wrapText="1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 vertical="center" wrapText="1"/>
    </xf>
    <xf numFmtId="2" fontId="11" fillId="0" borderId="0" xfId="0" applyNumberFormat="1" applyFont="1" applyBorder="1" applyAlignment="1">
      <alignment horizontal="left" vertical="center" wrapText="1"/>
    </xf>
    <xf numFmtId="165" fontId="11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Border="1" applyAlignment="1">
      <alignment horizontal="left" vertical="center"/>
    </xf>
    <xf numFmtId="1" fontId="10" fillId="0" borderId="0" xfId="0" applyNumberFormat="1" applyFont="1" applyBorder="1" applyAlignment="1">
      <alignment horizontal="left"/>
    </xf>
    <xf numFmtId="2" fontId="10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/>
    </xf>
    <xf numFmtId="2" fontId="10" fillId="0" borderId="8" xfId="0" applyNumberFormat="1" applyFont="1" applyBorder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/>
    </xf>
    <xf numFmtId="2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2" fontId="11" fillId="0" borderId="8" xfId="0" applyNumberFormat="1" applyFont="1" applyBorder="1" applyAlignment="1">
      <alignment horizontal="left" vertical="center" wrapText="1"/>
    </xf>
    <xf numFmtId="165" fontId="11" fillId="0" borderId="8" xfId="0" applyNumberFormat="1" applyFont="1" applyBorder="1" applyAlignment="1">
      <alignment horizontal="left" vertical="center" wrapText="1"/>
    </xf>
    <xf numFmtId="2" fontId="10" fillId="5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2" fontId="12" fillId="5" borderId="0" xfId="0" applyNumberFormat="1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/>
    </xf>
    <xf numFmtId="14" fontId="10" fillId="5" borderId="0" xfId="0" applyNumberFormat="1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3" borderId="0" xfId="0" applyFont="1" applyFill="1"/>
    <xf numFmtId="0" fontId="10" fillId="3" borderId="8" xfId="0" applyFont="1" applyFill="1" applyBorder="1"/>
    <xf numFmtId="0" fontId="10" fillId="11" borderId="0" xfId="0" applyFont="1" applyFill="1"/>
    <xf numFmtId="0" fontId="9" fillId="0" borderId="0" xfId="0" applyFont="1" applyBorder="1" applyAlignment="1">
      <alignment horizontal="left" vertical="center" wrapText="1"/>
    </xf>
    <xf numFmtId="2" fontId="9" fillId="0" borderId="0" xfId="0" applyNumberFormat="1" applyFont="1" applyBorder="1" applyAlignment="1">
      <alignment horizontal="left" vertical="center" wrapText="1"/>
    </xf>
    <xf numFmtId="165" fontId="9" fillId="0" borderId="0" xfId="0" applyNumberFormat="1" applyFont="1" applyBorder="1" applyAlignment="1">
      <alignment horizontal="left" vertical="center" wrapText="1"/>
    </xf>
    <xf numFmtId="0" fontId="10" fillId="9" borderId="0" xfId="0" applyFont="1" applyFill="1"/>
    <xf numFmtId="2" fontId="0" fillId="11" borderId="0" xfId="0" applyNumberFormat="1" applyFill="1"/>
    <xf numFmtId="0" fontId="10" fillId="9" borderId="8" xfId="0" applyFont="1" applyFill="1" applyBorder="1"/>
    <xf numFmtId="2" fontId="12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3" fillId="0" borderId="0" xfId="0" applyNumberFormat="1" applyFont="1"/>
    <xf numFmtId="0" fontId="3" fillId="0" borderId="0" xfId="0" applyFont="1" applyFill="1" applyAlignment="1">
      <alignment wrapText="1"/>
    </xf>
    <xf numFmtId="0" fontId="3" fillId="0" borderId="0" xfId="0" applyFont="1" applyFill="1"/>
    <xf numFmtId="1" fontId="0" fillId="0" borderId="0" xfId="0" applyNumberForma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10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avadno 2" xfId="1" xr:uid="{3573858C-89BF-4B17-BC6B-FFA3646BDEA8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DD21-4005-49DE-9351-0729E6DDD84C}">
  <dimension ref="A1:U13"/>
  <sheetViews>
    <sheetView workbookViewId="0">
      <pane ySplit="1" topLeftCell="A2" activePane="bottomLeft" state="frozen"/>
      <selection activeCell="M1" sqref="M1"/>
      <selection pane="bottomLeft" activeCell="C16" sqref="C16"/>
    </sheetView>
  </sheetViews>
  <sheetFormatPr defaultRowHeight="12.75" x14ac:dyDescent="0.2"/>
  <cols>
    <col min="5" max="16" width="10.42578125" bestFit="1" customWidth="1"/>
    <col min="17" max="17" width="10.42578125" customWidth="1"/>
    <col min="18" max="19" width="10.42578125" bestFit="1" customWidth="1"/>
  </cols>
  <sheetData>
    <row r="1" spans="1:21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1</v>
      </c>
      <c r="B2" s="2" t="s">
        <v>19</v>
      </c>
      <c r="C2" t="s">
        <v>20</v>
      </c>
      <c r="D2" t="s">
        <v>20</v>
      </c>
      <c r="E2" s="1">
        <v>44762</v>
      </c>
      <c r="F2" s="1">
        <v>44776</v>
      </c>
      <c r="G2" s="1">
        <v>44789</v>
      </c>
      <c r="H2" s="1">
        <v>44805</v>
      </c>
      <c r="I2" s="1">
        <v>44823</v>
      </c>
      <c r="J2" s="1">
        <v>44834</v>
      </c>
      <c r="K2" s="1">
        <v>44846</v>
      </c>
      <c r="L2" s="1">
        <v>44860</v>
      </c>
      <c r="M2" s="1">
        <v>44874</v>
      </c>
      <c r="N2" s="1">
        <v>44888</v>
      </c>
      <c r="O2" s="1">
        <v>44902</v>
      </c>
      <c r="P2" s="1">
        <v>44916</v>
      </c>
      <c r="Q2" s="1"/>
      <c r="R2" s="1">
        <v>44775</v>
      </c>
      <c r="S2" s="1"/>
      <c r="T2" s="1"/>
      <c r="U2" s="1"/>
    </row>
    <row r="3" spans="1:21" x14ac:dyDescent="0.2">
      <c r="A3">
        <v>2</v>
      </c>
      <c r="B3" s="2" t="s">
        <v>21</v>
      </c>
      <c r="C3" t="s">
        <v>20</v>
      </c>
      <c r="D3" t="s">
        <v>20</v>
      </c>
      <c r="E3" s="1">
        <v>44721</v>
      </c>
      <c r="F3" s="1">
        <v>44747</v>
      </c>
      <c r="G3" s="1">
        <v>44764</v>
      </c>
      <c r="H3" s="1">
        <v>44776</v>
      </c>
      <c r="I3" s="1">
        <v>44790</v>
      </c>
      <c r="J3" s="1">
        <v>44804</v>
      </c>
      <c r="K3" s="1">
        <v>44823</v>
      </c>
      <c r="L3" s="1">
        <v>44832</v>
      </c>
      <c r="M3" s="1">
        <v>44846</v>
      </c>
      <c r="N3" s="1">
        <v>44861</v>
      </c>
      <c r="O3" s="1">
        <v>44874</v>
      </c>
      <c r="P3" s="1">
        <v>44888</v>
      </c>
      <c r="Q3" s="1"/>
      <c r="R3" s="1"/>
      <c r="S3" s="1"/>
      <c r="T3" s="1"/>
      <c r="U3" s="1"/>
    </row>
    <row r="4" spans="1:21" x14ac:dyDescent="0.2">
      <c r="A4">
        <v>3</v>
      </c>
      <c r="B4" s="2" t="s">
        <v>22</v>
      </c>
      <c r="C4" t="s">
        <v>20</v>
      </c>
      <c r="D4" t="s">
        <v>20</v>
      </c>
      <c r="E4" s="1">
        <v>44776</v>
      </c>
      <c r="F4" s="1">
        <v>44790</v>
      </c>
      <c r="G4" s="1">
        <v>44804</v>
      </c>
      <c r="H4" s="1">
        <v>44825</v>
      </c>
      <c r="I4" s="1">
        <v>44833</v>
      </c>
      <c r="J4" s="1">
        <v>44846</v>
      </c>
      <c r="K4" s="1">
        <v>44860</v>
      </c>
      <c r="L4" s="1">
        <v>44875</v>
      </c>
      <c r="M4" s="1">
        <v>44888</v>
      </c>
      <c r="N4" s="1">
        <v>44902</v>
      </c>
      <c r="O4" s="1">
        <v>44916</v>
      </c>
      <c r="P4" s="1">
        <v>44931</v>
      </c>
      <c r="Q4" s="1"/>
      <c r="R4" s="1">
        <v>44846</v>
      </c>
      <c r="S4" s="1"/>
      <c r="T4" s="1"/>
      <c r="U4" s="1"/>
    </row>
    <row r="5" spans="1:21" x14ac:dyDescent="0.2">
      <c r="A5">
        <v>4</v>
      </c>
      <c r="B5" s="2" t="s">
        <v>23</v>
      </c>
      <c r="C5" t="s">
        <v>20</v>
      </c>
      <c r="D5" t="s">
        <v>20</v>
      </c>
      <c r="E5" s="1">
        <v>44781</v>
      </c>
      <c r="F5" s="1">
        <v>44824</v>
      </c>
      <c r="G5" s="1">
        <v>44841</v>
      </c>
      <c r="H5" s="1">
        <v>44851</v>
      </c>
      <c r="I5" s="1">
        <v>44873</v>
      </c>
      <c r="J5" s="1">
        <v>44888</v>
      </c>
      <c r="K5" s="1">
        <v>44902</v>
      </c>
      <c r="L5" s="1">
        <v>44916</v>
      </c>
      <c r="M5" s="1">
        <v>44930</v>
      </c>
      <c r="N5" s="1">
        <v>44945</v>
      </c>
      <c r="O5" s="1">
        <v>44965</v>
      </c>
      <c r="P5" s="1">
        <v>44972</v>
      </c>
      <c r="Q5" s="1"/>
      <c r="R5" s="1">
        <v>44804</v>
      </c>
      <c r="S5" s="1">
        <v>44858</v>
      </c>
      <c r="T5" s="1"/>
      <c r="U5" s="1"/>
    </row>
    <row r="6" spans="1:21" x14ac:dyDescent="0.2">
      <c r="A6">
        <v>5</v>
      </c>
      <c r="B6" s="2" t="s">
        <v>24</v>
      </c>
      <c r="C6" t="s">
        <v>20</v>
      </c>
      <c r="D6" t="s">
        <v>20</v>
      </c>
      <c r="E6" s="1">
        <v>44790</v>
      </c>
      <c r="F6" s="1">
        <v>44804</v>
      </c>
      <c r="G6" s="1">
        <v>44818</v>
      </c>
      <c r="H6" s="1">
        <v>44832</v>
      </c>
      <c r="I6" s="1">
        <v>44851</v>
      </c>
      <c r="J6" s="1">
        <v>44862</v>
      </c>
      <c r="K6" s="1">
        <v>44874</v>
      </c>
      <c r="L6" s="1">
        <v>44891</v>
      </c>
      <c r="M6" s="1">
        <v>44902</v>
      </c>
      <c r="N6" s="1">
        <v>44916</v>
      </c>
      <c r="O6" s="1">
        <v>44930</v>
      </c>
      <c r="P6" s="1">
        <v>44944</v>
      </c>
      <c r="Q6" s="1"/>
      <c r="R6" s="1">
        <v>44898</v>
      </c>
      <c r="S6" s="1">
        <v>44909</v>
      </c>
      <c r="T6" s="1"/>
      <c r="U6" s="1"/>
    </row>
    <row r="7" spans="1:21" x14ac:dyDescent="0.2">
      <c r="A7">
        <v>6</v>
      </c>
      <c r="B7" s="2" t="s">
        <v>25</v>
      </c>
      <c r="C7" t="s">
        <v>20</v>
      </c>
      <c r="D7" t="s">
        <v>20</v>
      </c>
      <c r="E7" s="1">
        <v>44790</v>
      </c>
      <c r="F7" s="1">
        <v>44804</v>
      </c>
      <c r="G7" s="1">
        <v>44818</v>
      </c>
      <c r="H7" s="1">
        <v>44832</v>
      </c>
      <c r="I7" s="1">
        <v>44846</v>
      </c>
      <c r="J7" s="1">
        <v>44861</v>
      </c>
      <c r="K7" s="1">
        <v>44874</v>
      </c>
      <c r="L7" s="1">
        <v>44888</v>
      </c>
      <c r="M7" s="1">
        <v>44916</v>
      </c>
      <c r="N7" s="1">
        <v>44937</v>
      </c>
      <c r="O7" s="1">
        <v>44944</v>
      </c>
      <c r="P7" s="1">
        <v>44958</v>
      </c>
      <c r="Q7" s="1"/>
      <c r="R7" s="1"/>
      <c r="S7" s="1"/>
      <c r="T7" s="1"/>
      <c r="U7" s="1"/>
    </row>
    <row r="8" spans="1:21" x14ac:dyDescent="0.2">
      <c r="A8">
        <v>7</v>
      </c>
      <c r="B8" s="2" t="s">
        <v>26</v>
      </c>
      <c r="C8" t="s">
        <v>20</v>
      </c>
      <c r="D8" t="s">
        <v>20</v>
      </c>
      <c r="E8" s="1">
        <v>44804</v>
      </c>
      <c r="F8" s="1">
        <v>44818</v>
      </c>
      <c r="G8" s="1">
        <v>44832</v>
      </c>
      <c r="H8" s="1">
        <v>44846</v>
      </c>
      <c r="I8" s="1">
        <v>44861</v>
      </c>
      <c r="J8" s="1">
        <v>44874</v>
      </c>
      <c r="K8" s="1">
        <v>44888</v>
      </c>
      <c r="L8" s="1">
        <v>44904</v>
      </c>
      <c r="M8" s="1">
        <v>44916</v>
      </c>
      <c r="N8" s="1">
        <v>44930</v>
      </c>
      <c r="O8" s="1">
        <v>44945</v>
      </c>
      <c r="P8" s="1">
        <v>44973</v>
      </c>
      <c r="Q8" s="1"/>
      <c r="R8" s="1">
        <v>44959</v>
      </c>
      <c r="S8" s="1"/>
      <c r="T8" s="1"/>
      <c r="U8" s="1"/>
    </row>
    <row r="9" spans="1:21" x14ac:dyDescent="0.2">
      <c r="A9">
        <v>8</v>
      </c>
      <c r="B9" s="2" t="s">
        <v>27</v>
      </c>
      <c r="C9" t="s">
        <v>20</v>
      </c>
      <c r="D9" t="s">
        <v>20</v>
      </c>
      <c r="E9" s="1">
        <v>44846</v>
      </c>
      <c r="F9" s="1">
        <v>44861</v>
      </c>
      <c r="G9" s="1">
        <v>44874</v>
      </c>
      <c r="H9" s="1">
        <v>44888</v>
      </c>
      <c r="I9" s="1">
        <v>44907</v>
      </c>
      <c r="J9" s="1">
        <v>44917</v>
      </c>
      <c r="K9" s="1">
        <v>44930</v>
      </c>
      <c r="L9" s="1">
        <v>44944</v>
      </c>
      <c r="M9" s="1">
        <v>44959</v>
      </c>
      <c r="N9" s="1">
        <v>44972</v>
      </c>
      <c r="O9" s="1">
        <v>44988</v>
      </c>
      <c r="P9" s="1">
        <v>44998</v>
      </c>
      <c r="Q9" s="1"/>
      <c r="R9" s="1">
        <v>44921</v>
      </c>
      <c r="S9" s="1"/>
      <c r="T9" s="1"/>
      <c r="U9" s="1"/>
    </row>
    <row r="10" spans="1:21" x14ac:dyDescent="0.2">
      <c r="A10">
        <v>9</v>
      </c>
      <c r="B10" s="2" t="s">
        <v>28</v>
      </c>
      <c r="C10" t="s">
        <v>20</v>
      </c>
      <c r="D10" t="s">
        <v>20</v>
      </c>
      <c r="E10" s="1">
        <v>44832</v>
      </c>
      <c r="F10" s="1">
        <v>44846</v>
      </c>
      <c r="G10" s="1">
        <v>44861</v>
      </c>
      <c r="H10" s="1">
        <v>44875</v>
      </c>
      <c r="I10" s="1">
        <v>44888</v>
      </c>
      <c r="J10" s="1">
        <v>44902</v>
      </c>
      <c r="K10" s="1">
        <v>44917</v>
      </c>
      <c r="L10" s="1">
        <v>44930</v>
      </c>
      <c r="M10" s="1">
        <v>44944</v>
      </c>
      <c r="N10" s="1">
        <v>44959</v>
      </c>
      <c r="O10" s="1">
        <v>44973</v>
      </c>
      <c r="P10" s="1">
        <v>44987</v>
      </c>
      <c r="Q10" s="1"/>
      <c r="R10" s="1"/>
      <c r="S10" s="1"/>
      <c r="T10" s="1"/>
      <c r="U10" s="1"/>
    </row>
    <row r="11" spans="1:21" x14ac:dyDescent="0.2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E12" s="3"/>
      <c r="F12" s="3"/>
      <c r="G12" s="1"/>
      <c r="H12" s="1"/>
      <c r="I12" s="1"/>
      <c r="J12" s="1"/>
      <c r="K12" s="1"/>
      <c r="L12" s="1"/>
      <c r="M12" s="1"/>
      <c r="N12" s="3"/>
      <c r="O12" s="1"/>
      <c r="P12" s="1"/>
      <c r="Q12" s="1"/>
      <c r="R12" s="1"/>
      <c r="S12" s="1"/>
      <c r="T12" s="1"/>
      <c r="U12" s="1"/>
    </row>
    <row r="13" spans="1:21" x14ac:dyDescent="0.2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8D19-0765-4441-8DA4-8C9A40F31E58}">
  <dimension ref="A1:BF126"/>
  <sheetViews>
    <sheetView zoomScale="85" zoomScaleNormal="85" workbookViewId="0">
      <pane xSplit="1" ySplit="2" topLeftCell="AK3" activePane="bottomRight" state="frozen"/>
      <selection pane="topRight" activeCell="B1" sqref="B1"/>
      <selection pane="bottomLeft" activeCell="A3" sqref="A3"/>
      <selection pane="bottomRight" activeCell="BF1" sqref="BF1"/>
    </sheetView>
  </sheetViews>
  <sheetFormatPr defaultRowHeight="15" x14ac:dyDescent="0.25"/>
  <cols>
    <col min="1" max="2" width="18" style="4" customWidth="1"/>
    <col min="3" max="3" width="15.28515625" style="4" bestFit="1" customWidth="1"/>
    <col min="4" max="4" width="18.5703125" style="4" bestFit="1" customWidth="1"/>
    <col min="5" max="5" width="16.140625" style="4" customWidth="1"/>
    <col min="6" max="6" width="14.5703125" style="4" customWidth="1"/>
    <col min="7" max="7" width="14" style="4" customWidth="1"/>
    <col min="8" max="8" width="76" style="4" bestFit="1" customWidth="1"/>
    <col min="9" max="9" width="3.5703125" style="12" customWidth="1"/>
    <col min="10" max="10" width="20" style="4" customWidth="1"/>
    <col min="11" max="12" width="16.85546875" style="4" customWidth="1"/>
    <col min="13" max="13" width="13.7109375" style="4" customWidth="1"/>
    <col min="14" max="16" width="17" style="21" customWidth="1"/>
    <col min="17" max="17" width="18.85546875" style="4" customWidth="1"/>
    <col min="18" max="19" width="23.28515625" style="4" customWidth="1"/>
    <col min="20" max="20" width="17.7109375" style="4" customWidth="1"/>
    <col min="21" max="21" width="19.5703125" customWidth="1"/>
    <col min="22" max="22" width="8.42578125" customWidth="1"/>
    <col min="23" max="23" width="3.5703125" style="11" customWidth="1"/>
    <col min="24" max="24" width="21.140625" style="4" customWidth="1"/>
    <col min="25" max="25" width="17" style="4" customWidth="1"/>
    <col min="26" max="26" width="11.42578125" style="21" customWidth="1"/>
    <col min="27" max="27" width="19.7109375" style="21" customWidth="1"/>
    <col min="28" max="28" width="20.28515625" style="4" customWidth="1"/>
    <col min="29" max="29" width="13.140625" style="4" customWidth="1"/>
    <col min="30" max="30" width="9.85546875" style="4" customWidth="1"/>
    <col min="31" max="31" width="31.28515625" style="4" customWidth="1"/>
    <col min="32" max="32" width="14.28515625" style="4" customWidth="1"/>
    <col min="33" max="33" width="18" style="4" customWidth="1"/>
    <col min="34" max="34" width="29.85546875" style="4" customWidth="1"/>
    <col min="35" max="35" width="20.140625" style="19" customWidth="1"/>
    <col min="36" max="36" width="19.42578125" customWidth="1"/>
    <col min="37" max="37" width="9.7109375" customWidth="1"/>
    <col min="38" max="38" width="4" style="12" customWidth="1"/>
    <col min="39" max="39" width="15.85546875" style="5" customWidth="1"/>
    <col min="40" max="40" width="15.85546875" style="6" customWidth="1"/>
    <col min="41" max="41" width="8.5703125" style="4" customWidth="1"/>
    <col min="42" max="42" width="19.7109375" style="5" customWidth="1"/>
    <col min="43" max="43" width="11.28515625" style="4" customWidth="1"/>
    <col min="44" max="44" width="15.42578125" style="21" customWidth="1"/>
    <col min="45" max="45" width="17.140625" style="4" customWidth="1"/>
    <col min="46" max="46" width="25.140625" style="4" customWidth="1"/>
    <col min="47" max="47" width="13.28515625" style="4" customWidth="1"/>
    <col min="48" max="48" width="5" style="12" customWidth="1"/>
    <col min="49" max="49" width="17" style="4" customWidth="1"/>
    <col min="50" max="50" width="15.140625" style="4" customWidth="1"/>
    <col min="51" max="51" width="5" style="12" customWidth="1"/>
    <col min="52" max="52" width="29.42578125" style="4" customWidth="1"/>
    <col min="53" max="53" width="17.85546875" style="4" customWidth="1"/>
    <col min="54" max="54" width="24.7109375" style="4" customWidth="1"/>
    <col min="55" max="55" width="15.140625" style="4" customWidth="1"/>
    <col min="56" max="56" width="4.7109375" style="12" customWidth="1"/>
    <col min="57" max="57" width="17.85546875" style="4" customWidth="1"/>
    <col min="58" max="58" width="32" style="107" customWidth="1"/>
    <col min="59" max="59" width="32" style="4" customWidth="1"/>
    <col min="60" max="16384" width="9.140625" style="4"/>
  </cols>
  <sheetData>
    <row r="1" spans="1:58" s="24" customFormat="1" ht="90" x14ac:dyDescent="0.25">
      <c r="A1" s="22" t="s">
        <v>29</v>
      </c>
      <c r="B1" s="22" t="s">
        <v>30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3"/>
      <c r="J1" s="22" t="s">
        <v>37</v>
      </c>
      <c r="K1" s="24" t="s">
        <v>38</v>
      </c>
      <c r="L1" s="24" t="s">
        <v>39</v>
      </c>
      <c r="M1" s="24" t="s">
        <v>40</v>
      </c>
      <c r="N1" s="25" t="s">
        <v>41</v>
      </c>
      <c r="O1" s="25" t="s">
        <v>42</v>
      </c>
      <c r="P1" s="25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24" t="s">
        <v>48</v>
      </c>
      <c r="V1" s="24" t="s">
        <v>49</v>
      </c>
      <c r="W1" s="27"/>
      <c r="X1" s="22" t="s">
        <v>50</v>
      </c>
      <c r="Y1" s="24" t="s">
        <v>51</v>
      </c>
      <c r="Z1" s="25" t="s">
        <v>52</v>
      </c>
      <c r="AA1" s="25" t="s">
        <v>43</v>
      </c>
      <c r="AB1" s="24" t="s">
        <v>53</v>
      </c>
      <c r="AC1" s="24" t="s">
        <v>54</v>
      </c>
      <c r="AD1" s="24" t="s">
        <v>53</v>
      </c>
      <c r="AE1" s="24" t="s">
        <v>55</v>
      </c>
      <c r="AF1" s="24" t="s">
        <v>56</v>
      </c>
      <c r="AG1" s="24" t="s">
        <v>57</v>
      </c>
      <c r="AH1" s="24" t="s">
        <v>58</v>
      </c>
      <c r="AI1" s="26" t="s">
        <v>59</v>
      </c>
      <c r="AJ1" s="24" t="s">
        <v>48</v>
      </c>
      <c r="AK1" s="24" t="s">
        <v>60</v>
      </c>
      <c r="AL1" s="27"/>
      <c r="AM1" s="24" t="s">
        <v>61</v>
      </c>
      <c r="AN1" s="31" t="s">
        <v>53</v>
      </c>
      <c r="AO1" s="24" t="s">
        <v>56</v>
      </c>
      <c r="AP1" s="24" t="s">
        <v>62</v>
      </c>
      <c r="AQ1" s="24" t="s">
        <v>60</v>
      </c>
      <c r="AR1" s="24" t="s">
        <v>63</v>
      </c>
      <c r="AS1" s="24" t="s">
        <v>46</v>
      </c>
      <c r="AT1" s="24" t="s">
        <v>64</v>
      </c>
      <c r="AV1" s="27"/>
      <c r="AW1" s="112" t="s">
        <v>65</v>
      </c>
      <c r="AX1" s="112"/>
      <c r="AY1" s="27"/>
      <c r="AZ1" s="24" t="s">
        <v>66</v>
      </c>
      <c r="BA1" s="24" t="s">
        <v>67</v>
      </c>
      <c r="BB1" s="24" t="s">
        <v>68</v>
      </c>
      <c r="BC1" s="24" t="s">
        <v>67</v>
      </c>
      <c r="BD1" s="27"/>
      <c r="BE1" s="24" t="s">
        <v>69</v>
      </c>
      <c r="BF1" s="106" t="s">
        <v>664</v>
      </c>
    </row>
    <row r="2" spans="1:58" x14ac:dyDescent="0.25">
      <c r="J2" s="109" t="s">
        <v>70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X2" s="110" t="s">
        <v>71</v>
      </c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M2" s="111" t="s">
        <v>72</v>
      </c>
      <c r="AN2" s="111"/>
      <c r="AO2" s="111"/>
      <c r="AP2" s="111"/>
      <c r="AQ2" s="111"/>
      <c r="AR2" s="111"/>
      <c r="AS2" s="111"/>
      <c r="AT2" s="111"/>
      <c r="AU2" s="111"/>
      <c r="AW2" s="33" t="s">
        <v>73</v>
      </c>
      <c r="AX2" s="33" t="s">
        <v>74</v>
      </c>
    </row>
    <row r="3" spans="1:58" x14ac:dyDescent="0.25">
      <c r="A3" s="4" t="s">
        <v>75</v>
      </c>
      <c r="B3" s="4" t="s">
        <v>76</v>
      </c>
      <c r="C3" s="5">
        <v>44775</v>
      </c>
      <c r="D3" s="5">
        <v>44775</v>
      </c>
      <c r="E3" s="4">
        <v>2</v>
      </c>
      <c r="F3" s="4">
        <v>1</v>
      </c>
      <c r="G3" s="4" t="s">
        <v>19</v>
      </c>
      <c r="J3" s="4" t="s">
        <v>77</v>
      </c>
      <c r="K3" s="5">
        <v>44987</v>
      </c>
      <c r="L3" s="5" t="s">
        <v>78</v>
      </c>
      <c r="M3" s="4" t="s">
        <v>79</v>
      </c>
      <c r="N3" s="21">
        <v>56</v>
      </c>
      <c r="O3" s="21" t="s">
        <v>80</v>
      </c>
      <c r="P3" s="21" t="s">
        <v>81</v>
      </c>
      <c r="Q3" s="6">
        <v>113.5239471</v>
      </c>
      <c r="R3" s="6" t="s">
        <v>82</v>
      </c>
      <c r="S3" s="5">
        <v>45001</v>
      </c>
      <c r="U3" t="s">
        <v>83</v>
      </c>
      <c r="V3" t="s">
        <v>84</v>
      </c>
      <c r="X3" s="32" t="s">
        <v>85</v>
      </c>
      <c r="Y3" s="5">
        <v>45044</v>
      </c>
      <c r="Z3" s="21">
        <v>8</v>
      </c>
      <c r="AA3" s="21" t="s">
        <v>86</v>
      </c>
      <c r="AB3" s="6">
        <v>12.177665575151218</v>
      </c>
      <c r="AC3" s="5"/>
      <c r="AD3" s="6"/>
      <c r="AE3" s="6">
        <v>12.177665575151218</v>
      </c>
      <c r="AF3" s="6"/>
      <c r="AG3" s="6" t="s">
        <v>87</v>
      </c>
      <c r="AH3" s="6" t="s">
        <v>88</v>
      </c>
      <c r="AI3" s="19" t="s">
        <v>89</v>
      </c>
      <c r="AJ3" t="s">
        <v>90</v>
      </c>
      <c r="AK3" s="6" t="s">
        <v>91</v>
      </c>
      <c r="AL3" s="14"/>
      <c r="AM3" s="5">
        <v>45156</v>
      </c>
      <c r="AN3" s="3">
        <v>20.977</v>
      </c>
      <c r="AO3" s="29">
        <v>1.81</v>
      </c>
      <c r="AP3" s="5">
        <v>45163</v>
      </c>
      <c r="AQ3" s="6" t="s">
        <v>91</v>
      </c>
      <c r="AR3" s="21">
        <v>5</v>
      </c>
      <c r="AS3" s="5">
        <v>45183</v>
      </c>
      <c r="AT3" s="5">
        <v>45252</v>
      </c>
      <c r="AW3" s="5">
        <v>45001</v>
      </c>
      <c r="AX3" s="5">
        <v>45252</v>
      </c>
    </row>
    <row r="4" spans="1:58" x14ac:dyDescent="0.25">
      <c r="A4" s="4" t="s">
        <v>92</v>
      </c>
      <c r="B4" s="4" t="s">
        <v>93</v>
      </c>
      <c r="C4" s="5">
        <v>44846</v>
      </c>
      <c r="D4" s="5">
        <v>44846</v>
      </c>
      <c r="E4" s="4">
        <v>2</v>
      </c>
      <c r="F4" s="4">
        <v>1</v>
      </c>
      <c r="G4" s="4" t="s">
        <v>22</v>
      </c>
      <c r="J4" s="4" t="s">
        <v>94</v>
      </c>
      <c r="K4" s="5">
        <v>44987</v>
      </c>
      <c r="L4" s="5" t="s">
        <v>78</v>
      </c>
      <c r="M4" s="4" t="s">
        <v>79</v>
      </c>
      <c r="N4" s="21">
        <v>56</v>
      </c>
      <c r="O4" s="21" t="s">
        <v>80</v>
      </c>
      <c r="P4" s="21" t="s">
        <v>81</v>
      </c>
      <c r="Q4" s="6">
        <v>231.58544309999999</v>
      </c>
      <c r="R4" s="6" t="s">
        <v>82</v>
      </c>
      <c r="S4" s="5">
        <v>45065</v>
      </c>
      <c r="T4" s="5">
        <v>45252</v>
      </c>
      <c r="U4" t="s">
        <v>83</v>
      </c>
      <c r="V4" t="s">
        <v>84</v>
      </c>
      <c r="X4" s="8" t="s">
        <v>95</v>
      </c>
      <c r="Y4" s="5">
        <v>45044</v>
      </c>
      <c r="Z4" s="21">
        <v>8</v>
      </c>
      <c r="AA4" s="21" t="s">
        <v>86</v>
      </c>
      <c r="AB4" s="6">
        <v>48.466086141082258</v>
      </c>
      <c r="AC4" s="5"/>
      <c r="AD4" s="6"/>
      <c r="AE4" s="6">
        <v>48.466086141082258</v>
      </c>
      <c r="AF4" s="6"/>
      <c r="AG4" s="6" t="s">
        <v>87</v>
      </c>
      <c r="AH4" s="6" t="s">
        <v>88</v>
      </c>
      <c r="AI4" s="19" t="s">
        <v>89</v>
      </c>
      <c r="AJ4" t="s">
        <v>90</v>
      </c>
      <c r="AK4" s="6" t="s">
        <v>91</v>
      </c>
      <c r="AL4" s="14"/>
      <c r="AM4" s="5">
        <v>45149</v>
      </c>
      <c r="AN4" s="3">
        <v>15.898399999999999</v>
      </c>
      <c r="AO4" s="29">
        <v>1.72</v>
      </c>
      <c r="AP4" s="5">
        <v>45163</v>
      </c>
      <c r="AQ4" s="6" t="s">
        <v>91</v>
      </c>
      <c r="AR4" s="21">
        <v>1</v>
      </c>
      <c r="AS4" s="5">
        <v>45183</v>
      </c>
      <c r="AT4" s="6"/>
      <c r="AW4" s="5">
        <v>45252</v>
      </c>
      <c r="AX4" s="5">
        <v>45183</v>
      </c>
    </row>
    <row r="5" spans="1:58" x14ac:dyDescent="0.25">
      <c r="A5" s="4" t="s">
        <v>96</v>
      </c>
      <c r="B5" s="4" t="s">
        <v>97</v>
      </c>
      <c r="C5" s="5">
        <v>44804</v>
      </c>
      <c r="D5" s="5">
        <v>44804</v>
      </c>
      <c r="E5" s="4">
        <v>2</v>
      </c>
      <c r="F5" s="4">
        <v>1</v>
      </c>
      <c r="G5" s="4" t="s">
        <v>23</v>
      </c>
      <c r="J5" s="4" t="s">
        <v>98</v>
      </c>
      <c r="K5" s="5">
        <v>44987</v>
      </c>
      <c r="L5" s="5" t="s">
        <v>78</v>
      </c>
      <c r="M5" s="4" t="s">
        <v>79</v>
      </c>
      <c r="N5" s="21">
        <v>56</v>
      </c>
      <c r="O5" s="21" t="s">
        <v>80</v>
      </c>
      <c r="P5" s="21" t="s">
        <v>81</v>
      </c>
      <c r="Q5" s="6">
        <v>296.91142109999998</v>
      </c>
      <c r="R5" s="6" t="s">
        <v>82</v>
      </c>
      <c r="S5" s="5">
        <v>45001</v>
      </c>
      <c r="U5" t="s">
        <v>83</v>
      </c>
      <c r="V5" t="s">
        <v>84</v>
      </c>
      <c r="X5" s="8" t="s">
        <v>99</v>
      </c>
      <c r="Y5" s="5">
        <v>45044</v>
      </c>
      <c r="Z5" s="21">
        <v>8</v>
      </c>
      <c r="AA5" s="21" t="s">
        <v>86</v>
      </c>
      <c r="AB5" s="6">
        <v>83.219366385593304</v>
      </c>
      <c r="AC5" s="5"/>
      <c r="AD5" s="6"/>
      <c r="AE5" s="6">
        <v>83.219366385593304</v>
      </c>
      <c r="AF5" s="6"/>
      <c r="AG5" s="6" t="s">
        <v>87</v>
      </c>
      <c r="AH5" s="6" t="s">
        <v>82</v>
      </c>
      <c r="AI5" s="19" t="s">
        <v>89</v>
      </c>
      <c r="AJ5" t="s">
        <v>90</v>
      </c>
      <c r="AK5" s="6" t="s">
        <v>91</v>
      </c>
      <c r="AL5" s="14"/>
      <c r="AM5" s="5">
        <v>45149</v>
      </c>
      <c r="AN5" s="3">
        <v>69.4452</v>
      </c>
      <c r="AO5" s="29">
        <v>1.7609999999999999</v>
      </c>
      <c r="AP5" s="5">
        <v>45163</v>
      </c>
      <c r="AQ5" s="6" t="s">
        <v>91</v>
      </c>
      <c r="AR5" s="21">
        <v>5</v>
      </c>
      <c r="AS5" s="5">
        <v>45183</v>
      </c>
      <c r="AT5" s="5">
        <v>45252</v>
      </c>
      <c r="AW5" s="5">
        <v>45001</v>
      </c>
      <c r="AX5" s="5">
        <v>45252</v>
      </c>
    </row>
    <row r="6" spans="1:58" x14ac:dyDescent="0.25">
      <c r="A6" s="4" t="s">
        <v>100</v>
      </c>
      <c r="B6" s="4" t="s">
        <v>101</v>
      </c>
      <c r="C6" s="5">
        <v>44858</v>
      </c>
      <c r="D6" s="5">
        <v>44859</v>
      </c>
      <c r="E6" s="4">
        <v>2</v>
      </c>
      <c r="F6" s="4">
        <v>1</v>
      </c>
      <c r="G6" s="4" t="s">
        <v>23</v>
      </c>
      <c r="H6" s="4" t="s">
        <v>102</v>
      </c>
      <c r="J6" s="4" t="s">
        <v>103</v>
      </c>
      <c r="K6" s="5">
        <v>44987</v>
      </c>
      <c r="L6" s="5" t="s">
        <v>78</v>
      </c>
      <c r="M6" s="4" t="s">
        <v>79</v>
      </c>
      <c r="N6" s="21">
        <v>56</v>
      </c>
      <c r="O6" s="21" t="s">
        <v>80</v>
      </c>
      <c r="P6" s="21" t="s">
        <v>81</v>
      </c>
      <c r="Q6" s="6">
        <v>255.09848310000001</v>
      </c>
      <c r="R6" s="6" t="s">
        <v>82</v>
      </c>
      <c r="S6" s="5">
        <v>45001</v>
      </c>
      <c r="U6" t="s">
        <v>83</v>
      </c>
      <c r="V6" t="s">
        <v>84</v>
      </c>
      <c r="X6" s="8" t="s">
        <v>104</v>
      </c>
      <c r="Y6" s="5">
        <v>45044</v>
      </c>
      <c r="Z6" s="21">
        <v>8</v>
      </c>
      <c r="AA6" s="21" t="s">
        <v>86</v>
      </c>
      <c r="AB6" s="6">
        <v>69.238887761315198</v>
      </c>
      <c r="AC6" s="5"/>
      <c r="AD6" s="6"/>
      <c r="AE6" s="6">
        <v>69.238887761315198</v>
      </c>
      <c r="AF6" s="6"/>
      <c r="AG6" s="6" t="s">
        <v>87</v>
      </c>
      <c r="AH6" s="6" t="s">
        <v>82</v>
      </c>
      <c r="AI6" s="19" t="s">
        <v>89</v>
      </c>
      <c r="AJ6" t="s">
        <v>90</v>
      </c>
      <c r="AK6" s="6" t="s">
        <v>105</v>
      </c>
      <c r="AL6" s="14"/>
      <c r="AM6" s="5">
        <v>45149</v>
      </c>
      <c r="AN6" s="3">
        <v>56.302199999999999</v>
      </c>
      <c r="AO6" s="29">
        <v>1.7529999999999999</v>
      </c>
      <c r="AP6" s="5">
        <v>45163</v>
      </c>
      <c r="AQ6" s="6" t="s">
        <v>91</v>
      </c>
      <c r="AR6" s="21">
        <v>5</v>
      </c>
      <c r="AS6" s="5">
        <v>45183</v>
      </c>
      <c r="AT6" s="5">
        <v>45252</v>
      </c>
      <c r="AW6" s="5">
        <v>45001</v>
      </c>
      <c r="AX6" s="5">
        <v>45252</v>
      </c>
    </row>
    <row r="7" spans="1:58" x14ac:dyDescent="0.25">
      <c r="A7" s="4" t="s">
        <v>106</v>
      </c>
      <c r="B7" s="4" t="s">
        <v>107</v>
      </c>
      <c r="C7" s="5">
        <v>44898</v>
      </c>
      <c r="D7" s="5">
        <v>44898</v>
      </c>
      <c r="E7" s="4">
        <v>2</v>
      </c>
      <c r="F7" s="4">
        <v>1</v>
      </c>
      <c r="G7" s="4" t="s">
        <v>24</v>
      </c>
      <c r="J7" s="4" t="s">
        <v>108</v>
      </c>
      <c r="K7" s="5">
        <v>44987</v>
      </c>
      <c r="L7" s="5" t="s">
        <v>78</v>
      </c>
      <c r="M7" s="4" t="s">
        <v>79</v>
      </c>
      <c r="N7" s="21">
        <v>56</v>
      </c>
      <c r="O7" s="21" t="s">
        <v>80</v>
      </c>
      <c r="P7" s="21" t="s">
        <v>81</v>
      </c>
      <c r="Q7" s="6">
        <v>86.813459100000003</v>
      </c>
      <c r="R7" s="6" t="s">
        <v>82</v>
      </c>
      <c r="S7" s="5">
        <v>45001</v>
      </c>
      <c r="U7" t="s">
        <v>83</v>
      </c>
      <c r="V7" t="s">
        <v>84</v>
      </c>
      <c r="X7" s="8" t="s">
        <v>109</v>
      </c>
      <c r="Y7" s="5">
        <v>45044</v>
      </c>
      <c r="Z7" s="21">
        <v>8</v>
      </c>
      <c r="AA7" s="21" t="s">
        <v>86</v>
      </c>
      <c r="AB7" s="3">
        <v>42.487135710789289</v>
      </c>
      <c r="AC7" s="5"/>
      <c r="AD7" s="6"/>
      <c r="AE7" s="3">
        <v>42.487135710789289</v>
      </c>
      <c r="AF7" s="3"/>
      <c r="AG7" s="6" t="s">
        <v>87</v>
      </c>
      <c r="AH7" s="6" t="s">
        <v>110</v>
      </c>
      <c r="AI7" s="19" t="s">
        <v>89</v>
      </c>
      <c r="AJ7" t="s">
        <v>90</v>
      </c>
      <c r="AK7" s="6" t="s">
        <v>91</v>
      </c>
      <c r="AL7" s="14"/>
      <c r="AM7" s="5">
        <v>45149</v>
      </c>
      <c r="AN7" s="3">
        <v>56.276400000000002</v>
      </c>
      <c r="AO7" s="29">
        <v>1.704</v>
      </c>
      <c r="AP7" s="5">
        <v>45163</v>
      </c>
      <c r="AQ7" s="6" t="s">
        <v>91</v>
      </c>
      <c r="AR7" s="21">
        <v>5</v>
      </c>
      <c r="AS7" s="5">
        <v>45183</v>
      </c>
      <c r="AT7" s="6"/>
      <c r="AW7" s="5">
        <v>45001</v>
      </c>
      <c r="AX7" s="5">
        <v>45183</v>
      </c>
    </row>
    <row r="8" spans="1:58" x14ac:dyDescent="0.25">
      <c r="A8" s="4" t="s">
        <v>111</v>
      </c>
      <c r="B8" s="4" t="s">
        <v>112</v>
      </c>
      <c r="C8" s="5">
        <v>44909</v>
      </c>
      <c r="D8" s="5">
        <v>44914</v>
      </c>
      <c r="E8" s="4">
        <v>2</v>
      </c>
      <c r="F8" s="4">
        <v>1</v>
      </c>
      <c r="G8" s="4" t="s">
        <v>24</v>
      </c>
      <c r="J8" s="4" t="s">
        <v>113</v>
      </c>
      <c r="K8" s="5">
        <v>44987</v>
      </c>
      <c r="L8" s="5" t="s">
        <v>78</v>
      </c>
      <c r="M8" s="4" t="s">
        <v>79</v>
      </c>
      <c r="N8" s="21">
        <v>56</v>
      </c>
      <c r="O8" s="21" t="s">
        <v>80</v>
      </c>
      <c r="P8" s="21" t="s">
        <v>81</v>
      </c>
      <c r="Q8" s="6">
        <v>149.59693709999999</v>
      </c>
      <c r="R8" s="6" t="s">
        <v>82</v>
      </c>
      <c r="S8" s="5">
        <v>45001</v>
      </c>
      <c r="U8" t="s">
        <v>83</v>
      </c>
      <c r="V8" t="s">
        <v>84</v>
      </c>
      <c r="X8" s="8" t="s">
        <v>114</v>
      </c>
      <c r="Y8" s="5">
        <v>45044</v>
      </c>
      <c r="Z8" s="21">
        <v>8</v>
      </c>
      <c r="AA8" s="21" t="s">
        <v>86</v>
      </c>
      <c r="AB8" s="3">
        <v>63.409500634395876</v>
      </c>
      <c r="AC8" s="5"/>
      <c r="AD8" s="6"/>
      <c r="AE8" s="3">
        <v>63.409500634395876</v>
      </c>
      <c r="AF8" s="3"/>
      <c r="AG8" s="6" t="s">
        <v>87</v>
      </c>
      <c r="AH8" s="6" t="s">
        <v>88</v>
      </c>
      <c r="AI8" s="19" t="s">
        <v>89</v>
      </c>
      <c r="AJ8" t="s">
        <v>90</v>
      </c>
      <c r="AK8" s="6" t="s">
        <v>91</v>
      </c>
      <c r="AL8" s="14"/>
      <c r="AM8" s="5">
        <v>45149</v>
      </c>
      <c r="AN8" s="3">
        <v>10.616</v>
      </c>
      <c r="AO8" s="29">
        <v>1.6639999999999999</v>
      </c>
      <c r="AP8" s="5">
        <v>45163</v>
      </c>
      <c r="AQ8" s="6" t="s">
        <v>91</v>
      </c>
      <c r="AR8" s="21">
        <v>1</v>
      </c>
      <c r="AS8" s="5">
        <v>45183</v>
      </c>
      <c r="AT8" s="6"/>
      <c r="AW8" s="5">
        <v>45001</v>
      </c>
      <c r="AX8" s="5">
        <v>45183</v>
      </c>
    </row>
    <row r="9" spans="1:58" x14ac:dyDescent="0.25">
      <c r="A9" s="4" t="s">
        <v>115</v>
      </c>
      <c r="B9" s="4" t="s">
        <v>116</v>
      </c>
      <c r="C9" s="5">
        <v>44959</v>
      </c>
      <c r="D9" s="5">
        <v>44959</v>
      </c>
      <c r="E9" s="4">
        <v>3</v>
      </c>
      <c r="F9" s="4">
        <v>1</v>
      </c>
      <c r="G9" s="4" t="s">
        <v>26</v>
      </c>
      <c r="J9" s="4" t="s">
        <v>117</v>
      </c>
      <c r="K9" s="5">
        <v>44987</v>
      </c>
      <c r="L9" s="5" t="s">
        <v>78</v>
      </c>
      <c r="M9" s="4" t="s">
        <v>79</v>
      </c>
      <c r="N9" s="21">
        <v>56</v>
      </c>
      <c r="O9" s="21" t="s">
        <v>80</v>
      </c>
      <c r="P9" s="21" t="s">
        <v>81</v>
      </c>
      <c r="Q9" s="6">
        <v>284.71860809999998</v>
      </c>
      <c r="R9" s="6" t="s">
        <v>82</v>
      </c>
      <c r="S9" s="5">
        <v>45001</v>
      </c>
      <c r="U9" t="s">
        <v>83</v>
      </c>
      <c r="V9" t="s">
        <v>84</v>
      </c>
      <c r="X9" s="8" t="s">
        <v>118</v>
      </c>
      <c r="Y9" s="5">
        <v>45044</v>
      </c>
      <c r="Z9" s="21">
        <v>8</v>
      </c>
      <c r="AA9" s="21" t="s">
        <v>86</v>
      </c>
      <c r="AB9" s="6">
        <v>68.175555625501303</v>
      </c>
      <c r="AC9" s="5"/>
      <c r="AD9" s="6"/>
      <c r="AE9" s="6">
        <v>68.175555625501303</v>
      </c>
      <c r="AF9" s="6"/>
      <c r="AG9" s="6" t="s">
        <v>87</v>
      </c>
      <c r="AH9" s="6" t="s">
        <v>82</v>
      </c>
      <c r="AI9" s="19" t="s">
        <v>89</v>
      </c>
      <c r="AJ9" t="s">
        <v>90</v>
      </c>
      <c r="AK9" s="6" t="s">
        <v>91</v>
      </c>
      <c r="AL9" s="14"/>
      <c r="AM9" s="5">
        <v>45149</v>
      </c>
      <c r="AN9" s="3">
        <v>70.807400000000001</v>
      </c>
      <c r="AO9" s="29">
        <v>1.8089999999999999</v>
      </c>
      <c r="AP9" s="5">
        <v>45163</v>
      </c>
      <c r="AQ9" s="6" t="s">
        <v>91</v>
      </c>
      <c r="AR9" s="21">
        <v>5</v>
      </c>
      <c r="AS9" s="5">
        <v>45183</v>
      </c>
      <c r="AT9" s="6"/>
      <c r="AW9" s="5">
        <v>45001</v>
      </c>
      <c r="AX9" s="5">
        <v>45183</v>
      </c>
    </row>
    <row r="10" spans="1:58" x14ac:dyDescent="0.25">
      <c r="A10" s="4" t="s">
        <v>119</v>
      </c>
      <c r="B10" s="4" t="s">
        <v>120</v>
      </c>
      <c r="C10" s="5">
        <v>44921</v>
      </c>
      <c r="D10" s="5">
        <v>44921</v>
      </c>
      <c r="E10" s="4">
        <v>2</v>
      </c>
      <c r="F10" s="4">
        <v>1</v>
      </c>
      <c r="G10" s="4" t="s">
        <v>27</v>
      </c>
      <c r="J10" s="4" t="s">
        <v>121</v>
      </c>
      <c r="K10" s="5">
        <v>44987</v>
      </c>
      <c r="L10" s="5" t="s">
        <v>78</v>
      </c>
      <c r="M10" s="4" t="s">
        <v>79</v>
      </c>
      <c r="N10" s="21">
        <v>56</v>
      </c>
      <c r="O10" s="21" t="s">
        <v>80</v>
      </c>
      <c r="P10" s="21" t="s">
        <v>81</v>
      </c>
      <c r="Q10" s="6">
        <v>90.079046099999985</v>
      </c>
      <c r="R10" s="6" t="s">
        <v>82</v>
      </c>
      <c r="S10" s="5">
        <v>45001</v>
      </c>
      <c r="U10" t="s">
        <v>83</v>
      </c>
      <c r="V10" t="s">
        <v>105</v>
      </c>
      <c r="X10" s="8" t="s">
        <v>122</v>
      </c>
      <c r="Y10" s="5">
        <v>45044</v>
      </c>
      <c r="Z10" s="21">
        <v>8</v>
      </c>
      <c r="AA10" s="21" t="s">
        <v>86</v>
      </c>
      <c r="AB10" s="6">
        <v>92.894418944395667</v>
      </c>
      <c r="AC10" s="5"/>
      <c r="AD10" s="6"/>
      <c r="AE10" s="6">
        <v>92.894418944395667</v>
      </c>
      <c r="AF10" s="6"/>
      <c r="AG10" s="6" t="s">
        <v>87</v>
      </c>
      <c r="AH10" s="6" t="s">
        <v>82</v>
      </c>
      <c r="AI10" s="19" t="s">
        <v>89</v>
      </c>
      <c r="AJ10" t="s">
        <v>90</v>
      </c>
      <c r="AK10" s="6" t="s">
        <v>91</v>
      </c>
      <c r="AL10" s="14"/>
      <c r="AM10" s="5">
        <v>45156</v>
      </c>
      <c r="AN10" s="3">
        <v>8.2827999999999999</v>
      </c>
      <c r="AO10" s="29">
        <v>1.847</v>
      </c>
      <c r="AP10" s="5">
        <v>45163</v>
      </c>
      <c r="AQ10" s="6" t="s">
        <v>91</v>
      </c>
      <c r="AR10" s="21">
        <v>5</v>
      </c>
      <c r="AS10" s="5">
        <v>45183</v>
      </c>
      <c r="AT10" s="5">
        <v>45252</v>
      </c>
      <c r="AW10" s="5">
        <v>45001</v>
      </c>
      <c r="AX10" s="5">
        <v>45183</v>
      </c>
    </row>
    <row r="11" spans="1:58" x14ac:dyDescent="0.25">
      <c r="A11" s="4" t="s">
        <v>123</v>
      </c>
      <c r="B11" s="4" t="s">
        <v>124</v>
      </c>
      <c r="C11" s="5">
        <v>44762</v>
      </c>
      <c r="D11" s="5">
        <v>44762</v>
      </c>
      <c r="E11" s="4">
        <v>2</v>
      </c>
      <c r="F11" s="4">
        <v>1</v>
      </c>
      <c r="G11" s="4" t="s">
        <v>19</v>
      </c>
      <c r="J11" s="4" t="s">
        <v>125</v>
      </c>
      <c r="K11" s="5">
        <v>44980</v>
      </c>
      <c r="L11" s="5" t="s">
        <v>78</v>
      </c>
      <c r="M11" s="4" t="s">
        <v>79</v>
      </c>
      <c r="N11" s="21">
        <v>56</v>
      </c>
      <c r="O11" s="21" t="s">
        <v>80</v>
      </c>
      <c r="P11" s="21" t="s">
        <v>81</v>
      </c>
      <c r="Q11" s="6">
        <v>186.61770000000004</v>
      </c>
      <c r="R11" s="6" t="s">
        <v>82</v>
      </c>
      <c r="S11" s="5">
        <v>45001</v>
      </c>
      <c r="U11" t="s">
        <v>83</v>
      </c>
      <c r="V11" t="s">
        <v>84</v>
      </c>
      <c r="X11" s="8" t="s">
        <v>126</v>
      </c>
      <c r="Y11" s="5">
        <v>45041</v>
      </c>
      <c r="Z11" s="21">
        <v>8</v>
      </c>
      <c r="AA11" s="21" t="s">
        <v>86</v>
      </c>
      <c r="AB11" s="3">
        <v>44.717391210879562</v>
      </c>
      <c r="AC11" s="5"/>
      <c r="AD11" s="6"/>
      <c r="AE11" s="3">
        <v>44.717391210879562</v>
      </c>
      <c r="AF11" s="3"/>
      <c r="AG11" s="6" t="s">
        <v>87</v>
      </c>
      <c r="AH11" s="6" t="s">
        <v>82</v>
      </c>
      <c r="AI11" s="19" t="s">
        <v>89</v>
      </c>
      <c r="AJ11" t="s">
        <v>90</v>
      </c>
      <c r="AK11" s="6" t="s">
        <v>91</v>
      </c>
      <c r="AL11" s="14"/>
      <c r="AM11" s="5">
        <v>45156</v>
      </c>
      <c r="AN11" s="3">
        <v>8.9976000000000003</v>
      </c>
      <c r="AO11" s="29">
        <v>1.8109999999999999</v>
      </c>
      <c r="AP11" s="5">
        <v>45163</v>
      </c>
      <c r="AQ11" s="6" t="s">
        <v>91</v>
      </c>
      <c r="AR11" s="21">
        <v>5</v>
      </c>
      <c r="AS11" s="5">
        <v>45183</v>
      </c>
      <c r="AT11" s="5">
        <v>45252</v>
      </c>
      <c r="AW11" s="5">
        <v>45001</v>
      </c>
      <c r="AX11" s="5">
        <v>45252</v>
      </c>
      <c r="BE11" s="4" t="s">
        <v>127</v>
      </c>
    </row>
    <row r="12" spans="1:58" x14ac:dyDescent="0.25">
      <c r="A12" s="4" t="s">
        <v>128</v>
      </c>
      <c r="B12" s="4" t="s">
        <v>129</v>
      </c>
      <c r="C12" s="5">
        <v>44776</v>
      </c>
      <c r="D12" s="5">
        <v>44776</v>
      </c>
      <c r="E12" s="4">
        <v>2</v>
      </c>
      <c r="F12" s="4">
        <v>1</v>
      </c>
      <c r="G12" s="4" t="s">
        <v>19</v>
      </c>
      <c r="J12" s="4" t="s">
        <v>130</v>
      </c>
      <c r="K12" s="5">
        <v>44980</v>
      </c>
      <c r="L12" s="5" t="s">
        <v>78</v>
      </c>
      <c r="M12" s="4" t="s">
        <v>79</v>
      </c>
      <c r="N12" s="21">
        <v>56</v>
      </c>
      <c r="O12" s="21" t="s">
        <v>80</v>
      </c>
      <c r="P12" s="21" t="s">
        <v>81</v>
      </c>
      <c r="Q12" s="6">
        <v>144.54170000000002</v>
      </c>
      <c r="R12" s="6" t="s">
        <v>82</v>
      </c>
      <c r="S12" s="5">
        <v>45001</v>
      </c>
      <c r="U12" t="s">
        <v>83</v>
      </c>
      <c r="V12" t="s">
        <v>84</v>
      </c>
      <c r="X12" s="32" t="s">
        <v>131</v>
      </c>
      <c r="Y12" s="5">
        <v>45041</v>
      </c>
      <c r="Z12" s="21">
        <v>8</v>
      </c>
      <c r="AA12" s="21" t="s">
        <v>86</v>
      </c>
      <c r="AB12" s="3">
        <v>13.39222987062683</v>
      </c>
      <c r="AC12" s="10"/>
      <c r="AD12" s="9"/>
      <c r="AE12" s="3">
        <v>13.39222987062683</v>
      </c>
      <c r="AF12" s="3"/>
      <c r="AG12" s="6" t="s">
        <v>87</v>
      </c>
      <c r="AH12" s="6" t="s">
        <v>88</v>
      </c>
      <c r="AI12" s="19" t="s">
        <v>89</v>
      </c>
      <c r="AJ12" t="s">
        <v>90</v>
      </c>
      <c r="AK12" s="6" t="s">
        <v>91</v>
      </c>
      <c r="AL12" s="15"/>
      <c r="AM12" s="5">
        <v>45137</v>
      </c>
      <c r="AN12" s="28">
        <v>9.7423373190523179</v>
      </c>
      <c r="AO12" s="30">
        <v>1.7390000000000001</v>
      </c>
      <c r="AP12" s="5">
        <v>45163</v>
      </c>
      <c r="AQ12" s="6" t="s">
        <v>91</v>
      </c>
      <c r="AR12" s="21">
        <v>5</v>
      </c>
      <c r="AS12" s="5">
        <v>45183</v>
      </c>
      <c r="AT12" s="5">
        <v>45252</v>
      </c>
      <c r="AW12" s="5">
        <v>45001</v>
      </c>
      <c r="AX12" s="5">
        <v>45252</v>
      </c>
    </row>
    <row r="13" spans="1:58" x14ac:dyDescent="0.25">
      <c r="A13" s="4" t="s">
        <v>132</v>
      </c>
      <c r="B13" s="4" t="s">
        <v>133</v>
      </c>
      <c r="C13" s="5">
        <v>44789</v>
      </c>
      <c r="D13" s="5">
        <v>44789</v>
      </c>
      <c r="E13" s="4">
        <v>2</v>
      </c>
      <c r="F13" s="4">
        <v>1</v>
      </c>
      <c r="G13" s="4" t="s">
        <v>19</v>
      </c>
      <c r="J13" s="4" t="s">
        <v>134</v>
      </c>
      <c r="K13" s="5">
        <v>44980</v>
      </c>
      <c r="L13" s="5" t="s">
        <v>78</v>
      </c>
      <c r="M13" s="4" t="s">
        <v>79</v>
      </c>
      <c r="N13" s="21">
        <v>56</v>
      </c>
      <c r="O13" s="21" t="s">
        <v>80</v>
      </c>
      <c r="P13" s="21" t="s">
        <v>81</v>
      </c>
      <c r="Q13" s="6">
        <v>135.29070000000002</v>
      </c>
      <c r="R13" s="6" t="s">
        <v>82</v>
      </c>
      <c r="S13" s="5">
        <v>45001</v>
      </c>
      <c r="U13" t="s">
        <v>83</v>
      </c>
      <c r="V13" t="s">
        <v>84</v>
      </c>
      <c r="X13" s="32" t="s">
        <v>135</v>
      </c>
      <c r="Y13" s="5">
        <v>45041</v>
      </c>
      <c r="Z13" s="21">
        <v>8</v>
      </c>
      <c r="AA13" s="21" t="s">
        <v>86</v>
      </c>
      <c r="AB13" s="6">
        <v>58.187421264666803</v>
      </c>
      <c r="AC13" s="5"/>
      <c r="AD13" s="6"/>
      <c r="AE13" s="6">
        <v>58.187421264666803</v>
      </c>
      <c r="AF13" s="6"/>
      <c r="AG13" s="6" t="s">
        <v>87</v>
      </c>
      <c r="AH13" s="6" t="s">
        <v>82</v>
      </c>
      <c r="AI13" s="19" t="s">
        <v>89</v>
      </c>
      <c r="AJ13" t="s">
        <v>90</v>
      </c>
      <c r="AK13" s="6" t="s">
        <v>91</v>
      </c>
      <c r="AL13" s="14"/>
      <c r="AM13" s="5">
        <v>45156</v>
      </c>
      <c r="AN13" s="28">
        <v>6.4972432339000505</v>
      </c>
      <c r="AO13" s="29">
        <v>1.8420000000000001</v>
      </c>
      <c r="AP13" s="5">
        <v>45163</v>
      </c>
      <c r="AQ13" s="6" t="s">
        <v>91</v>
      </c>
      <c r="AR13" s="21">
        <v>1</v>
      </c>
      <c r="AS13" s="5">
        <v>45183</v>
      </c>
      <c r="AT13" s="6"/>
      <c r="AW13" s="5">
        <v>45001</v>
      </c>
      <c r="AX13" s="5">
        <v>45183</v>
      </c>
    </row>
    <row r="14" spans="1:58" x14ac:dyDescent="0.25">
      <c r="A14" s="4" t="s">
        <v>136</v>
      </c>
      <c r="B14" s="4" t="s">
        <v>137</v>
      </c>
      <c r="C14" s="5">
        <v>44805</v>
      </c>
      <c r="D14" s="5">
        <v>44834</v>
      </c>
      <c r="E14" s="4">
        <v>2</v>
      </c>
      <c r="F14" s="4">
        <v>1</v>
      </c>
      <c r="G14" s="4" t="s">
        <v>19</v>
      </c>
      <c r="H14" s="4" t="s">
        <v>138</v>
      </c>
      <c r="J14" s="4" t="s">
        <v>139</v>
      </c>
      <c r="K14" s="5">
        <v>44980</v>
      </c>
      <c r="L14" s="5" t="s">
        <v>78</v>
      </c>
      <c r="M14" s="4" t="s">
        <v>79</v>
      </c>
      <c r="N14" s="21">
        <v>56</v>
      </c>
      <c r="O14" s="21" t="s">
        <v>80</v>
      </c>
      <c r="P14" s="21" t="s">
        <v>81</v>
      </c>
      <c r="Q14" s="6">
        <v>205.6097</v>
      </c>
      <c r="R14" s="6" t="s">
        <v>82</v>
      </c>
      <c r="S14" s="5">
        <v>45065</v>
      </c>
      <c r="U14" t="s">
        <v>83</v>
      </c>
      <c r="V14" t="s">
        <v>84</v>
      </c>
      <c r="X14" s="32" t="s">
        <v>140</v>
      </c>
      <c r="Y14" s="5">
        <v>45041</v>
      </c>
      <c r="Z14" s="21">
        <v>8</v>
      </c>
      <c r="AA14" s="21" t="s">
        <v>86</v>
      </c>
      <c r="AB14" s="6">
        <v>93.912194786377341</v>
      </c>
      <c r="AC14" s="5"/>
      <c r="AD14" s="6"/>
      <c r="AE14" s="6">
        <v>93.912194786377341</v>
      </c>
      <c r="AF14" s="6"/>
      <c r="AG14" s="6" t="s">
        <v>87</v>
      </c>
      <c r="AH14" s="6" t="s">
        <v>82</v>
      </c>
      <c r="AI14" s="19" t="s">
        <v>89</v>
      </c>
      <c r="AJ14" t="s">
        <v>90</v>
      </c>
      <c r="AK14" s="6" t="s">
        <v>91</v>
      </c>
      <c r="AL14" s="14"/>
      <c r="AM14" s="5">
        <v>45137</v>
      </c>
      <c r="AN14" s="28">
        <v>50.864656835827496</v>
      </c>
      <c r="AO14" s="30">
        <v>1.784</v>
      </c>
      <c r="AP14" s="5">
        <v>45163</v>
      </c>
      <c r="AQ14" s="6" t="s">
        <v>91</v>
      </c>
      <c r="AR14" s="21">
        <v>5</v>
      </c>
      <c r="AS14" s="5">
        <v>45183</v>
      </c>
      <c r="AT14" s="5">
        <v>45252</v>
      </c>
      <c r="AW14" s="5">
        <v>45065</v>
      </c>
      <c r="AX14" s="5">
        <v>45252</v>
      </c>
    </row>
    <row r="15" spans="1:58" x14ac:dyDescent="0.25">
      <c r="A15" s="4" t="s">
        <v>141</v>
      </c>
      <c r="B15" s="4" t="s">
        <v>142</v>
      </c>
      <c r="C15" s="5">
        <v>44823</v>
      </c>
      <c r="D15" s="5">
        <v>44823</v>
      </c>
      <c r="E15" s="4">
        <v>2</v>
      </c>
      <c r="F15" s="4">
        <v>1</v>
      </c>
      <c r="G15" s="4" t="s">
        <v>19</v>
      </c>
      <c r="J15" s="4" t="s">
        <v>143</v>
      </c>
      <c r="K15" s="5">
        <v>44980</v>
      </c>
      <c r="L15" s="5" t="s">
        <v>78</v>
      </c>
      <c r="M15" s="4" t="s">
        <v>79</v>
      </c>
      <c r="N15" s="21">
        <v>56</v>
      </c>
      <c r="O15" s="21" t="s">
        <v>80</v>
      </c>
      <c r="P15" s="21" t="s">
        <v>81</v>
      </c>
      <c r="Q15" s="6">
        <v>248.55970000000002</v>
      </c>
      <c r="R15" s="6" t="s">
        <v>82</v>
      </c>
      <c r="S15" s="5">
        <v>45001</v>
      </c>
      <c r="U15" t="s">
        <v>83</v>
      </c>
      <c r="V15" t="s">
        <v>84</v>
      </c>
      <c r="X15" s="6" t="s">
        <v>144</v>
      </c>
      <c r="Y15" s="5">
        <v>45041</v>
      </c>
      <c r="Z15" s="21">
        <v>8</v>
      </c>
      <c r="AA15" s="21" t="s">
        <v>86</v>
      </c>
      <c r="AB15" s="6">
        <v>52.998628446619058</v>
      </c>
      <c r="AC15" s="5"/>
      <c r="AD15" s="6"/>
      <c r="AE15" s="6">
        <v>52.998628446619058</v>
      </c>
      <c r="AF15" s="6"/>
      <c r="AG15" s="6" t="s">
        <v>87</v>
      </c>
      <c r="AH15" s="6" t="s">
        <v>82</v>
      </c>
      <c r="AI15" s="19" t="s">
        <v>89</v>
      </c>
      <c r="AJ15" t="s">
        <v>90</v>
      </c>
      <c r="AK15" s="6" t="s">
        <v>91</v>
      </c>
      <c r="AL15" s="14"/>
      <c r="AM15" s="5">
        <v>45137</v>
      </c>
      <c r="AN15" s="28">
        <v>10.466422012739093</v>
      </c>
      <c r="AO15" s="30">
        <v>1.77</v>
      </c>
      <c r="AP15" s="5">
        <v>45163</v>
      </c>
      <c r="AQ15" s="6" t="s">
        <v>91</v>
      </c>
      <c r="AR15" s="21">
        <v>1</v>
      </c>
      <c r="AS15" s="5">
        <v>45183</v>
      </c>
      <c r="AT15" s="6"/>
      <c r="AW15" s="5">
        <v>45001</v>
      </c>
      <c r="AX15" s="5">
        <v>45183</v>
      </c>
    </row>
    <row r="16" spans="1:58" x14ac:dyDescent="0.25">
      <c r="A16" s="4" t="s">
        <v>145</v>
      </c>
      <c r="B16" s="4" t="s">
        <v>146</v>
      </c>
      <c r="C16" s="5">
        <v>44834</v>
      </c>
      <c r="D16" s="5">
        <v>44834</v>
      </c>
      <c r="E16" s="4">
        <v>2</v>
      </c>
      <c r="F16" s="4">
        <v>1</v>
      </c>
      <c r="G16" s="4" t="s">
        <v>19</v>
      </c>
      <c r="J16" s="4" t="s">
        <v>147</v>
      </c>
      <c r="K16" s="5">
        <v>44980</v>
      </c>
      <c r="L16" s="5" t="s">
        <v>78</v>
      </c>
      <c r="M16" s="4" t="s">
        <v>79</v>
      </c>
      <c r="N16" s="21">
        <v>56</v>
      </c>
      <c r="O16" s="21" t="s">
        <v>80</v>
      </c>
      <c r="P16" s="21" t="s">
        <v>81</v>
      </c>
      <c r="Q16" s="6">
        <v>194.14870000000002</v>
      </c>
      <c r="R16" s="6" t="s">
        <v>82</v>
      </c>
      <c r="S16" s="5">
        <v>45001</v>
      </c>
      <c r="U16" t="s">
        <v>83</v>
      </c>
      <c r="V16" t="s">
        <v>84</v>
      </c>
      <c r="X16" s="6" t="s">
        <v>148</v>
      </c>
      <c r="Y16" s="5">
        <v>45041</v>
      </c>
      <c r="Z16" s="21">
        <v>8</v>
      </c>
      <c r="AA16" s="21" t="s">
        <v>86</v>
      </c>
      <c r="AB16" s="6">
        <v>23.618149219848402</v>
      </c>
      <c r="AC16" s="5"/>
      <c r="AD16" s="6"/>
      <c r="AE16" s="6">
        <v>23.618149219848402</v>
      </c>
      <c r="AF16" s="6"/>
      <c r="AG16" s="6" t="s">
        <v>87</v>
      </c>
      <c r="AH16" s="6" t="s">
        <v>82</v>
      </c>
      <c r="AI16" s="19" t="s">
        <v>89</v>
      </c>
      <c r="AJ16" t="s">
        <v>90</v>
      </c>
      <c r="AK16" s="6" t="s">
        <v>91</v>
      </c>
      <c r="AL16" s="14"/>
      <c r="AM16" s="5">
        <v>45137</v>
      </c>
      <c r="AN16" s="28">
        <v>49.58486829960033</v>
      </c>
      <c r="AO16" s="30">
        <v>1.76</v>
      </c>
      <c r="AP16" s="5">
        <v>45163</v>
      </c>
      <c r="AQ16" s="6" t="s">
        <v>91</v>
      </c>
      <c r="AR16" s="21">
        <v>5</v>
      </c>
      <c r="AS16" s="5">
        <v>45183</v>
      </c>
      <c r="AT16" s="6"/>
      <c r="AW16" s="5">
        <v>45001</v>
      </c>
      <c r="AX16" s="5">
        <v>45183</v>
      </c>
    </row>
    <row r="17" spans="1:57" x14ac:dyDescent="0.25">
      <c r="A17" s="4" t="s">
        <v>149</v>
      </c>
      <c r="B17" s="4" t="s">
        <v>150</v>
      </c>
      <c r="C17" s="5">
        <v>44846</v>
      </c>
      <c r="D17" s="5">
        <v>44846</v>
      </c>
      <c r="E17" s="4">
        <v>2</v>
      </c>
      <c r="F17" s="4">
        <v>1</v>
      </c>
      <c r="G17" s="4" t="s">
        <v>19</v>
      </c>
      <c r="J17" s="4" t="s">
        <v>151</v>
      </c>
      <c r="K17" s="5">
        <v>44980</v>
      </c>
      <c r="L17" s="5" t="s">
        <v>78</v>
      </c>
      <c r="M17" s="4" t="s">
        <v>79</v>
      </c>
      <c r="N17" s="21">
        <v>56</v>
      </c>
      <c r="O17" s="21" t="s">
        <v>80</v>
      </c>
      <c r="P17" s="21" t="s">
        <v>81</v>
      </c>
      <c r="Q17" s="6">
        <v>164.38670000000002</v>
      </c>
      <c r="R17" s="6" t="s">
        <v>82</v>
      </c>
      <c r="S17" s="5">
        <v>45001</v>
      </c>
      <c r="U17" t="s">
        <v>83</v>
      </c>
      <c r="V17" t="s">
        <v>84</v>
      </c>
      <c r="X17" s="6" t="s">
        <v>152</v>
      </c>
      <c r="Y17" s="5">
        <v>45041</v>
      </c>
      <c r="Z17" s="21">
        <v>8</v>
      </c>
      <c r="AA17" s="21" t="s">
        <v>86</v>
      </c>
      <c r="AB17" s="6">
        <v>35.509603023436796</v>
      </c>
      <c r="AC17" s="5"/>
      <c r="AD17" s="6"/>
      <c r="AE17" s="6">
        <v>35.509603023436796</v>
      </c>
      <c r="AF17" s="6"/>
      <c r="AG17" s="6" t="s">
        <v>87</v>
      </c>
      <c r="AH17" s="6" t="s">
        <v>82</v>
      </c>
      <c r="AI17" s="19" t="s">
        <v>89</v>
      </c>
      <c r="AJ17" t="s">
        <v>90</v>
      </c>
      <c r="AK17" s="6" t="s">
        <v>91</v>
      </c>
      <c r="AL17" s="14"/>
      <c r="AM17" s="5">
        <v>45137</v>
      </c>
      <c r="AN17" s="28">
        <v>45.286688388423578</v>
      </c>
      <c r="AO17" s="30">
        <v>1.8240000000000001</v>
      </c>
      <c r="AP17" s="5">
        <v>45163</v>
      </c>
      <c r="AQ17" s="6" t="s">
        <v>91</v>
      </c>
      <c r="AR17" s="21">
        <v>5</v>
      </c>
      <c r="AS17" s="5">
        <v>45183</v>
      </c>
      <c r="AT17" s="6"/>
      <c r="AW17" s="5">
        <v>45001</v>
      </c>
      <c r="AX17" s="5">
        <v>45183</v>
      </c>
    </row>
    <row r="18" spans="1:57" x14ac:dyDescent="0.25">
      <c r="A18" s="4" t="s">
        <v>153</v>
      </c>
      <c r="B18" s="4" t="s">
        <v>154</v>
      </c>
      <c r="C18" s="5">
        <v>44860</v>
      </c>
      <c r="D18" s="5">
        <v>44860</v>
      </c>
      <c r="E18" s="4">
        <v>2</v>
      </c>
      <c r="F18" s="4">
        <v>1</v>
      </c>
      <c r="G18" s="4" t="s">
        <v>19</v>
      </c>
      <c r="J18" s="4" t="s">
        <v>155</v>
      </c>
      <c r="K18" s="5">
        <v>44980</v>
      </c>
      <c r="L18" s="5" t="s">
        <v>78</v>
      </c>
      <c r="M18" s="4" t="s">
        <v>79</v>
      </c>
      <c r="N18" s="21">
        <v>56</v>
      </c>
      <c r="O18" s="21" t="s">
        <v>80</v>
      </c>
      <c r="P18" s="21" t="s">
        <v>81</v>
      </c>
      <c r="Q18" s="6">
        <v>175.33070000000004</v>
      </c>
      <c r="R18" s="6" t="s">
        <v>82</v>
      </c>
      <c r="S18" s="5">
        <v>45001</v>
      </c>
      <c r="U18" t="s">
        <v>83</v>
      </c>
      <c r="V18" t="s">
        <v>84</v>
      </c>
      <c r="X18" s="6" t="s">
        <v>156</v>
      </c>
      <c r="Y18" s="5">
        <v>45041</v>
      </c>
      <c r="Z18" s="21">
        <v>8</v>
      </c>
      <c r="AA18" s="21" t="s">
        <v>86</v>
      </c>
      <c r="AB18" s="6">
        <v>21.742152263922986</v>
      </c>
      <c r="AC18" s="5"/>
      <c r="AD18" s="6"/>
      <c r="AE18" s="6">
        <v>21.742152263922986</v>
      </c>
      <c r="AF18" s="6"/>
      <c r="AG18" s="6" t="s">
        <v>87</v>
      </c>
      <c r="AH18" s="6" t="s">
        <v>88</v>
      </c>
      <c r="AI18" s="19" t="s">
        <v>89</v>
      </c>
      <c r="AJ18" t="s">
        <v>90</v>
      </c>
      <c r="AK18" s="6" t="s">
        <v>91</v>
      </c>
      <c r="AL18" s="14"/>
      <c r="AM18" s="5">
        <v>45137</v>
      </c>
      <c r="AN18" s="28">
        <v>48.984012050048619</v>
      </c>
      <c r="AO18" s="30">
        <v>1.8029999999999999</v>
      </c>
      <c r="AP18" s="5">
        <v>45163</v>
      </c>
      <c r="AQ18" s="6" t="s">
        <v>91</v>
      </c>
      <c r="AR18" s="21">
        <v>5</v>
      </c>
      <c r="AS18" s="5">
        <v>45183</v>
      </c>
      <c r="AT18" s="6"/>
      <c r="AW18" s="5">
        <v>45001</v>
      </c>
      <c r="AX18" s="5">
        <v>45183</v>
      </c>
    </row>
    <row r="19" spans="1:57" x14ac:dyDescent="0.25">
      <c r="A19" s="4" t="s">
        <v>157</v>
      </c>
      <c r="B19" s="4" t="s">
        <v>158</v>
      </c>
      <c r="C19" s="5">
        <v>44874</v>
      </c>
      <c r="D19" s="5">
        <v>44888</v>
      </c>
      <c r="E19" s="4">
        <v>2</v>
      </c>
      <c r="F19" s="4">
        <v>1</v>
      </c>
      <c r="G19" s="4" t="s">
        <v>19</v>
      </c>
      <c r="H19" s="4" t="s">
        <v>159</v>
      </c>
      <c r="J19" s="4" t="s">
        <v>160</v>
      </c>
      <c r="K19" s="5">
        <v>44980</v>
      </c>
      <c r="L19" s="5" t="s">
        <v>78</v>
      </c>
      <c r="M19" s="4" t="s">
        <v>79</v>
      </c>
      <c r="N19" s="21">
        <v>56</v>
      </c>
      <c r="O19" s="21" t="s">
        <v>80</v>
      </c>
      <c r="P19" s="21" t="s">
        <v>81</v>
      </c>
      <c r="Q19" s="6">
        <v>209.49169999999998</v>
      </c>
      <c r="R19" s="6" t="s">
        <v>82</v>
      </c>
      <c r="S19" s="5">
        <v>45001</v>
      </c>
      <c r="U19" t="s">
        <v>83</v>
      </c>
      <c r="V19" t="s">
        <v>84</v>
      </c>
      <c r="X19" s="6" t="s">
        <v>161</v>
      </c>
      <c r="Y19" s="5">
        <v>45041</v>
      </c>
      <c r="Z19" s="21">
        <v>8</v>
      </c>
      <c r="AA19" s="21" t="s">
        <v>86</v>
      </c>
      <c r="AB19" s="6">
        <v>53.282505600151339</v>
      </c>
      <c r="AC19" s="5"/>
      <c r="AD19" s="6"/>
      <c r="AE19" s="6">
        <v>53.282505600151339</v>
      </c>
      <c r="AF19" s="6"/>
      <c r="AG19" s="6" t="s">
        <v>87</v>
      </c>
      <c r="AH19" s="6" t="s">
        <v>82</v>
      </c>
      <c r="AI19" s="19" t="s">
        <v>89</v>
      </c>
      <c r="AJ19" t="s">
        <v>90</v>
      </c>
      <c r="AK19" s="6" t="s">
        <v>91</v>
      </c>
      <c r="AL19" s="14"/>
      <c r="AM19" s="5">
        <v>45156</v>
      </c>
      <c r="AN19" s="3">
        <v>25.3002</v>
      </c>
      <c r="AO19" s="29">
        <v>1.8080000000000001</v>
      </c>
      <c r="AP19" s="5">
        <v>45163</v>
      </c>
      <c r="AQ19" s="6" t="s">
        <v>91</v>
      </c>
      <c r="AR19" s="21">
        <v>1</v>
      </c>
      <c r="AS19" s="5">
        <v>45183</v>
      </c>
      <c r="AT19" s="5">
        <v>45252</v>
      </c>
      <c r="AW19" s="5">
        <v>45001</v>
      </c>
      <c r="AX19" s="5">
        <v>45252</v>
      </c>
    </row>
    <row r="20" spans="1:57" x14ac:dyDescent="0.25">
      <c r="A20" s="4" t="s">
        <v>162</v>
      </c>
      <c r="B20" s="4" t="s">
        <v>163</v>
      </c>
      <c r="C20" s="5">
        <v>44888</v>
      </c>
      <c r="D20" s="5">
        <v>44888</v>
      </c>
      <c r="E20" s="4">
        <v>2</v>
      </c>
      <c r="F20" s="4">
        <v>1</v>
      </c>
      <c r="G20" s="4" t="s">
        <v>19</v>
      </c>
      <c r="J20" s="4" t="s">
        <v>164</v>
      </c>
      <c r="K20" s="5">
        <v>44980</v>
      </c>
      <c r="L20" s="5" t="s">
        <v>78</v>
      </c>
      <c r="M20" s="4" t="s">
        <v>79</v>
      </c>
      <c r="N20" s="21">
        <v>56</v>
      </c>
      <c r="O20" s="21" t="s">
        <v>80</v>
      </c>
      <c r="P20" s="21" t="s">
        <v>81</v>
      </c>
      <c r="Q20" s="6">
        <v>182.60670000000002</v>
      </c>
      <c r="R20" s="6" t="s">
        <v>82</v>
      </c>
      <c r="S20" s="5">
        <v>45001</v>
      </c>
      <c r="U20" t="s">
        <v>83</v>
      </c>
      <c r="V20" t="s">
        <v>84</v>
      </c>
      <c r="X20" s="6" t="s">
        <v>165</v>
      </c>
      <c r="Y20" s="5">
        <v>45041</v>
      </c>
      <c r="Z20" s="21">
        <v>8</v>
      </c>
      <c r="AA20" s="21" t="s">
        <v>86</v>
      </c>
      <c r="AB20" s="6">
        <v>35.579793020126147</v>
      </c>
      <c r="AC20" s="5"/>
      <c r="AD20" s="6"/>
      <c r="AE20" s="6">
        <v>35.579793020126147</v>
      </c>
      <c r="AF20" s="6"/>
      <c r="AG20" s="6" t="s">
        <v>87</v>
      </c>
      <c r="AH20" s="6" t="s">
        <v>88</v>
      </c>
      <c r="AI20" s="19" t="s">
        <v>89</v>
      </c>
      <c r="AJ20" t="s">
        <v>90</v>
      </c>
      <c r="AK20" s="6" t="s">
        <v>91</v>
      </c>
      <c r="AL20" s="14"/>
      <c r="AM20" s="5">
        <v>45137</v>
      </c>
      <c r="AN20" s="28">
        <v>21.49677877554668</v>
      </c>
      <c r="AO20" s="30">
        <v>1.7869999999999999</v>
      </c>
      <c r="AP20" s="5">
        <v>45163</v>
      </c>
      <c r="AQ20" s="6" t="s">
        <v>91</v>
      </c>
      <c r="AR20" s="21">
        <v>1</v>
      </c>
      <c r="AS20" s="5">
        <v>45183</v>
      </c>
      <c r="AT20" s="6"/>
      <c r="AW20" s="5">
        <v>45001</v>
      </c>
      <c r="AX20" s="5">
        <v>45183</v>
      </c>
    </row>
    <row r="21" spans="1:57" x14ac:dyDescent="0.25">
      <c r="A21" s="4" t="s">
        <v>166</v>
      </c>
      <c r="B21" s="4" t="s">
        <v>167</v>
      </c>
      <c r="C21" s="5">
        <v>44902</v>
      </c>
      <c r="D21" s="5">
        <v>44902</v>
      </c>
      <c r="E21" s="4">
        <v>2</v>
      </c>
      <c r="F21" s="4">
        <v>1</v>
      </c>
      <c r="G21" s="4" t="s">
        <v>19</v>
      </c>
      <c r="J21" s="4" t="s">
        <v>168</v>
      </c>
      <c r="K21" s="5">
        <v>44980</v>
      </c>
      <c r="L21" s="5" t="s">
        <v>78</v>
      </c>
      <c r="M21" s="4" t="s">
        <v>79</v>
      </c>
      <c r="N21" s="21">
        <v>56</v>
      </c>
      <c r="O21" s="21" t="s">
        <v>80</v>
      </c>
      <c r="P21" s="21" t="s">
        <v>81</v>
      </c>
      <c r="Q21" s="6">
        <v>170.7997</v>
      </c>
      <c r="R21" s="6" t="s">
        <v>82</v>
      </c>
      <c r="S21" s="5">
        <v>45001</v>
      </c>
      <c r="U21" t="s">
        <v>83</v>
      </c>
      <c r="V21" t="s">
        <v>84</v>
      </c>
      <c r="X21" s="6" t="s">
        <v>169</v>
      </c>
      <c r="Y21" s="5">
        <v>45041</v>
      </c>
      <c r="Z21" s="21">
        <v>8</v>
      </c>
      <c r="AA21" s="21" t="s">
        <v>86</v>
      </c>
      <c r="AB21" s="6">
        <v>45.83795892219122</v>
      </c>
      <c r="AC21" s="5"/>
      <c r="AD21" s="6"/>
      <c r="AE21" s="6">
        <v>45.83795892219122</v>
      </c>
      <c r="AF21" s="6"/>
      <c r="AG21" s="6" t="s">
        <v>87</v>
      </c>
      <c r="AH21" s="6" t="s">
        <v>82</v>
      </c>
      <c r="AI21" s="19" t="s">
        <v>89</v>
      </c>
      <c r="AJ21" t="s">
        <v>90</v>
      </c>
      <c r="AK21" s="6" t="s">
        <v>91</v>
      </c>
      <c r="AL21" s="14"/>
      <c r="AM21" s="5">
        <v>45137</v>
      </c>
      <c r="AN21" s="28">
        <v>28.990667326707058</v>
      </c>
      <c r="AO21" s="30">
        <v>1.821</v>
      </c>
      <c r="AP21" s="5">
        <v>45163</v>
      </c>
      <c r="AQ21" s="6" t="s">
        <v>91</v>
      </c>
      <c r="AR21" s="21">
        <v>5</v>
      </c>
      <c r="AS21" s="5">
        <v>45183</v>
      </c>
      <c r="AT21" s="5">
        <v>45252</v>
      </c>
      <c r="AW21" s="5">
        <v>45001</v>
      </c>
      <c r="AX21" s="5">
        <v>45252</v>
      </c>
    </row>
    <row r="22" spans="1:57" x14ac:dyDescent="0.25">
      <c r="A22" s="4" t="s">
        <v>170</v>
      </c>
      <c r="B22" s="4" t="s">
        <v>171</v>
      </c>
      <c r="C22" s="5">
        <v>44916</v>
      </c>
      <c r="D22" s="5">
        <v>44916</v>
      </c>
      <c r="E22" s="4">
        <v>2</v>
      </c>
      <c r="F22" s="4">
        <v>1</v>
      </c>
      <c r="G22" s="4" t="s">
        <v>19</v>
      </c>
      <c r="J22" s="4" t="s">
        <v>172</v>
      </c>
      <c r="K22" s="5">
        <v>44980</v>
      </c>
      <c r="L22" s="5" t="s">
        <v>78</v>
      </c>
      <c r="M22" s="4" t="s">
        <v>79</v>
      </c>
      <c r="N22" s="21">
        <v>56</v>
      </c>
      <c r="O22" s="21" t="s">
        <v>80</v>
      </c>
      <c r="P22" s="21" t="s">
        <v>81</v>
      </c>
      <c r="Q22" s="6">
        <v>192.96670000000003</v>
      </c>
      <c r="R22" s="6" t="s">
        <v>82</v>
      </c>
      <c r="S22" s="5">
        <v>45001</v>
      </c>
      <c r="U22" t="s">
        <v>83</v>
      </c>
      <c r="V22" t="s">
        <v>84</v>
      </c>
      <c r="X22" s="6" t="s">
        <v>173</v>
      </c>
      <c r="Y22" s="5">
        <v>45041</v>
      </c>
      <c r="Z22" s="21">
        <v>8</v>
      </c>
      <c r="AA22" s="21" t="s">
        <v>86</v>
      </c>
      <c r="AB22" s="6">
        <v>62.877467398735064</v>
      </c>
      <c r="AC22" s="5"/>
      <c r="AD22" s="16"/>
      <c r="AE22" s="6">
        <v>62.877467398735064</v>
      </c>
      <c r="AF22" s="6"/>
      <c r="AG22" s="6" t="s">
        <v>87</v>
      </c>
      <c r="AH22" s="6" t="s">
        <v>82</v>
      </c>
      <c r="AI22" s="19" t="s">
        <v>89</v>
      </c>
      <c r="AJ22" t="s">
        <v>90</v>
      </c>
      <c r="AK22" s="6" t="s">
        <v>91</v>
      </c>
      <c r="AL22" s="14"/>
      <c r="AM22" s="5">
        <v>45137</v>
      </c>
      <c r="AN22" s="28">
        <v>36.119103583619555</v>
      </c>
      <c r="AO22" s="30">
        <v>1.7789999999999999</v>
      </c>
      <c r="AP22" s="5">
        <v>45163</v>
      </c>
      <c r="AQ22" s="6" t="s">
        <v>91</v>
      </c>
      <c r="AR22" s="21">
        <v>5</v>
      </c>
      <c r="AS22" s="5">
        <v>45183</v>
      </c>
      <c r="AT22" s="5">
        <v>45252</v>
      </c>
      <c r="AW22" s="5">
        <v>45001</v>
      </c>
      <c r="AX22" s="5">
        <v>45252</v>
      </c>
    </row>
    <row r="23" spans="1:57" x14ac:dyDescent="0.25">
      <c r="A23" s="4" t="s">
        <v>174</v>
      </c>
      <c r="B23" s="4" t="s">
        <v>175</v>
      </c>
      <c r="C23" s="5">
        <v>44721</v>
      </c>
      <c r="D23" s="5">
        <v>44721</v>
      </c>
      <c r="E23" s="4">
        <v>2</v>
      </c>
      <c r="F23" s="4">
        <v>1</v>
      </c>
      <c r="G23" s="4" t="s">
        <v>21</v>
      </c>
      <c r="J23" s="4" t="s">
        <v>176</v>
      </c>
      <c r="K23" s="5">
        <v>44981</v>
      </c>
      <c r="L23" s="5" t="s">
        <v>78</v>
      </c>
      <c r="M23" s="4" t="s">
        <v>79</v>
      </c>
      <c r="N23" s="21">
        <v>56</v>
      </c>
      <c r="O23" s="21" t="s">
        <v>80</v>
      </c>
      <c r="P23" s="21" t="s">
        <v>81</v>
      </c>
      <c r="Q23" s="6">
        <v>153.66970000000003</v>
      </c>
      <c r="R23" s="6" t="s">
        <v>82</v>
      </c>
      <c r="S23" s="5">
        <v>45001</v>
      </c>
      <c r="U23" t="s">
        <v>83</v>
      </c>
      <c r="V23" t="s">
        <v>84</v>
      </c>
      <c r="X23" s="6" t="s">
        <v>177</v>
      </c>
      <c r="Y23" s="5">
        <v>45040</v>
      </c>
      <c r="Z23" s="21">
        <v>8</v>
      </c>
      <c r="AA23" s="21" t="s">
        <v>86</v>
      </c>
      <c r="AB23" s="6">
        <v>54.337630000000004</v>
      </c>
      <c r="AC23" s="5"/>
      <c r="AD23" s="16"/>
      <c r="AE23" s="6">
        <v>54.337630000000004</v>
      </c>
      <c r="AF23" s="6"/>
      <c r="AG23" s="6" t="s">
        <v>87</v>
      </c>
      <c r="AH23" s="6" t="s">
        <v>82</v>
      </c>
      <c r="AI23" s="19" t="s">
        <v>89</v>
      </c>
      <c r="AJ23" t="s">
        <v>90</v>
      </c>
      <c r="AK23" s="6" t="s">
        <v>91</v>
      </c>
      <c r="AL23" s="14"/>
      <c r="AM23" s="5">
        <v>45137</v>
      </c>
      <c r="AN23" s="28">
        <v>9.7928986081535374</v>
      </c>
      <c r="AO23" s="30">
        <v>1.829</v>
      </c>
      <c r="AP23" s="5">
        <v>45163</v>
      </c>
      <c r="AQ23" s="6" t="s">
        <v>91</v>
      </c>
      <c r="AR23" s="21">
        <v>5</v>
      </c>
      <c r="AS23" s="5">
        <v>45183</v>
      </c>
      <c r="AT23" s="6"/>
      <c r="AW23" s="5">
        <v>45001</v>
      </c>
      <c r="AX23" s="5">
        <v>45183</v>
      </c>
      <c r="BE23" s="4" t="s">
        <v>127</v>
      </c>
    </row>
    <row r="24" spans="1:57" x14ac:dyDescent="0.25">
      <c r="A24" s="4" t="s">
        <v>178</v>
      </c>
      <c r="B24" s="4" t="s">
        <v>179</v>
      </c>
      <c r="C24" s="5">
        <v>44747</v>
      </c>
      <c r="D24" s="5">
        <v>44748</v>
      </c>
      <c r="E24" s="4">
        <v>2</v>
      </c>
      <c r="F24" s="4">
        <v>1</v>
      </c>
      <c r="G24" s="4" t="s">
        <v>21</v>
      </c>
      <c r="J24" s="4" t="s">
        <v>180</v>
      </c>
      <c r="K24" s="5">
        <v>44981</v>
      </c>
      <c r="L24" s="5" t="s">
        <v>78</v>
      </c>
      <c r="M24" s="4" t="s">
        <v>79</v>
      </c>
      <c r="N24" s="21">
        <v>56</v>
      </c>
      <c r="O24" s="21" t="s">
        <v>80</v>
      </c>
      <c r="P24" s="21" t="s">
        <v>81</v>
      </c>
      <c r="Q24" s="6">
        <v>150.55370000000002</v>
      </c>
      <c r="R24" s="6" t="s">
        <v>82</v>
      </c>
      <c r="S24" s="5">
        <v>45065</v>
      </c>
      <c r="T24" s="5">
        <v>45252</v>
      </c>
      <c r="U24" t="s">
        <v>83</v>
      </c>
      <c r="V24" t="s">
        <v>84</v>
      </c>
      <c r="X24" s="6" t="s">
        <v>181</v>
      </c>
      <c r="Y24" s="5">
        <v>45040</v>
      </c>
      <c r="Z24" s="21">
        <v>8</v>
      </c>
      <c r="AA24" s="21" t="s">
        <v>86</v>
      </c>
      <c r="AB24" s="6">
        <v>37.493630000000003</v>
      </c>
      <c r="AC24" s="5"/>
      <c r="AD24" s="16"/>
      <c r="AE24" s="6">
        <v>37.493630000000003</v>
      </c>
      <c r="AF24" s="6"/>
      <c r="AG24" s="6" t="s">
        <v>87</v>
      </c>
      <c r="AH24" s="6" t="s">
        <v>82</v>
      </c>
      <c r="AI24" s="19" t="s">
        <v>89</v>
      </c>
      <c r="AJ24" t="s">
        <v>90</v>
      </c>
      <c r="AK24" s="6" t="s">
        <v>91</v>
      </c>
      <c r="AL24" s="14"/>
      <c r="AM24" s="5">
        <v>45137</v>
      </c>
      <c r="AN24" s="28">
        <v>8.3720088000159905</v>
      </c>
      <c r="AO24" s="30">
        <v>1.8460000000000001</v>
      </c>
      <c r="AP24" s="5">
        <v>45163</v>
      </c>
      <c r="AQ24" s="6" t="s">
        <v>91</v>
      </c>
      <c r="AR24" s="21">
        <v>5</v>
      </c>
      <c r="AS24" s="5">
        <v>45183</v>
      </c>
      <c r="AT24" s="5">
        <v>45252</v>
      </c>
      <c r="AW24" s="5">
        <v>45252</v>
      </c>
      <c r="AX24" s="5">
        <v>45252</v>
      </c>
    </row>
    <row r="25" spans="1:57" x14ac:dyDescent="0.25">
      <c r="A25" s="4" t="s">
        <v>182</v>
      </c>
      <c r="B25" s="4" t="s">
        <v>183</v>
      </c>
      <c r="C25" s="5">
        <v>44764</v>
      </c>
      <c r="D25" s="5">
        <v>44764</v>
      </c>
      <c r="E25" s="4">
        <v>2</v>
      </c>
      <c r="F25" s="4">
        <v>1</v>
      </c>
      <c r="G25" s="4" t="s">
        <v>21</v>
      </c>
      <c r="J25" s="4" t="s">
        <v>184</v>
      </c>
      <c r="K25" s="5">
        <v>44981</v>
      </c>
      <c r="L25" s="5" t="s">
        <v>78</v>
      </c>
      <c r="M25" s="4" t="s">
        <v>79</v>
      </c>
      <c r="N25" s="21">
        <v>56</v>
      </c>
      <c r="O25" s="21" t="s">
        <v>80</v>
      </c>
      <c r="P25" s="21" t="s">
        <v>81</v>
      </c>
      <c r="Q25" s="6">
        <v>239.49169999999998</v>
      </c>
      <c r="R25" s="6" t="s">
        <v>82</v>
      </c>
      <c r="S25" s="5">
        <v>45001</v>
      </c>
      <c r="U25" t="s">
        <v>83</v>
      </c>
      <c r="V25" t="s">
        <v>84</v>
      </c>
      <c r="X25" s="6" t="s">
        <v>185</v>
      </c>
      <c r="Y25" s="5">
        <v>45040</v>
      </c>
      <c r="Z25" s="21">
        <v>8</v>
      </c>
      <c r="AA25" s="21" t="s">
        <v>86</v>
      </c>
      <c r="AB25" s="6">
        <v>32.465730000000001</v>
      </c>
      <c r="AC25" s="5"/>
      <c r="AD25" s="16"/>
      <c r="AE25" s="6">
        <v>32.465730000000001</v>
      </c>
      <c r="AF25" s="6"/>
      <c r="AG25" s="6" t="s">
        <v>87</v>
      </c>
      <c r="AH25" s="6" t="s">
        <v>82</v>
      </c>
      <c r="AI25" s="19" t="s">
        <v>89</v>
      </c>
      <c r="AJ25" t="s">
        <v>90</v>
      </c>
      <c r="AK25" s="6" t="s">
        <v>91</v>
      </c>
      <c r="AL25" s="14"/>
      <c r="AM25" s="5">
        <v>45137</v>
      </c>
      <c r="AN25" s="28">
        <v>14.822923782972133</v>
      </c>
      <c r="AO25" s="30">
        <v>1.843</v>
      </c>
      <c r="AP25" s="5">
        <v>45163</v>
      </c>
      <c r="AQ25" s="6" t="s">
        <v>91</v>
      </c>
      <c r="AR25" s="21">
        <v>5</v>
      </c>
      <c r="AS25" s="5">
        <v>45183</v>
      </c>
      <c r="AT25" s="5">
        <v>45252</v>
      </c>
      <c r="AW25" s="5">
        <v>45001</v>
      </c>
      <c r="AX25" s="5">
        <v>45252</v>
      </c>
    </row>
    <row r="26" spans="1:57" x14ac:dyDescent="0.25">
      <c r="A26" s="4" t="s">
        <v>186</v>
      </c>
      <c r="B26" s="4" t="s">
        <v>187</v>
      </c>
      <c r="C26" s="5">
        <v>44776</v>
      </c>
      <c r="D26" s="5">
        <v>44776</v>
      </c>
      <c r="E26" s="4">
        <v>2</v>
      </c>
      <c r="F26" s="4">
        <v>1</v>
      </c>
      <c r="G26" s="4" t="s">
        <v>21</v>
      </c>
      <c r="J26" s="4" t="s">
        <v>188</v>
      </c>
      <c r="K26" s="5">
        <v>44981</v>
      </c>
      <c r="L26" s="5" t="s">
        <v>78</v>
      </c>
      <c r="M26" s="4" t="s">
        <v>79</v>
      </c>
      <c r="N26" s="21">
        <v>56</v>
      </c>
      <c r="O26" s="21" t="s">
        <v>80</v>
      </c>
      <c r="P26" s="21" t="s">
        <v>81</v>
      </c>
      <c r="Q26" s="6">
        <v>149.99870000000001</v>
      </c>
      <c r="R26" s="6" t="s">
        <v>82</v>
      </c>
      <c r="S26" s="5">
        <v>45001</v>
      </c>
      <c r="U26" t="s">
        <v>83</v>
      </c>
      <c r="V26" t="s">
        <v>84</v>
      </c>
      <c r="X26" s="6" t="s">
        <v>189</v>
      </c>
      <c r="Y26" s="5">
        <v>45040</v>
      </c>
      <c r="Z26" s="21">
        <v>8</v>
      </c>
      <c r="AA26" s="21" t="s">
        <v>86</v>
      </c>
      <c r="AB26" s="6">
        <v>41.581429999999997</v>
      </c>
      <c r="AC26" s="5"/>
      <c r="AD26" s="16"/>
      <c r="AE26" s="6">
        <v>41.581429999999997</v>
      </c>
      <c r="AF26" s="6"/>
      <c r="AG26" s="6" t="s">
        <v>87</v>
      </c>
      <c r="AH26" s="6" t="s">
        <v>82</v>
      </c>
      <c r="AI26" s="19" t="s">
        <v>89</v>
      </c>
      <c r="AJ26" t="s">
        <v>90</v>
      </c>
      <c r="AK26" s="6" t="s">
        <v>91</v>
      </c>
      <c r="AL26" s="14"/>
      <c r="AM26" s="5">
        <v>45137</v>
      </c>
      <c r="AN26" s="28">
        <v>24.733877121957356</v>
      </c>
      <c r="AO26" s="30">
        <v>1.8320000000000001</v>
      </c>
      <c r="AP26" s="5">
        <v>45163</v>
      </c>
      <c r="AQ26" s="6" t="s">
        <v>91</v>
      </c>
      <c r="AR26" s="21">
        <v>5</v>
      </c>
      <c r="AS26" s="5">
        <v>45183</v>
      </c>
      <c r="AT26" s="6"/>
      <c r="AW26" s="5">
        <v>45001</v>
      </c>
      <c r="AX26" s="5">
        <v>45183</v>
      </c>
    </row>
    <row r="27" spans="1:57" x14ac:dyDescent="0.25">
      <c r="A27" s="4" t="s">
        <v>190</v>
      </c>
      <c r="B27" s="4" t="s">
        <v>191</v>
      </c>
      <c r="C27" s="5">
        <v>44790</v>
      </c>
      <c r="D27" s="5">
        <v>44790</v>
      </c>
      <c r="E27" s="4">
        <v>2</v>
      </c>
      <c r="F27" s="4">
        <v>1</v>
      </c>
      <c r="G27" s="4" t="s">
        <v>21</v>
      </c>
      <c r="J27" s="4" t="s">
        <v>192</v>
      </c>
      <c r="K27" s="5">
        <v>44981</v>
      </c>
      <c r="L27" s="5" t="s">
        <v>78</v>
      </c>
      <c r="M27" s="4" t="s">
        <v>79</v>
      </c>
      <c r="N27" s="21">
        <v>56</v>
      </c>
      <c r="O27" s="21" t="s">
        <v>80</v>
      </c>
      <c r="P27" s="21" t="s">
        <v>81</v>
      </c>
      <c r="Q27" s="6">
        <v>191.06269999999998</v>
      </c>
      <c r="R27" s="6" t="s">
        <v>82</v>
      </c>
      <c r="S27" s="5">
        <v>45001</v>
      </c>
      <c r="U27" t="s">
        <v>83</v>
      </c>
      <c r="V27" t="s">
        <v>84</v>
      </c>
      <c r="X27" s="6" t="s">
        <v>193</v>
      </c>
      <c r="Y27" s="5">
        <v>45040</v>
      </c>
      <c r="Z27" s="21">
        <v>8</v>
      </c>
      <c r="AA27" s="21" t="s">
        <v>86</v>
      </c>
      <c r="AB27" s="6">
        <v>8.2021300000000004</v>
      </c>
      <c r="AC27" s="5">
        <v>45049</v>
      </c>
      <c r="AD27" s="16">
        <v>102.24195862293426</v>
      </c>
      <c r="AE27" s="16">
        <v>102.24195862293426</v>
      </c>
      <c r="AF27" s="16"/>
      <c r="AG27" s="6" t="s">
        <v>87</v>
      </c>
      <c r="AH27" s="6" t="s">
        <v>82</v>
      </c>
      <c r="AI27" s="19" t="s">
        <v>89</v>
      </c>
      <c r="AJ27" t="s">
        <v>90</v>
      </c>
      <c r="AK27" s="6" t="s">
        <v>91</v>
      </c>
      <c r="AL27" s="14"/>
      <c r="AM27" s="5">
        <v>45137</v>
      </c>
      <c r="AN27" s="28">
        <v>26.305039784679458</v>
      </c>
      <c r="AO27" s="30">
        <v>1.8440000000000001</v>
      </c>
      <c r="AP27" s="5">
        <v>45163</v>
      </c>
      <c r="AQ27" s="6" t="s">
        <v>91</v>
      </c>
      <c r="AR27" s="21">
        <v>5</v>
      </c>
      <c r="AS27" s="5">
        <v>45183</v>
      </c>
      <c r="AT27" s="6"/>
      <c r="AW27" s="5">
        <v>45001</v>
      </c>
      <c r="AX27" s="5">
        <v>45183</v>
      </c>
    </row>
    <row r="28" spans="1:57" x14ac:dyDescent="0.25">
      <c r="A28" s="4" t="s">
        <v>194</v>
      </c>
      <c r="B28" s="4" t="s">
        <v>195</v>
      </c>
      <c r="C28" s="5">
        <v>44804</v>
      </c>
      <c r="D28" s="5">
        <v>44804</v>
      </c>
      <c r="E28" s="4">
        <v>2</v>
      </c>
      <c r="F28" s="4">
        <v>1</v>
      </c>
      <c r="G28" s="4" t="s">
        <v>21</v>
      </c>
      <c r="J28" s="4" t="s">
        <v>196</v>
      </c>
      <c r="K28" s="5">
        <v>44981</v>
      </c>
      <c r="L28" s="5" t="s">
        <v>78</v>
      </c>
      <c r="M28" s="4" t="s">
        <v>79</v>
      </c>
      <c r="N28" s="21">
        <v>56</v>
      </c>
      <c r="O28" s="21" t="s">
        <v>80</v>
      </c>
      <c r="P28" s="21" t="s">
        <v>81</v>
      </c>
      <c r="Q28" s="6">
        <v>206.33570000000003</v>
      </c>
      <c r="R28" s="6" t="s">
        <v>82</v>
      </c>
      <c r="S28" s="5">
        <v>45001</v>
      </c>
      <c r="U28" t="s">
        <v>83</v>
      </c>
      <c r="V28" t="s">
        <v>84</v>
      </c>
      <c r="X28" s="6" t="s">
        <v>197</v>
      </c>
      <c r="Y28" s="5">
        <v>45040</v>
      </c>
      <c r="Z28" s="21">
        <v>8</v>
      </c>
      <c r="AA28" s="21" t="s">
        <v>86</v>
      </c>
      <c r="AB28" s="6">
        <v>5.505230000000001</v>
      </c>
      <c r="AC28" s="5">
        <v>45049</v>
      </c>
      <c r="AD28" s="17">
        <v>91.661728997777402</v>
      </c>
      <c r="AE28" s="17">
        <v>91.661728997777402</v>
      </c>
      <c r="AF28" s="17"/>
      <c r="AG28" s="6" t="s">
        <v>87</v>
      </c>
      <c r="AH28" s="6" t="s">
        <v>82</v>
      </c>
      <c r="AI28" s="19" t="s">
        <v>89</v>
      </c>
      <c r="AJ28" t="s">
        <v>90</v>
      </c>
      <c r="AK28" s="6" t="s">
        <v>91</v>
      </c>
      <c r="AL28" s="14"/>
      <c r="AM28" s="5">
        <v>45137</v>
      </c>
      <c r="AN28" s="28">
        <v>49.047742791194807</v>
      </c>
      <c r="AO28" s="30">
        <v>1.8129999999999999</v>
      </c>
      <c r="AP28" s="5">
        <v>45163</v>
      </c>
      <c r="AQ28" s="6" t="s">
        <v>91</v>
      </c>
      <c r="AR28" s="21">
        <v>5</v>
      </c>
      <c r="AS28" s="5">
        <v>45183</v>
      </c>
      <c r="AT28" s="5">
        <v>45252</v>
      </c>
      <c r="AW28" s="5">
        <v>45001</v>
      </c>
      <c r="AX28" s="5">
        <v>45252</v>
      </c>
    </row>
    <row r="29" spans="1:57" x14ac:dyDescent="0.25">
      <c r="A29" s="4" t="s">
        <v>198</v>
      </c>
      <c r="B29" s="4" t="s">
        <v>199</v>
      </c>
      <c r="C29" s="5">
        <v>44823</v>
      </c>
      <c r="D29" s="5">
        <v>44823</v>
      </c>
      <c r="E29" s="4">
        <v>2</v>
      </c>
      <c r="F29" s="4">
        <v>1</v>
      </c>
      <c r="G29" s="4" t="s">
        <v>21</v>
      </c>
      <c r="J29" s="4" t="s">
        <v>200</v>
      </c>
      <c r="K29" s="5">
        <v>44981</v>
      </c>
      <c r="L29" s="5" t="s">
        <v>78</v>
      </c>
      <c r="M29" s="4" t="s">
        <v>79</v>
      </c>
      <c r="N29" s="21">
        <v>56</v>
      </c>
      <c r="O29" s="21" t="s">
        <v>80</v>
      </c>
      <c r="P29" s="21" t="s">
        <v>81</v>
      </c>
      <c r="Q29" s="6">
        <v>219.9127</v>
      </c>
      <c r="R29" s="6" t="s">
        <v>82</v>
      </c>
      <c r="S29" s="5">
        <v>45001</v>
      </c>
      <c r="U29" t="s">
        <v>83</v>
      </c>
      <c r="V29" t="s">
        <v>84</v>
      </c>
      <c r="X29" s="6" t="s">
        <v>201</v>
      </c>
      <c r="Y29" s="5">
        <v>45040</v>
      </c>
      <c r="Z29" s="21">
        <v>8</v>
      </c>
      <c r="AA29" s="21" t="s">
        <v>86</v>
      </c>
      <c r="AB29" s="6">
        <v>5.6265300000000007</v>
      </c>
      <c r="AC29" s="5">
        <v>45049</v>
      </c>
      <c r="AD29" s="17">
        <v>66.973598674152399</v>
      </c>
      <c r="AE29" s="17">
        <v>66.973598674152399</v>
      </c>
      <c r="AF29" s="17"/>
      <c r="AG29" s="6" t="s">
        <v>87</v>
      </c>
      <c r="AH29" s="6" t="s">
        <v>82</v>
      </c>
      <c r="AI29" s="19" t="s">
        <v>89</v>
      </c>
      <c r="AJ29" t="s">
        <v>90</v>
      </c>
      <c r="AK29" s="6" t="s">
        <v>91</v>
      </c>
      <c r="AL29" s="14"/>
      <c r="AM29" s="5">
        <v>45137</v>
      </c>
      <c r="AN29" s="28">
        <v>34.655177887549343</v>
      </c>
      <c r="AO29" s="30">
        <v>1.79</v>
      </c>
      <c r="AP29" s="5">
        <v>45163</v>
      </c>
      <c r="AQ29" s="6" t="s">
        <v>91</v>
      </c>
      <c r="AR29" s="21">
        <v>5</v>
      </c>
      <c r="AS29" s="5">
        <v>45183</v>
      </c>
      <c r="AT29" s="5">
        <v>45252</v>
      </c>
      <c r="AW29" s="5">
        <v>45001</v>
      </c>
      <c r="AX29" s="5">
        <v>45252</v>
      </c>
    </row>
    <row r="30" spans="1:57" x14ac:dyDescent="0.25">
      <c r="A30" s="4" t="s">
        <v>202</v>
      </c>
      <c r="B30" s="4" t="s">
        <v>203</v>
      </c>
      <c r="C30" s="5">
        <v>44832</v>
      </c>
      <c r="D30" s="5">
        <v>44832</v>
      </c>
      <c r="E30" s="4">
        <v>2</v>
      </c>
      <c r="F30" s="4">
        <v>1</v>
      </c>
      <c r="G30" s="4" t="s">
        <v>21</v>
      </c>
      <c r="H30" s="4" t="s">
        <v>204</v>
      </c>
      <c r="J30" s="4" t="s">
        <v>205</v>
      </c>
      <c r="K30" s="5">
        <v>44981</v>
      </c>
      <c r="L30" s="5" t="s">
        <v>78</v>
      </c>
      <c r="M30" s="4" t="s">
        <v>79</v>
      </c>
      <c r="N30" s="21">
        <v>56</v>
      </c>
      <c r="O30" s="21" t="s">
        <v>80</v>
      </c>
      <c r="P30" s="21" t="s">
        <v>81</v>
      </c>
      <c r="Q30" s="6">
        <v>81.867700000000013</v>
      </c>
      <c r="R30" s="6" t="s">
        <v>82</v>
      </c>
      <c r="S30" s="5">
        <v>45001</v>
      </c>
      <c r="U30" t="s">
        <v>83</v>
      </c>
      <c r="V30" t="s">
        <v>105</v>
      </c>
      <c r="X30" s="6" t="s">
        <v>206</v>
      </c>
      <c r="Y30" s="5">
        <v>45040</v>
      </c>
      <c r="Z30" s="21">
        <v>8</v>
      </c>
      <c r="AA30" s="21" t="s">
        <v>86</v>
      </c>
      <c r="AB30" s="6">
        <v>3.5211300000000003</v>
      </c>
      <c r="AC30" s="5">
        <v>45049</v>
      </c>
      <c r="AD30" s="16">
        <v>69.200474495848169</v>
      </c>
      <c r="AE30" s="16">
        <v>69.200474495848169</v>
      </c>
      <c r="AF30" s="16"/>
      <c r="AG30" s="6" t="s">
        <v>87</v>
      </c>
      <c r="AH30" s="6" t="s">
        <v>82</v>
      </c>
      <c r="AI30" s="19" t="s">
        <v>89</v>
      </c>
      <c r="AJ30" t="s">
        <v>90</v>
      </c>
      <c r="AK30" s="6" t="s">
        <v>91</v>
      </c>
      <c r="AL30" s="14"/>
      <c r="AM30" s="5">
        <v>45137</v>
      </c>
      <c r="AN30" s="28">
        <v>10.874675026133133</v>
      </c>
      <c r="AO30" s="30">
        <v>1.84</v>
      </c>
      <c r="AP30" s="5">
        <v>45163</v>
      </c>
      <c r="AQ30" s="6" t="s">
        <v>91</v>
      </c>
      <c r="AR30" s="21">
        <v>5</v>
      </c>
      <c r="AS30" s="5">
        <v>45183</v>
      </c>
      <c r="AT30" s="5">
        <v>45252</v>
      </c>
      <c r="AW30" s="5">
        <v>45001</v>
      </c>
      <c r="AX30" s="5">
        <v>45183</v>
      </c>
    </row>
    <row r="31" spans="1:57" x14ac:dyDescent="0.25">
      <c r="A31" s="4" t="s">
        <v>207</v>
      </c>
      <c r="B31" s="4" t="s">
        <v>208</v>
      </c>
      <c r="C31" s="5">
        <v>44846</v>
      </c>
      <c r="D31" s="5">
        <v>44846</v>
      </c>
      <c r="E31" s="4">
        <v>2</v>
      </c>
      <c r="F31" s="4">
        <v>1</v>
      </c>
      <c r="G31" s="4" t="s">
        <v>21</v>
      </c>
      <c r="J31" s="4" t="s">
        <v>209</v>
      </c>
      <c r="K31" s="5">
        <v>44981</v>
      </c>
      <c r="L31" s="5" t="s">
        <v>78</v>
      </c>
      <c r="M31" s="4" t="s">
        <v>79</v>
      </c>
      <c r="N31" s="21">
        <v>56</v>
      </c>
      <c r="O31" s="21" t="s">
        <v>80</v>
      </c>
      <c r="P31" s="21" t="s">
        <v>81</v>
      </c>
      <c r="Q31" s="6">
        <v>100.3087</v>
      </c>
      <c r="R31" s="6" t="s">
        <v>82</v>
      </c>
      <c r="S31" s="5">
        <v>45001</v>
      </c>
      <c r="U31" t="s">
        <v>83</v>
      </c>
      <c r="V31" t="s">
        <v>84</v>
      </c>
      <c r="X31" s="6" t="s">
        <v>210</v>
      </c>
      <c r="Y31" s="5">
        <v>45040</v>
      </c>
      <c r="Z31" s="21">
        <v>8</v>
      </c>
      <c r="AA31" s="21" t="s">
        <v>86</v>
      </c>
      <c r="AB31" s="6">
        <v>46.263030000000001</v>
      </c>
      <c r="AC31" s="5"/>
      <c r="AD31" s="16"/>
      <c r="AE31" s="6">
        <v>46.263030000000001</v>
      </c>
      <c r="AF31" s="6"/>
      <c r="AG31" s="6" t="s">
        <v>87</v>
      </c>
      <c r="AH31" s="6" t="s">
        <v>88</v>
      </c>
      <c r="AI31" s="19" t="s">
        <v>89</v>
      </c>
      <c r="AJ31" t="s">
        <v>90</v>
      </c>
      <c r="AK31" s="6" t="s">
        <v>91</v>
      </c>
      <c r="AL31" s="14"/>
      <c r="AM31" s="5">
        <v>45137</v>
      </c>
      <c r="AN31" s="28">
        <v>15.265746607984216</v>
      </c>
      <c r="AO31" s="30">
        <v>1.7849999999999999</v>
      </c>
      <c r="AP31" s="5">
        <v>45163</v>
      </c>
      <c r="AQ31" s="6" t="s">
        <v>91</v>
      </c>
      <c r="AR31" s="21">
        <v>5</v>
      </c>
      <c r="AS31" s="5">
        <v>45183</v>
      </c>
      <c r="AT31" s="6"/>
      <c r="AW31" s="5">
        <v>45001</v>
      </c>
      <c r="AX31" s="5">
        <v>45183</v>
      </c>
    </row>
    <row r="32" spans="1:57" x14ac:dyDescent="0.25">
      <c r="A32" s="4" t="s">
        <v>211</v>
      </c>
      <c r="B32" s="4" t="s">
        <v>212</v>
      </c>
      <c r="C32" s="5">
        <v>44861</v>
      </c>
      <c r="D32" s="5">
        <v>44861</v>
      </c>
      <c r="E32" s="4">
        <v>2</v>
      </c>
      <c r="F32" s="4">
        <v>1</v>
      </c>
      <c r="G32" s="4" t="s">
        <v>21</v>
      </c>
      <c r="J32" s="4" t="s">
        <v>213</v>
      </c>
      <c r="K32" s="5">
        <v>44981</v>
      </c>
      <c r="L32" s="5" t="s">
        <v>78</v>
      </c>
      <c r="M32" s="4" t="s">
        <v>79</v>
      </c>
      <c r="N32" s="21">
        <v>56</v>
      </c>
      <c r="O32" s="21" t="s">
        <v>80</v>
      </c>
      <c r="P32" s="21" t="s">
        <v>81</v>
      </c>
      <c r="Q32" s="6">
        <v>154.53970000000001</v>
      </c>
      <c r="R32" s="6" t="s">
        <v>82</v>
      </c>
      <c r="S32" s="5">
        <v>45001</v>
      </c>
      <c r="U32" t="s">
        <v>83</v>
      </c>
      <c r="V32" t="s">
        <v>84</v>
      </c>
      <c r="X32" s="6" t="s">
        <v>214</v>
      </c>
      <c r="Y32" s="5">
        <v>45040</v>
      </c>
      <c r="Z32" s="21">
        <v>8</v>
      </c>
      <c r="AA32" s="21" t="s">
        <v>86</v>
      </c>
      <c r="AB32" s="6">
        <v>3.8890300000000004</v>
      </c>
      <c r="AC32" s="5">
        <v>45049</v>
      </c>
      <c r="AD32" s="16">
        <v>69.684177619041492</v>
      </c>
      <c r="AE32" s="16">
        <v>69.684177619041492</v>
      </c>
      <c r="AF32" s="16"/>
      <c r="AG32" s="6" t="s">
        <v>87</v>
      </c>
      <c r="AH32" s="6" t="s">
        <v>82</v>
      </c>
      <c r="AI32" s="19" t="s">
        <v>89</v>
      </c>
      <c r="AJ32" t="s">
        <v>90</v>
      </c>
      <c r="AK32" s="6" t="s">
        <v>91</v>
      </c>
      <c r="AL32" s="14"/>
      <c r="AM32" s="5">
        <v>45137</v>
      </c>
      <c r="AN32" s="28">
        <v>22.378896893773085</v>
      </c>
      <c r="AO32" s="30">
        <v>1.75</v>
      </c>
      <c r="AP32" s="5">
        <v>45163</v>
      </c>
      <c r="AQ32" s="6" t="s">
        <v>91</v>
      </c>
      <c r="AR32" s="21">
        <v>5</v>
      </c>
      <c r="AS32" s="5">
        <v>45183</v>
      </c>
      <c r="AT32" s="6"/>
      <c r="AW32" s="5">
        <v>45001</v>
      </c>
      <c r="AX32" s="5">
        <v>45183</v>
      </c>
    </row>
    <row r="33" spans="1:57" x14ac:dyDescent="0.25">
      <c r="A33" s="4" t="s">
        <v>215</v>
      </c>
      <c r="B33" s="4" t="s">
        <v>216</v>
      </c>
      <c r="C33" s="5">
        <v>44874</v>
      </c>
      <c r="D33" s="5">
        <v>44874</v>
      </c>
      <c r="E33" s="4">
        <v>2</v>
      </c>
      <c r="F33" s="4">
        <v>1</v>
      </c>
      <c r="G33" s="4" t="s">
        <v>21</v>
      </c>
      <c r="J33" s="4" t="s">
        <v>217</v>
      </c>
      <c r="K33" s="5">
        <v>44981</v>
      </c>
      <c r="L33" s="5" t="s">
        <v>78</v>
      </c>
      <c r="M33" s="4" t="s">
        <v>79</v>
      </c>
      <c r="N33" s="21">
        <v>56</v>
      </c>
      <c r="O33" s="21" t="s">
        <v>80</v>
      </c>
      <c r="P33" s="21" t="s">
        <v>81</v>
      </c>
      <c r="Q33" s="6">
        <v>209.22370000000001</v>
      </c>
      <c r="R33" s="6" t="s">
        <v>82</v>
      </c>
      <c r="S33" s="5">
        <v>45001</v>
      </c>
      <c r="U33" t="s">
        <v>83</v>
      </c>
      <c r="V33" t="s">
        <v>84</v>
      </c>
      <c r="X33" s="6" t="s">
        <v>218</v>
      </c>
      <c r="Y33" s="5">
        <v>45040</v>
      </c>
      <c r="Z33" s="21">
        <v>8</v>
      </c>
      <c r="AA33" s="21" t="s">
        <v>86</v>
      </c>
      <c r="AB33" s="6">
        <v>47.65963</v>
      </c>
      <c r="AC33" s="5"/>
      <c r="AD33" s="16"/>
      <c r="AE33" s="6">
        <v>47.65963</v>
      </c>
      <c r="AF33" s="6"/>
      <c r="AG33" s="6" t="s">
        <v>87</v>
      </c>
      <c r="AH33" s="6" t="s">
        <v>82</v>
      </c>
      <c r="AI33" s="19" t="s">
        <v>89</v>
      </c>
      <c r="AJ33" t="s">
        <v>90</v>
      </c>
      <c r="AK33" s="6" t="s">
        <v>91</v>
      </c>
      <c r="AL33" s="14"/>
      <c r="AM33" s="5">
        <v>45137</v>
      </c>
      <c r="AN33" s="28">
        <v>79.207669324465897</v>
      </c>
      <c r="AO33" s="30">
        <v>1.8140000000000001</v>
      </c>
      <c r="AP33" s="5">
        <v>45163</v>
      </c>
      <c r="AQ33" s="6" t="s">
        <v>91</v>
      </c>
      <c r="AR33" s="21">
        <v>5</v>
      </c>
      <c r="AS33" s="5">
        <v>45183</v>
      </c>
      <c r="AT33" s="6"/>
      <c r="AW33" s="5">
        <v>45001</v>
      </c>
      <c r="AX33" s="5">
        <v>45183</v>
      </c>
    </row>
    <row r="34" spans="1:57" x14ac:dyDescent="0.25">
      <c r="A34" s="4" t="s">
        <v>219</v>
      </c>
      <c r="B34" s="4" t="s">
        <v>220</v>
      </c>
      <c r="C34" s="5">
        <v>44888</v>
      </c>
      <c r="D34" s="5">
        <v>44888</v>
      </c>
      <c r="E34" s="4">
        <v>2</v>
      </c>
      <c r="F34" s="4">
        <v>1</v>
      </c>
      <c r="G34" s="4" t="s">
        <v>21</v>
      </c>
      <c r="J34" s="4" t="s">
        <v>221</v>
      </c>
      <c r="K34" s="5">
        <v>44981</v>
      </c>
      <c r="L34" s="5" t="s">
        <v>78</v>
      </c>
      <c r="M34" s="4" t="s">
        <v>79</v>
      </c>
      <c r="N34" s="21">
        <v>56</v>
      </c>
      <c r="O34" s="21" t="s">
        <v>80</v>
      </c>
      <c r="P34" s="21" t="s">
        <v>81</v>
      </c>
      <c r="Q34" s="6">
        <v>148.45769999999999</v>
      </c>
      <c r="R34" s="6" t="s">
        <v>82</v>
      </c>
      <c r="S34" s="5">
        <v>45001</v>
      </c>
      <c r="U34" t="s">
        <v>83</v>
      </c>
      <c r="V34" t="s">
        <v>84</v>
      </c>
      <c r="X34" s="6" t="s">
        <v>222</v>
      </c>
      <c r="Y34" s="5">
        <v>45040</v>
      </c>
      <c r="Z34" s="21">
        <v>8</v>
      </c>
      <c r="AA34" s="21" t="s">
        <v>86</v>
      </c>
      <c r="AB34" s="6">
        <v>8.3757300000000008</v>
      </c>
      <c r="AC34" s="5">
        <v>45049</v>
      </c>
      <c r="AD34" s="18">
        <v>70.031912843506305</v>
      </c>
      <c r="AE34" s="18">
        <v>70.031912843506305</v>
      </c>
      <c r="AF34" s="18"/>
      <c r="AG34" s="6" t="s">
        <v>87</v>
      </c>
      <c r="AH34" s="6" t="s">
        <v>82</v>
      </c>
      <c r="AI34" s="19" t="s">
        <v>89</v>
      </c>
      <c r="AJ34" t="s">
        <v>90</v>
      </c>
      <c r="AK34" s="6" t="s">
        <v>91</v>
      </c>
      <c r="AL34" s="14"/>
      <c r="AM34" s="5">
        <v>45137</v>
      </c>
      <c r="AN34" s="28">
        <v>7.2163893830699637</v>
      </c>
      <c r="AO34" s="30">
        <v>1.8380000000000001</v>
      </c>
      <c r="AP34" s="5">
        <v>45163</v>
      </c>
      <c r="AQ34" s="6" t="s">
        <v>91</v>
      </c>
      <c r="AR34" s="21">
        <v>5</v>
      </c>
      <c r="AS34" s="5">
        <v>45183</v>
      </c>
      <c r="AT34" s="6"/>
      <c r="AW34" s="5">
        <v>45001</v>
      </c>
      <c r="AX34" s="5">
        <v>45183</v>
      </c>
    </row>
    <row r="35" spans="1:57" x14ac:dyDescent="0.25">
      <c r="A35" s="4" t="s">
        <v>223</v>
      </c>
      <c r="B35" s="4" t="s">
        <v>224</v>
      </c>
      <c r="C35" s="5">
        <v>44776</v>
      </c>
      <c r="D35" s="5">
        <v>44776</v>
      </c>
      <c r="E35" s="4">
        <v>2</v>
      </c>
      <c r="F35" s="4">
        <v>1</v>
      </c>
      <c r="G35" s="4" t="s">
        <v>22</v>
      </c>
      <c r="J35" s="4" t="s">
        <v>225</v>
      </c>
      <c r="K35" s="5">
        <v>44981</v>
      </c>
      <c r="L35" s="5" t="s">
        <v>78</v>
      </c>
      <c r="M35" s="4" t="s">
        <v>79</v>
      </c>
      <c r="N35" s="21">
        <v>56</v>
      </c>
      <c r="O35" s="21" t="s">
        <v>80</v>
      </c>
      <c r="P35" s="21" t="s">
        <v>81</v>
      </c>
      <c r="Q35" s="6">
        <v>218.05170000000001</v>
      </c>
      <c r="R35" s="6" t="s">
        <v>82</v>
      </c>
      <c r="S35" s="5">
        <v>45001</v>
      </c>
      <c r="U35" t="s">
        <v>83</v>
      </c>
      <c r="V35" t="s">
        <v>84</v>
      </c>
      <c r="X35" s="6" t="s">
        <v>226</v>
      </c>
      <c r="Y35" s="5">
        <v>45040</v>
      </c>
      <c r="Z35" s="21">
        <v>8</v>
      </c>
      <c r="AA35" s="21" t="s">
        <v>86</v>
      </c>
      <c r="AB35" s="6">
        <v>43.374130000000001</v>
      </c>
      <c r="AC35" s="5"/>
      <c r="AD35" s="16"/>
      <c r="AE35" s="6">
        <v>43.374130000000001</v>
      </c>
      <c r="AF35" s="6"/>
      <c r="AG35" s="6" t="s">
        <v>87</v>
      </c>
      <c r="AH35" s="6" t="s">
        <v>82</v>
      </c>
      <c r="AI35" s="19" t="s">
        <v>89</v>
      </c>
      <c r="AJ35" t="s">
        <v>90</v>
      </c>
      <c r="AK35" s="6" t="s">
        <v>91</v>
      </c>
      <c r="AL35" s="14"/>
      <c r="AM35" s="5">
        <v>45138</v>
      </c>
      <c r="AN35" s="28">
        <v>120.83701274497238</v>
      </c>
      <c r="AO35" s="30">
        <v>1.7509999999999999</v>
      </c>
      <c r="AP35" s="5">
        <v>45163</v>
      </c>
      <c r="AQ35" s="6" t="s">
        <v>91</v>
      </c>
      <c r="AR35" s="21">
        <v>5</v>
      </c>
      <c r="AS35" s="5">
        <v>45183</v>
      </c>
      <c r="AT35" s="5">
        <v>45252</v>
      </c>
      <c r="AW35" s="5">
        <v>45001</v>
      </c>
      <c r="AX35" s="5">
        <v>45252</v>
      </c>
      <c r="BE35" s="4" t="s">
        <v>127</v>
      </c>
    </row>
    <row r="36" spans="1:57" x14ac:dyDescent="0.25">
      <c r="A36" s="4" t="s">
        <v>227</v>
      </c>
      <c r="B36" s="4" t="s">
        <v>228</v>
      </c>
      <c r="C36" s="5">
        <v>44790</v>
      </c>
      <c r="D36" s="5">
        <v>44790</v>
      </c>
      <c r="E36" s="4">
        <v>2</v>
      </c>
      <c r="F36" s="4">
        <v>1</v>
      </c>
      <c r="G36" s="4" t="s">
        <v>22</v>
      </c>
      <c r="J36" s="4" t="s">
        <v>229</v>
      </c>
      <c r="K36" s="5">
        <v>44981</v>
      </c>
      <c r="L36" s="5" t="s">
        <v>78</v>
      </c>
      <c r="M36" s="4" t="s">
        <v>79</v>
      </c>
      <c r="N36" s="21">
        <v>56</v>
      </c>
      <c r="O36" s="21" t="s">
        <v>80</v>
      </c>
      <c r="P36" s="21" t="s">
        <v>81</v>
      </c>
      <c r="Q36" s="6">
        <v>183.3887</v>
      </c>
      <c r="R36" s="6" t="s">
        <v>82</v>
      </c>
      <c r="S36" s="5">
        <v>45001</v>
      </c>
      <c r="U36" t="s">
        <v>83</v>
      </c>
      <c r="V36" t="s">
        <v>84</v>
      </c>
      <c r="X36" s="6" t="s">
        <v>230</v>
      </c>
      <c r="Y36" s="5">
        <v>45040</v>
      </c>
      <c r="Z36" s="21">
        <v>8</v>
      </c>
      <c r="AA36" s="21" t="s">
        <v>86</v>
      </c>
      <c r="AB36" s="6">
        <v>40.032730000000001</v>
      </c>
      <c r="AC36" s="5"/>
      <c r="AD36" s="16"/>
      <c r="AE36" s="6">
        <v>40.032730000000001</v>
      </c>
      <c r="AF36" s="6"/>
      <c r="AG36" s="6" t="s">
        <v>87</v>
      </c>
      <c r="AH36" s="6" t="s">
        <v>82</v>
      </c>
      <c r="AI36" s="19" t="s">
        <v>89</v>
      </c>
      <c r="AJ36" t="s">
        <v>90</v>
      </c>
      <c r="AK36" s="6" t="s">
        <v>91</v>
      </c>
      <c r="AL36" s="14"/>
      <c r="AM36" s="5">
        <v>45138</v>
      </c>
      <c r="AN36" s="28">
        <v>113.40473841587955</v>
      </c>
      <c r="AO36" s="30">
        <v>1.704</v>
      </c>
      <c r="AP36" s="5">
        <v>45163</v>
      </c>
      <c r="AQ36" s="6" t="s">
        <v>91</v>
      </c>
      <c r="AR36" s="21">
        <v>1</v>
      </c>
      <c r="AS36" s="5">
        <v>45183</v>
      </c>
      <c r="AT36" s="6"/>
      <c r="AW36" s="5">
        <v>45001</v>
      </c>
      <c r="AX36" s="5">
        <v>45183</v>
      </c>
    </row>
    <row r="37" spans="1:57" x14ac:dyDescent="0.25">
      <c r="A37" s="4" t="s">
        <v>231</v>
      </c>
      <c r="B37" s="4" t="s">
        <v>232</v>
      </c>
      <c r="C37" s="5">
        <v>44804</v>
      </c>
      <c r="D37" s="5">
        <v>44804</v>
      </c>
      <c r="E37" s="4">
        <v>2</v>
      </c>
      <c r="F37" s="4">
        <v>1</v>
      </c>
      <c r="G37" s="4" t="s">
        <v>22</v>
      </c>
      <c r="J37" s="4" t="s">
        <v>233</v>
      </c>
      <c r="K37" s="5">
        <v>44981</v>
      </c>
      <c r="L37" s="5" t="s">
        <v>78</v>
      </c>
      <c r="M37" s="4" t="s">
        <v>79</v>
      </c>
      <c r="N37" s="21">
        <v>56</v>
      </c>
      <c r="O37" s="21" t="s">
        <v>80</v>
      </c>
      <c r="P37" s="21" t="s">
        <v>81</v>
      </c>
      <c r="Q37" s="6">
        <v>235.12270000000001</v>
      </c>
      <c r="R37" s="6" t="s">
        <v>82</v>
      </c>
      <c r="S37" s="5">
        <v>45001</v>
      </c>
      <c r="U37" t="s">
        <v>83</v>
      </c>
      <c r="V37" t="s">
        <v>84</v>
      </c>
      <c r="X37" s="6" t="s">
        <v>234</v>
      </c>
      <c r="Y37" s="5">
        <v>45040</v>
      </c>
      <c r="Z37" s="21">
        <v>8</v>
      </c>
      <c r="AA37" s="21" t="s">
        <v>86</v>
      </c>
      <c r="AB37" s="6">
        <v>47.900329999999997</v>
      </c>
      <c r="AC37" s="5"/>
      <c r="AD37" s="16"/>
      <c r="AE37" s="6">
        <v>47.900329999999997</v>
      </c>
      <c r="AF37" s="6"/>
      <c r="AG37" s="6" t="s">
        <v>87</v>
      </c>
      <c r="AH37" s="6" t="s">
        <v>88</v>
      </c>
      <c r="AI37" s="19" t="s">
        <v>89</v>
      </c>
      <c r="AJ37" t="s">
        <v>90</v>
      </c>
      <c r="AK37" s="6" t="s">
        <v>91</v>
      </c>
      <c r="AL37" s="14"/>
      <c r="AM37" s="5">
        <v>45138</v>
      </c>
      <c r="AN37" s="28">
        <v>149.78840688433107</v>
      </c>
      <c r="AO37" s="30">
        <v>1.8260000000000001</v>
      </c>
      <c r="AP37" s="5">
        <v>45163</v>
      </c>
      <c r="AQ37" s="6" t="s">
        <v>91</v>
      </c>
      <c r="AR37" s="21">
        <v>5</v>
      </c>
      <c r="AS37" s="5">
        <v>45183</v>
      </c>
      <c r="AT37" s="5">
        <v>45252</v>
      </c>
      <c r="AW37" s="5">
        <v>45001</v>
      </c>
      <c r="AX37" s="5">
        <v>45252</v>
      </c>
    </row>
    <row r="38" spans="1:57" x14ac:dyDescent="0.25">
      <c r="A38" s="4" t="s">
        <v>235</v>
      </c>
      <c r="B38" s="4" t="s">
        <v>236</v>
      </c>
      <c r="C38" s="5">
        <v>44825</v>
      </c>
      <c r="D38" s="5">
        <v>44825</v>
      </c>
      <c r="E38" s="4">
        <v>2</v>
      </c>
      <c r="F38" s="4">
        <v>1</v>
      </c>
      <c r="G38" s="4" t="s">
        <v>22</v>
      </c>
      <c r="J38" s="4" t="s">
        <v>237</v>
      </c>
      <c r="K38" s="5">
        <v>44981</v>
      </c>
      <c r="L38" s="5" t="s">
        <v>78</v>
      </c>
      <c r="M38" s="4" t="s">
        <v>79</v>
      </c>
      <c r="N38" s="21">
        <v>56</v>
      </c>
      <c r="O38" s="21" t="s">
        <v>80</v>
      </c>
      <c r="P38" s="21" t="s">
        <v>81</v>
      </c>
      <c r="Q38" s="6">
        <v>220.8947</v>
      </c>
      <c r="R38" s="6" t="s">
        <v>82</v>
      </c>
      <c r="S38" s="5">
        <v>45001</v>
      </c>
      <c r="U38" t="s">
        <v>83</v>
      </c>
      <c r="V38" t="s">
        <v>84</v>
      </c>
      <c r="X38" s="6" t="s">
        <v>238</v>
      </c>
      <c r="Y38" s="5">
        <v>45040</v>
      </c>
      <c r="Z38" s="21">
        <v>8</v>
      </c>
      <c r="AA38" s="21" t="s">
        <v>86</v>
      </c>
      <c r="AB38" s="6">
        <v>2.9962300000000002</v>
      </c>
      <c r="AC38" s="5">
        <v>45049</v>
      </c>
      <c r="AD38" s="16">
        <v>49.615101644033899</v>
      </c>
      <c r="AE38" s="16">
        <v>49.615101644033899</v>
      </c>
      <c r="AF38" s="16"/>
      <c r="AG38" s="6" t="s">
        <v>87</v>
      </c>
      <c r="AH38" s="6" t="s">
        <v>82</v>
      </c>
      <c r="AI38" s="19" t="s">
        <v>89</v>
      </c>
      <c r="AJ38" t="s">
        <v>90</v>
      </c>
      <c r="AK38" s="6" t="s">
        <v>91</v>
      </c>
      <c r="AL38" s="14"/>
      <c r="AM38" s="5">
        <v>45138</v>
      </c>
      <c r="AN38" s="28">
        <v>137.43640154129622</v>
      </c>
      <c r="AO38" s="30">
        <v>1.7609999999999999</v>
      </c>
      <c r="AP38" s="5">
        <v>45163</v>
      </c>
      <c r="AQ38" s="6" t="s">
        <v>91</v>
      </c>
      <c r="AR38" s="21">
        <v>5</v>
      </c>
      <c r="AS38" s="5">
        <v>45183</v>
      </c>
      <c r="AT38" s="6"/>
      <c r="AW38" s="5">
        <v>45001</v>
      </c>
      <c r="AX38" s="5">
        <v>45183</v>
      </c>
    </row>
    <row r="39" spans="1:57" x14ac:dyDescent="0.25">
      <c r="A39" s="4" t="s">
        <v>239</v>
      </c>
      <c r="B39" s="4" t="s">
        <v>240</v>
      </c>
      <c r="C39" s="5">
        <v>44833</v>
      </c>
      <c r="D39" s="5">
        <v>44833</v>
      </c>
      <c r="E39" s="4">
        <v>2</v>
      </c>
      <c r="F39" s="4">
        <v>1</v>
      </c>
      <c r="G39" s="4" t="s">
        <v>22</v>
      </c>
      <c r="J39" s="4" t="s">
        <v>241</v>
      </c>
      <c r="K39" s="5">
        <v>44981</v>
      </c>
      <c r="L39" s="5" t="s">
        <v>78</v>
      </c>
      <c r="M39" s="4" t="s">
        <v>79</v>
      </c>
      <c r="N39" s="21">
        <v>56</v>
      </c>
      <c r="O39" s="21" t="s">
        <v>80</v>
      </c>
      <c r="P39" s="21" t="s">
        <v>81</v>
      </c>
      <c r="Q39" s="6">
        <v>229.77670000000001</v>
      </c>
      <c r="R39" s="6" t="s">
        <v>82</v>
      </c>
      <c r="S39" s="5">
        <v>45001</v>
      </c>
      <c r="U39" t="s">
        <v>83</v>
      </c>
      <c r="V39" t="s">
        <v>84</v>
      </c>
      <c r="X39" s="6" t="s">
        <v>242</v>
      </c>
      <c r="Y39" s="5">
        <v>45040</v>
      </c>
      <c r="Z39" s="21">
        <v>8</v>
      </c>
      <c r="AA39" s="21" t="s">
        <v>86</v>
      </c>
      <c r="AB39" s="6">
        <v>40.06953</v>
      </c>
      <c r="AC39" s="5"/>
      <c r="AD39" s="16"/>
      <c r="AE39" s="6">
        <v>40.06953</v>
      </c>
      <c r="AF39" s="6"/>
      <c r="AG39" s="6" t="s">
        <v>87</v>
      </c>
      <c r="AH39" s="6" t="s">
        <v>82</v>
      </c>
      <c r="AI39" s="19" t="s">
        <v>89</v>
      </c>
      <c r="AJ39" t="s">
        <v>90</v>
      </c>
      <c r="AK39" s="6" t="s">
        <v>91</v>
      </c>
      <c r="AL39" s="14"/>
      <c r="AM39" s="5">
        <v>45138</v>
      </c>
      <c r="AN39" s="28">
        <v>192.13877780429959</v>
      </c>
      <c r="AO39" s="30">
        <v>1.73</v>
      </c>
      <c r="AP39" s="5">
        <v>45163</v>
      </c>
      <c r="AQ39" s="6" t="s">
        <v>91</v>
      </c>
      <c r="AR39" s="21">
        <v>5</v>
      </c>
      <c r="AS39" s="5">
        <v>45183</v>
      </c>
      <c r="AT39" s="6"/>
      <c r="AW39" s="5">
        <v>45001</v>
      </c>
      <c r="AX39" s="5">
        <v>45183</v>
      </c>
    </row>
    <row r="40" spans="1:57" x14ac:dyDescent="0.25">
      <c r="A40" s="4" t="s">
        <v>243</v>
      </c>
      <c r="B40" s="4" t="s">
        <v>244</v>
      </c>
      <c r="C40" s="5">
        <v>44846</v>
      </c>
      <c r="D40" s="5">
        <v>44846</v>
      </c>
      <c r="E40" s="4">
        <v>2</v>
      </c>
      <c r="F40" s="4">
        <v>1</v>
      </c>
      <c r="G40" s="4" t="s">
        <v>22</v>
      </c>
      <c r="J40" s="4" t="s">
        <v>245</v>
      </c>
      <c r="K40" s="5">
        <v>44981</v>
      </c>
      <c r="L40" s="5" t="s">
        <v>78</v>
      </c>
      <c r="M40" s="4" t="s">
        <v>79</v>
      </c>
      <c r="N40" s="21">
        <v>56</v>
      </c>
      <c r="O40" s="21" t="s">
        <v>80</v>
      </c>
      <c r="P40" s="21" t="s">
        <v>81</v>
      </c>
      <c r="Q40" s="6">
        <v>231.07869999999997</v>
      </c>
      <c r="R40" s="6" t="s">
        <v>82</v>
      </c>
      <c r="S40" s="5">
        <v>45001</v>
      </c>
      <c r="U40" t="s">
        <v>83</v>
      </c>
      <c r="V40" t="s">
        <v>84</v>
      </c>
      <c r="X40" s="6" t="s">
        <v>246</v>
      </c>
      <c r="Y40" s="5">
        <v>45040</v>
      </c>
      <c r="Z40" s="21">
        <v>8</v>
      </c>
      <c r="AA40" s="21" t="s">
        <v>86</v>
      </c>
      <c r="AB40" s="6">
        <v>2.8035299999999999</v>
      </c>
      <c r="AC40" s="5">
        <v>45049</v>
      </c>
      <c r="AD40" s="16">
        <v>94.045556740367701</v>
      </c>
      <c r="AE40" s="16">
        <v>94.045556740367701</v>
      </c>
      <c r="AF40" s="16"/>
      <c r="AG40" s="6" t="s">
        <v>87</v>
      </c>
      <c r="AH40" s="6" t="s">
        <v>82</v>
      </c>
      <c r="AI40" s="19" t="s">
        <v>89</v>
      </c>
      <c r="AJ40" t="s">
        <v>90</v>
      </c>
      <c r="AK40" s="6" t="s">
        <v>105</v>
      </c>
      <c r="AL40" s="14"/>
      <c r="AM40" s="5">
        <v>45138</v>
      </c>
      <c r="AN40" s="28">
        <v>48.546362938339918</v>
      </c>
      <c r="AO40" s="30">
        <v>1.77</v>
      </c>
      <c r="AP40" s="5">
        <v>45163</v>
      </c>
      <c r="AQ40" s="6" t="s">
        <v>91</v>
      </c>
      <c r="AR40" s="21">
        <v>5</v>
      </c>
      <c r="AS40" s="5">
        <v>45183</v>
      </c>
      <c r="AT40" s="5">
        <v>45252</v>
      </c>
      <c r="AW40" s="5">
        <v>45001</v>
      </c>
      <c r="AX40" s="5">
        <v>45252</v>
      </c>
    </row>
    <row r="41" spans="1:57" x14ac:dyDescent="0.25">
      <c r="A41" s="4" t="s">
        <v>247</v>
      </c>
      <c r="B41" s="4" t="s">
        <v>248</v>
      </c>
      <c r="C41" s="5">
        <v>44860</v>
      </c>
      <c r="D41" s="5">
        <v>44860</v>
      </c>
      <c r="E41" s="4">
        <v>2</v>
      </c>
      <c r="F41" s="4">
        <v>1</v>
      </c>
      <c r="G41" s="4" t="s">
        <v>22</v>
      </c>
      <c r="J41" s="4" t="s">
        <v>249</v>
      </c>
      <c r="K41" s="5">
        <v>44981</v>
      </c>
      <c r="L41" s="5" t="s">
        <v>78</v>
      </c>
      <c r="M41" s="4" t="s">
        <v>79</v>
      </c>
      <c r="N41" s="21">
        <v>56</v>
      </c>
      <c r="O41" s="21" t="s">
        <v>80</v>
      </c>
      <c r="P41" s="21" t="s">
        <v>81</v>
      </c>
      <c r="Q41" s="6">
        <v>198.74270000000001</v>
      </c>
      <c r="R41" s="6" t="s">
        <v>82</v>
      </c>
      <c r="S41" s="5">
        <v>45001</v>
      </c>
      <c r="U41" t="s">
        <v>83</v>
      </c>
      <c r="V41" t="s">
        <v>84</v>
      </c>
      <c r="X41" s="6" t="s">
        <v>250</v>
      </c>
      <c r="Y41" s="5">
        <v>45040</v>
      </c>
      <c r="Z41" s="21">
        <v>8</v>
      </c>
      <c r="AA41" s="21" t="s">
        <v>86</v>
      </c>
      <c r="AB41" s="6">
        <v>33.441229999999997</v>
      </c>
      <c r="AC41" s="5"/>
      <c r="AD41" s="16"/>
      <c r="AE41" s="6">
        <v>33.441229999999997</v>
      </c>
      <c r="AF41" s="6"/>
      <c r="AG41" s="6" t="s">
        <v>87</v>
      </c>
      <c r="AH41" s="6" t="s">
        <v>88</v>
      </c>
      <c r="AI41" s="19" t="s">
        <v>89</v>
      </c>
      <c r="AJ41" t="s">
        <v>90</v>
      </c>
      <c r="AK41" s="6" t="s">
        <v>91</v>
      </c>
      <c r="AL41" s="14"/>
      <c r="AM41" s="5">
        <v>45138</v>
      </c>
      <c r="AN41" s="28">
        <v>62.070214344590468</v>
      </c>
      <c r="AO41" s="30">
        <v>1.7410000000000001</v>
      </c>
      <c r="AP41" s="5">
        <v>45163</v>
      </c>
      <c r="AQ41" s="6" t="s">
        <v>91</v>
      </c>
      <c r="AR41" s="21">
        <v>5</v>
      </c>
      <c r="AS41" s="5">
        <v>45183</v>
      </c>
      <c r="AT41" s="6"/>
      <c r="AW41" s="5">
        <v>45001</v>
      </c>
      <c r="AX41" s="5">
        <v>45183</v>
      </c>
    </row>
    <row r="42" spans="1:57" x14ac:dyDescent="0.25">
      <c r="A42" s="4" t="s">
        <v>251</v>
      </c>
      <c r="B42" s="4" t="s">
        <v>252</v>
      </c>
      <c r="C42" s="5">
        <v>44875</v>
      </c>
      <c r="D42" s="5">
        <v>44876</v>
      </c>
      <c r="E42" s="4">
        <v>2</v>
      </c>
      <c r="F42" s="4">
        <v>1</v>
      </c>
      <c r="G42" s="4" t="s">
        <v>22</v>
      </c>
      <c r="J42" s="4" t="s">
        <v>253</v>
      </c>
      <c r="K42" s="5">
        <v>44981</v>
      </c>
      <c r="L42" s="5" t="s">
        <v>78</v>
      </c>
      <c r="M42" s="4" t="s">
        <v>79</v>
      </c>
      <c r="N42" s="21">
        <v>56</v>
      </c>
      <c r="O42" s="21" t="s">
        <v>80</v>
      </c>
      <c r="P42" s="21" t="s">
        <v>81</v>
      </c>
      <c r="Q42" s="6">
        <v>244.66470000000001</v>
      </c>
      <c r="R42" s="6" t="s">
        <v>82</v>
      </c>
      <c r="S42" s="5">
        <v>45001</v>
      </c>
      <c r="U42" t="s">
        <v>83</v>
      </c>
      <c r="V42" t="s">
        <v>84</v>
      </c>
      <c r="X42" s="6" t="s">
        <v>254</v>
      </c>
      <c r="Y42" s="5">
        <v>45040</v>
      </c>
      <c r="Z42" s="21">
        <v>8</v>
      </c>
      <c r="AA42" s="21" t="s">
        <v>86</v>
      </c>
      <c r="AB42" s="6">
        <v>35.318930000000002</v>
      </c>
      <c r="AC42" s="5"/>
      <c r="AD42" s="16"/>
      <c r="AE42" s="6">
        <v>35.318930000000002</v>
      </c>
      <c r="AF42" s="6"/>
      <c r="AG42" s="6" t="s">
        <v>87</v>
      </c>
      <c r="AH42" s="6" t="s">
        <v>82</v>
      </c>
      <c r="AI42" s="19" t="s">
        <v>89</v>
      </c>
      <c r="AJ42" t="s">
        <v>90</v>
      </c>
      <c r="AK42" s="6" t="s">
        <v>91</v>
      </c>
      <c r="AL42" s="14"/>
      <c r="AM42" s="5">
        <v>45138</v>
      </c>
      <c r="AN42" s="28">
        <v>143.78807529634207</v>
      </c>
      <c r="AO42" s="30">
        <v>1.7609999999999999</v>
      </c>
      <c r="AP42" s="5">
        <v>45163</v>
      </c>
      <c r="AQ42" s="6" t="s">
        <v>91</v>
      </c>
      <c r="AR42" s="21">
        <v>5</v>
      </c>
      <c r="AS42" s="5">
        <v>45183</v>
      </c>
      <c r="AT42" s="5">
        <v>45252</v>
      </c>
      <c r="AW42" s="5">
        <v>45001</v>
      </c>
      <c r="AX42" s="5">
        <v>45252</v>
      </c>
    </row>
    <row r="43" spans="1:57" x14ac:dyDescent="0.25">
      <c r="A43" s="4" t="s">
        <v>255</v>
      </c>
      <c r="B43" s="4" t="s">
        <v>256</v>
      </c>
      <c r="C43" s="5">
        <v>44888</v>
      </c>
      <c r="D43" s="5">
        <v>44888</v>
      </c>
      <c r="E43" s="4">
        <v>2</v>
      </c>
      <c r="F43" s="4">
        <v>1</v>
      </c>
      <c r="G43" s="4" t="s">
        <v>22</v>
      </c>
      <c r="J43" s="4" t="s">
        <v>257</v>
      </c>
      <c r="K43" s="5">
        <v>44981</v>
      </c>
      <c r="L43" s="5" t="s">
        <v>78</v>
      </c>
      <c r="M43" s="4" t="s">
        <v>79</v>
      </c>
      <c r="N43" s="21">
        <v>56</v>
      </c>
      <c r="O43" s="21" t="s">
        <v>80</v>
      </c>
      <c r="P43" s="21" t="s">
        <v>81</v>
      </c>
      <c r="Q43" s="6">
        <v>260.12569999999999</v>
      </c>
      <c r="R43" s="6" t="s">
        <v>82</v>
      </c>
      <c r="S43" s="5">
        <v>45001</v>
      </c>
      <c r="U43" t="s">
        <v>83</v>
      </c>
      <c r="V43" t="s">
        <v>84</v>
      </c>
      <c r="X43" s="6" t="s">
        <v>258</v>
      </c>
      <c r="Y43" s="5">
        <v>45040</v>
      </c>
      <c r="Z43" s="21">
        <v>8</v>
      </c>
      <c r="AA43" s="21" t="s">
        <v>86</v>
      </c>
      <c r="AB43" s="6">
        <v>36.432130000000001</v>
      </c>
      <c r="AC43" s="5"/>
      <c r="AD43" s="16"/>
      <c r="AE43" s="6">
        <v>36.432130000000001</v>
      </c>
      <c r="AF43" s="6"/>
      <c r="AG43" s="6" t="s">
        <v>87</v>
      </c>
      <c r="AH43" s="6" t="s">
        <v>82</v>
      </c>
      <c r="AI43" s="19" t="s">
        <v>89</v>
      </c>
      <c r="AJ43" t="s">
        <v>90</v>
      </c>
      <c r="AK43" s="6" t="s">
        <v>91</v>
      </c>
      <c r="AL43" s="14"/>
      <c r="AM43" s="5">
        <v>45138</v>
      </c>
      <c r="AN43" s="28">
        <v>105.44592117377445</v>
      </c>
      <c r="AO43" s="30">
        <v>1.7869999999999999</v>
      </c>
      <c r="AP43" s="5">
        <v>45163</v>
      </c>
      <c r="AQ43" s="6" t="s">
        <v>91</v>
      </c>
      <c r="AR43" s="21">
        <v>5</v>
      </c>
      <c r="AS43" s="5">
        <v>45183</v>
      </c>
      <c r="AT43" s="6"/>
      <c r="AW43" s="5">
        <v>45001</v>
      </c>
      <c r="AX43" s="5">
        <v>45183</v>
      </c>
    </row>
    <row r="44" spans="1:57" x14ac:dyDescent="0.25">
      <c r="A44" s="4" t="s">
        <v>259</v>
      </c>
      <c r="B44" s="4" t="s">
        <v>260</v>
      </c>
      <c r="C44" s="5">
        <v>44902</v>
      </c>
      <c r="D44" s="5">
        <v>44902</v>
      </c>
      <c r="E44" s="4">
        <v>2</v>
      </c>
      <c r="F44" s="4">
        <v>1</v>
      </c>
      <c r="G44" s="4" t="s">
        <v>22</v>
      </c>
      <c r="J44" s="4" t="s">
        <v>261</v>
      </c>
      <c r="K44" s="5">
        <v>44981</v>
      </c>
      <c r="L44" s="5" t="s">
        <v>78</v>
      </c>
      <c r="M44" s="4" t="s">
        <v>79</v>
      </c>
      <c r="N44" s="21">
        <v>56</v>
      </c>
      <c r="O44" s="21" t="s">
        <v>80</v>
      </c>
      <c r="P44" s="21" t="s">
        <v>81</v>
      </c>
      <c r="Q44" s="6">
        <v>217.59370000000001</v>
      </c>
      <c r="R44" s="6" t="s">
        <v>82</v>
      </c>
      <c r="S44" s="5">
        <v>45001</v>
      </c>
      <c r="U44" t="s">
        <v>83</v>
      </c>
      <c r="V44" t="s">
        <v>84</v>
      </c>
      <c r="X44" s="6" t="s">
        <v>262</v>
      </c>
      <c r="Y44" s="5">
        <v>45040</v>
      </c>
      <c r="Z44" s="21">
        <v>8</v>
      </c>
      <c r="AA44" s="21" t="s">
        <v>86</v>
      </c>
      <c r="AB44" s="6">
        <v>15.673829999999999</v>
      </c>
      <c r="AC44" s="5"/>
      <c r="AD44" s="16"/>
      <c r="AE44" s="6">
        <v>15.673829999999999</v>
      </c>
      <c r="AF44" s="6"/>
      <c r="AG44" s="6" t="s">
        <v>87</v>
      </c>
      <c r="AH44" s="6" t="s">
        <v>88</v>
      </c>
      <c r="AI44" s="19" t="s">
        <v>89</v>
      </c>
      <c r="AJ44" t="s">
        <v>90</v>
      </c>
      <c r="AK44" s="6" t="s">
        <v>91</v>
      </c>
      <c r="AL44" s="14"/>
      <c r="AM44" s="5">
        <v>45138</v>
      </c>
      <c r="AN44" s="28">
        <v>182.82844554607956</v>
      </c>
      <c r="AO44" s="30">
        <v>1.738</v>
      </c>
      <c r="AP44" s="5">
        <v>45163</v>
      </c>
      <c r="AQ44" s="6" t="s">
        <v>91</v>
      </c>
      <c r="AR44" s="21">
        <v>5</v>
      </c>
      <c r="AS44" s="5">
        <v>45183</v>
      </c>
      <c r="AT44" s="6"/>
      <c r="AW44" s="5">
        <v>45001</v>
      </c>
      <c r="AX44" s="5">
        <v>45183</v>
      </c>
    </row>
    <row r="45" spans="1:57" x14ac:dyDescent="0.25">
      <c r="A45" s="4" t="s">
        <v>263</v>
      </c>
      <c r="B45" s="4" t="s">
        <v>264</v>
      </c>
      <c r="C45" s="5">
        <v>44916</v>
      </c>
      <c r="D45" s="5">
        <v>44916</v>
      </c>
      <c r="E45" s="4">
        <v>2</v>
      </c>
      <c r="F45" s="4">
        <v>1</v>
      </c>
      <c r="G45" s="4" t="s">
        <v>22</v>
      </c>
      <c r="J45" s="4" t="s">
        <v>265</v>
      </c>
      <c r="K45" s="5">
        <v>44981</v>
      </c>
      <c r="L45" s="5" t="s">
        <v>78</v>
      </c>
      <c r="M45" s="4" t="s">
        <v>79</v>
      </c>
      <c r="N45" s="21">
        <v>56</v>
      </c>
      <c r="O45" s="21" t="s">
        <v>80</v>
      </c>
      <c r="P45" s="21" t="s">
        <v>81</v>
      </c>
      <c r="Q45" s="6">
        <v>227.98570000000001</v>
      </c>
      <c r="R45" s="6" t="s">
        <v>82</v>
      </c>
      <c r="S45" s="5">
        <v>45001</v>
      </c>
      <c r="U45" t="s">
        <v>83</v>
      </c>
      <c r="V45" t="s">
        <v>84</v>
      </c>
      <c r="X45" s="6" t="s">
        <v>266</v>
      </c>
      <c r="Y45" s="5">
        <v>45040</v>
      </c>
      <c r="Z45" s="21">
        <v>8</v>
      </c>
      <c r="AA45" s="21" t="s">
        <v>86</v>
      </c>
      <c r="AB45" s="6">
        <v>18.734029999999997</v>
      </c>
      <c r="AC45" s="5"/>
      <c r="AD45" s="16"/>
      <c r="AE45" s="6">
        <v>18.734029999999997</v>
      </c>
      <c r="AF45" s="6"/>
      <c r="AG45" s="6" t="s">
        <v>87</v>
      </c>
      <c r="AH45" s="6" t="s">
        <v>110</v>
      </c>
      <c r="AI45" s="19" t="s">
        <v>89</v>
      </c>
      <c r="AJ45" t="s">
        <v>90</v>
      </c>
      <c r="AK45" s="6" t="s">
        <v>91</v>
      </c>
      <c r="AL45" s="14"/>
      <c r="AM45" s="5">
        <v>45138</v>
      </c>
      <c r="AN45" s="28">
        <v>56.186761643500581</v>
      </c>
      <c r="AO45" s="30">
        <v>1.7330000000000001</v>
      </c>
      <c r="AP45" s="5">
        <v>45163</v>
      </c>
      <c r="AQ45" s="6" t="s">
        <v>91</v>
      </c>
      <c r="AR45" s="21">
        <v>1</v>
      </c>
      <c r="AS45" s="5">
        <v>45183</v>
      </c>
      <c r="AT45" s="6"/>
      <c r="AW45" s="5">
        <v>45001</v>
      </c>
      <c r="AX45" s="5">
        <v>45183</v>
      </c>
    </row>
    <row r="46" spans="1:57" x14ac:dyDescent="0.25">
      <c r="A46" s="4" t="s">
        <v>267</v>
      </c>
      <c r="B46" s="4" t="s">
        <v>268</v>
      </c>
      <c r="C46" s="5">
        <v>44931</v>
      </c>
      <c r="D46" s="5">
        <v>44931</v>
      </c>
      <c r="E46" s="4">
        <v>2</v>
      </c>
      <c r="F46" s="4">
        <v>1</v>
      </c>
      <c r="G46" s="4" t="s">
        <v>22</v>
      </c>
      <c r="J46" s="4" t="s">
        <v>269</v>
      </c>
      <c r="K46" s="5">
        <v>44981</v>
      </c>
      <c r="L46" s="5" t="s">
        <v>78</v>
      </c>
      <c r="M46" s="4" t="s">
        <v>79</v>
      </c>
      <c r="N46" s="21">
        <v>56</v>
      </c>
      <c r="O46" s="21" t="s">
        <v>80</v>
      </c>
      <c r="P46" s="21" t="s">
        <v>81</v>
      </c>
      <c r="Q46" s="6">
        <v>245.48269999999999</v>
      </c>
      <c r="R46" s="6" t="s">
        <v>82</v>
      </c>
      <c r="S46" s="5">
        <v>45001</v>
      </c>
      <c r="U46" t="s">
        <v>83</v>
      </c>
      <c r="V46" t="s">
        <v>84</v>
      </c>
      <c r="X46" s="6" t="s">
        <v>270</v>
      </c>
      <c r="Y46" s="5">
        <v>45040</v>
      </c>
      <c r="Z46" s="21">
        <v>8</v>
      </c>
      <c r="AA46" s="21" t="s">
        <v>86</v>
      </c>
      <c r="AB46" s="6">
        <v>25.49493</v>
      </c>
      <c r="AC46" s="5"/>
      <c r="AD46" s="16"/>
      <c r="AE46" s="6">
        <v>25.49493</v>
      </c>
      <c r="AF46" s="6"/>
      <c r="AG46" s="6" t="s">
        <v>87</v>
      </c>
      <c r="AH46" s="6" t="s">
        <v>82</v>
      </c>
      <c r="AI46" s="19" t="s">
        <v>89</v>
      </c>
      <c r="AJ46" t="s">
        <v>90</v>
      </c>
      <c r="AK46" s="6" t="s">
        <v>91</v>
      </c>
      <c r="AL46" s="14"/>
      <c r="AM46" s="5">
        <v>45138</v>
      </c>
      <c r="AN46" s="28">
        <v>86.623011500929508</v>
      </c>
      <c r="AO46" s="30">
        <v>1.8180000000000001</v>
      </c>
      <c r="AP46" s="5">
        <v>45163</v>
      </c>
      <c r="AQ46" s="6" t="s">
        <v>91</v>
      </c>
      <c r="AR46" s="21">
        <v>5</v>
      </c>
      <c r="AS46" s="5">
        <v>45183</v>
      </c>
      <c r="AT46" s="6"/>
      <c r="AW46" s="5">
        <v>45001</v>
      </c>
      <c r="AX46" s="5">
        <v>45183</v>
      </c>
    </row>
    <row r="47" spans="1:57" x14ac:dyDescent="0.25">
      <c r="A47" s="4" t="s">
        <v>271</v>
      </c>
      <c r="B47" s="4" t="s">
        <v>272</v>
      </c>
      <c r="C47" s="5">
        <v>44781</v>
      </c>
      <c r="D47" s="5">
        <v>44781</v>
      </c>
      <c r="E47" s="4">
        <v>2</v>
      </c>
      <c r="F47" s="4">
        <v>1</v>
      </c>
      <c r="G47" s="4" t="s">
        <v>23</v>
      </c>
      <c r="H47" s="4" t="s">
        <v>273</v>
      </c>
      <c r="J47" s="4" t="s">
        <v>274</v>
      </c>
      <c r="K47" s="5">
        <v>44987</v>
      </c>
      <c r="L47" s="5" t="s">
        <v>78</v>
      </c>
      <c r="M47" s="4" t="s">
        <v>79</v>
      </c>
      <c r="N47" s="21">
        <v>56</v>
      </c>
      <c r="O47" s="21" t="s">
        <v>80</v>
      </c>
      <c r="P47" s="21" t="s">
        <v>81</v>
      </c>
      <c r="Q47" s="6">
        <v>324.04769999999996</v>
      </c>
      <c r="R47" s="6" t="s">
        <v>82</v>
      </c>
      <c r="S47" s="5">
        <v>45001</v>
      </c>
      <c r="U47" t="s">
        <v>83</v>
      </c>
      <c r="V47" t="s">
        <v>84</v>
      </c>
      <c r="X47" s="6" t="s">
        <v>275</v>
      </c>
      <c r="Y47" s="5">
        <v>45041</v>
      </c>
      <c r="Z47" s="21">
        <v>8</v>
      </c>
      <c r="AA47" s="21" t="s">
        <v>86</v>
      </c>
      <c r="AB47" s="3">
        <v>2.5823254494094581</v>
      </c>
      <c r="AC47" s="5">
        <v>45049</v>
      </c>
      <c r="AD47" s="16">
        <v>116.03081653540946</v>
      </c>
      <c r="AE47" s="16">
        <v>116.03081653540946</v>
      </c>
      <c r="AF47" s="16"/>
      <c r="AG47" s="6" t="s">
        <v>87</v>
      </c>
      <c r="AH47" s="6" t="s">
        <v>82</v>
      </c>
      <c r="AI47" s="19" t="s">
        <v>89</v>
      </c>
      <c r="AJ47" t="s">
        <v>90</v>
      </c>
      <c r="AK47" t="s">
        <v>105</v>
      </c>
      <c r="AL47" s="14"/>
      <c r="AM47" s="5">
        <v>45138</v>
      </c>
      <c r="AN47" s="28">
        <v>17.821325811067748</v>
      </c>
      <c r="AO47" s="30">
        <v>1.774</v>
      </c>
      <c r="AP47" s="5">
        <v>45163</v>
      </c>
      <c r="AQ47" s="6" t="s">
        <v>91</v>
      </c>
      <c r="AR47" s="21">
        <v>1</v>
      </c>
      <c r="AS47" s="5">
        <v>45183</v>
      </c>
      <c r="AT47" s="6"/>
      <c r="AW47" s="5">
        <v>45001</v>
      </c>
      <c r="AX47" s="5">
        <v>45183</v>
      </c>
      <c r="BE47" s="4" t="s">
        <v>127</v>
      </c>
    </row>
    <row r="48" spans="1:57" x14ac:dyDescent="0.25">
      <c r="A48" s="4" t="s">
        <v>276</v>
      </c>
      <c r="B48" s="4" t="s">
        <v>277</v>
      </c>
      <c r="C48" s="5">
        <v>44825</v>
      </c>
      <c r="D48" s="5">
        <v>44825</v>
      </c>
      <c r="E48" s="4">
        <v>2</v>
      </c>
      <c r="F48" s="4">
        <v>1</v>
      </c>
      <c r="G48" s="4" t="s">
        <v>23</v>
      </c>
      <c r="H48" s="4" t="s">
        <v>278</v>
      </c>
      <c r="J48" s="4" t="s">
        <v>279</v>
      </c>
      <c r="K48" s="5">
        <v>44987</v>
      </c>
      <c r="L48" s="5" t="s">
        <v>78</v>
      </c>
      <c r="M48" s="4" t="s">
        <v>79</v>
      </c>
      <c r="N48" s="21">
        <v>56</v>
      </c>
      <c r="O48" s="21" t="s">
        <v>80</v>
      </c>
      <c r="P48" s="21" t="s">
        <v>81</v>
      </c>
      <c r="Q48" s="6">
        <v>330.18370000000004</v>
      </c>
      <c r="R48" s="6" t="s">
        <v>82</v>
      </c>
      <c r="S48" s="5">
        <v>45065</v>
      </c>
      <c r="T48" s="5">
        <v>45252</v>
      </c>
      <c r="U48" t="s">
        <v>83</v>
      </c>
      <c r="V48" t="s">
        <v>84</v>
      </c>
      <c r="X48" s="6" t="s">
        <v>280</v>
      </c>
      <c r="Y48" s="5">
        <v>45041</v>
      </c>
      <c r="Z48" s="21">
        <v>8</v>
      </c>
      <c r="AA48" s="21" t="s">
        <v>86</v>
      </c>
      <c r="AB48" s="3">
        <v>15.187287978915053</v>
      </c>
      <c r="AC48" s="5"/>
      <c r="AD48" s="16"/>
      <c r="AE48" s="3">
        <v>15.187287978915053</v>
      </c>
      <c r="AF48" s="3"/>
      <c r="AG48" s="6" t="s">
        <v>87</v>
      </c>
      <c r="AH48" s="6" t="s">
        <v>88</v>
      </c>
      <c r="AI48" s="19" t="s">
        <v>89</v>
      </c>
      <c r="AJ48" t="s">
        <v>90</v>
      </c>
      <c r="AK48" s="6" t="s">
        <v>105</v>
      </c>
      <c r="AL48" s="14"/>
      <c r="AM48" s="5">
        <v>45138</v>
      </c>
      <c r="AN48" s="28">
        <v>172.0283190252724</v>
      </c>
      <c r="AO48" s="30">
        <v>1.768</v>
      </c>
      <c r="AP48" s="5">
        <v>45163</v>
      </c>
      <c r="AQ48" s="6" t="s">
        <v>91</v>
      </c>
      <c r="AR48" s="21">
        <v>1</v>
      </c>
      <c r="AS48" s="5">
        <v>45183</v>
      </c>
      <c r="AW48" s="5">
        <v>45252</v>
      </c>
      <c r="AX48" s="5">
        <v>45183</v>
      </c>
      <c r="AZ48" s="4" t="s">
        <v>281</v>
      </c>
      <c r="BA48" s="4" t="s">
        <v>282</v>
      </c>
      <c r="BB48" s="4" t="s">
        <v>283</v>
      </c>
      <c r="BC48" s="5" t="s">
        <v>284</v>
      </c>
    </row>
    <row r="49" spans="1:55" x14ac:dyDescent="0.25">
      <c r="A49" s="4" t="s">
        <v>285</v>
      </c>
      <c r="B49" s="4" t="s">
        <v>286</v>
      </c>
      <c r="C49" s="5">
        <v>44841</v>
      </c>
      <c r="D49" s="5">
        <v>44841</v>
      </c>
      <c r="E49" s="4">
        <v>2</v>
      </c>
      <c r="F49" s="4">
        <v>1</v>
      </c>
      <c r="G49" s="4" t="s">
        <v>23</v>
      </c>
      <c r="J49" s="4" t="s">
        <v>287</v>
      </c>
      <c r="K49" s="5">
        <v>44987</v>
      </c>
      <c r="L49" s="5" t="s">
        <v>78</v>
      </c>
      <c r="M49" s="4" t="s">
        <v>79</v>
      </c>
      <c r="N49" s="21">
        <v>56</v>
      </c>
      <c r="O49" s="21" t="s">
        <v>80</v>
      </c>
      <c r="P49" s="21" t="s">
        <v>81</v>
      </c>
      <c r="Q49" s="6">
        <v>310.06970000000001</v>
      </c>
      <c r="R49" s="6" t="s">
        <v>82</v>
      </c>
      <c r="S49" s="5">
        <v>45001</v>
      </c>
      <c r="U49" t="s">
        <v>83</v>
      </c>
      <c r="V49" t="s">
        <v>84</v>
      </c>
      <c r="X49" s="6" t="s">
        <v>288</v>
      </c>
      <c r="Y49" s="5">
        <v>45041</v>
      </c>
      <c r="Z49" s="21">
        <v>8</v>
      </c>
      <c r="AA49" s="21" t="s">
        <v>86</v>
      </c>
      <c r="AB49" s="6">
        <v>6.727404840422559</v>
      </c>
      <c r="AC49" s="5">
        <v>45049</v>
      </c>
      <c r="AD49" s="16">
        <v>131.02882519453044</v>
      </c>
      <c r="AE49" s="16">
        <v>131.02882519453044</v>
      </c>
      <c r="AF49" s="16"/>
      <c r="AG49" s="6" t="s">
        <v>87</v>
      </c>
      <c r="AH49" s="6" t="s">
        <v>82</v>
      </c>
      <c r="AI49" s="19" t="s">
        <v>89</v>
      </c>
      <c r="AJ49" t="s">
        <v>90</v>
      </c>
      <c r="AK49" s="6" t="s">
        <v>105</v>
      </c>
      <c r="AL49" s="14"/>
      <c r="AM49" s="5">
        <v>45138</v>
      </c>
      <c r="AN49" s="28">
        <v>40.679496691763092</v>
      </c>
      <c r="AO49" s="30">
        <v>1.778</v>
      </c>
      <c r="AP49" s="5">
        <v>45163</v>
      </c>
      <c r="AQ49" s="6" t="s">
        <v>91</v>
      </c>
      <c r="AR49" s="21">
        <v>5</v>
      </c>
      <c r="AS49" s="5">
        <v>45183</v>
      </c>
      <c r="AT49" s="5">
        <v>45252</v>
      </c>
      <c r="AW49" s="5">
        <v>45001</v>
      </c>
      <c r="AX49" s="5">
        <v>45252</v>
      </c>
      <c r="AZ49" s="4" t="s">
        <v>281</v>
      </c>
      <c r="BA49" s="4" t="s">
        <v>289</v>
      </c>
      <c r="BB49" s="4" t="s">
        <v>283</v>
      </c>
      <c r="BC49" s="5" t="s">
        <v>290</v>
      </c>
    </row>
    <row r="50" spans="1:55" x14ac:dyDescent="0.25">
      <c r="A50" s="4" t="s">
        <v>291</v>
      </c>
      <c r="B50" s="4" t="s">
        <v>292</v>
      </c>
      <c r="C50" s="5">
        <v>44851</v>
      </c>
      <c r="D50" s="5">
        <v>44851</v>
      </c>
      <c r="E50" s="4">
        <v>2</v>
      </c>
      <c r="F50" s="4">
        <v>1</v>
      </c>
      <c r="G50" s="4" t="s">
        <v>23</v>
      </c>
      <c r="J50" s="4" t="s">
        <v>293</v>
      </c>
      <c r="K50" s="5">
        <v>44984</v>
      </c>
      <c r="L50" s="5" t="s">
        <v>78</v>
      </c>
      <c r="M50" s="4" t="s">
        <v>79</v>
      </c>
      <c r="N50" s="21">
        <v>56</v>
      </c>
      <c r="O50" s="21" t="s">
        <v>80</v>
      </c>
      <c r="P50" s="21" t="s">
        <v>81</v>
      </c>
      <c r="Q50" s="6">
        <v>212.86869999999999</v>
      </c>
      <c r="R50" s="6" t="s">
        <v>82</v>
      </c>
      <c r="S50" s="5">
        <v>45065</v>
      </c>
      <c r="T50" s="5">
        <v>45252</v>
      </c>
      <c r="U50" t="s">
        <v>83</v>
      </c>
      <c r="V50" t="s">
        <v>84</v>
      </c>
      <c r="X50" s="6" t="s">
        <v>294</v>
      </c>
      <c r="Y50" s="5">
        <v>45041</v>
      </c>
      <c r="Z50" s="21">
        <v>8</v>
      </c>
      <c r="AA50" s="21" t="s">
        <v>86</v>
      </c>
      <c r="AB50" s="6">
        <v>53.989565015499842</v>
      </c>
      <c r="AC50" s="5"/>
      <c r="AD50" s="16"/>
      <c r="AE50" s="6">
        <v>53.989565015499842</v>
      </c>
      <c r="AF50" s="6"/>
      <c r="AG50" s="6" t="s">
        <v>87</v>
      </c>
      <c r="AH50" s="6" t="s">
        <v>82</v>
      </c>
      <c r="AI50" s="19" t="s">
        <v>89</v>
      </c>
      <c r="AJ50" t="s">
        <v>90</v>
      </c>
      <c r="AK50" s="6" t="s">
        <v>105</v>
      </c>
      <c r="AL50" s="14"/>
      <c r="AM50" s="5">
        <v>45138</v>
      </c>
      <c r="AN50" s="28">
        <v>92.55302762174982</v>
      </c>
      <c r="AO50" s="30">
        <v>1.8069999999999999</v>
      </c>
      <c r="AP50" s="5">
        <v>45163</v>
      </c>
      <c r="AQ50" s="6" t="s">
        <v>91</v>
      </c>
      <c r="AR50" s="21">
        <v>5</v>
      </c>
      <c r="AS50" s="5">
        <v>45183</v>
      </c>
      <c r="AW50" s="5">
        <v>45252</v>
      </c>
      <c r="AX50" s="5">
        <v>45183</v>
      </c>
    </row>
    <row r="51" spans="1:55" x14ac:dyDescent="0.25">
      <c r="A51" s="4" t="s">
        <v>295</v>
      </c>
      <c r="B51" s="4" t="s">
        <v>296</v>
      </c>
      <c r="C51" s="5">
        <v>44873</v>
      </c>
      <c r="D51" s="5">
        <v>44874</v>
      </c>
      <c r="E51" s="4">
        <v>2</v>
      </c>
      <c r="F51" s="4">
        <v>1</v>
      </c>
      <c r="G51" s="4" t="s">
        <v>23</v>
      </c>
      <c r="J51" s="4" t="s">
        <v>297</v>
      </c>
      <c r="K51" s="5">
        <v>44984</v>
      </c>
      <c r="L51" s="5" t="s">
        <v>78</v>
      </c>
      <c r="M51" s="4" t="s">
        <v>79</v>
      </c>
      <c r="N51" s="21">
        <v>56</v>
      </c>
      <c r="O51" s="21" t="s">
        <v>80</v>
      </c>
      <c r="P51" s="21" t="s">
        <v>81</v>
      </c>
      <c r="Q51" s="6">
        <v>271.57069999999999</v>
      </c>
      <c r="R51" s="6" t="s">
        <v>82</v>
      </c>
      <c r="S51" s="5">
        <v>45001</v>
      </c>
      <c r="U51" t="s">
        <v>83</v>
      </c>
      <c r="V51" t="s">
        <v>84</v>
      </c>
      <c r="X51" s="6" t="s">
        <v>298</v>
      </c>
      <c r="Y51" s="5">
        <v>45041</v>
      </c>
      <c r="Z51" s="21">
        <v>8</v>
      </c>
      <c r="AA51" s="21" t="s">
        <v>86</v>
      </c>
      <c r="AB51" s="6">
        <v>35.651057901910285</v>
      </c>
      <c r="AC51" s="5"/>
      <c r="AD51" s="16"/>
      <c r="AE51" s="6">
        <v>35.651057901910285</v>
      </c>
      <c r="AF51" s="6"/>
      <c r="AG51" s="6" t="s">
        <v>87</v>
      </c>
      <c r="AH51" s="6" t="s">
        <v>82</v>
      </c>
      <c r="AI51" s="19" t="s">
        <v>89</v>
      </c>
      <c r="AJ51" t="s">
        <v>90</v>
      </c>
      <c r="AK51" s="6" t="s">
        <v>105</v>
      </c>
      <c r="AL51" s="14"/>
      <c r="AM51" s="5">
        <v>45138</v>
      </c>
      <c r="AN51" s="28">
        <v>62.971616303311293</v>
      </c>
      <c r="AO51" s="30">
        <v>1.819</v>
      </c>
      <c r="AP51" s="5">
        <v>45163</v>
      </c>
      <c r="AQ51" s="6" t="s">
        <v>91</v>
      </c>
      <c r="AR51" s="21">
        <v>5</v>
      </c>
      <c r="AS51" s="5">
        <v>45183</v>
      </c>
      <c r="AT51" s="6"/>
      <c r="AW51" s="5">
        <v>45001</v>
      </c>
      <c r="AX51" s="5">
        <v>45183</v>
      </c>
    </row>
    <row r="52" spans="1:55" x14ac:dyDescent="0.25">
      <c r="A52" s="4" t="s">
        <v>299</v>
      </c>
      <c r="B52" s="4" t="s">
        <v>300</v>
      </c>
      <c r="C52" s="5">
        <v>44888</v>
      </c>
      <c r="D52" s="5">
        <v>44888</v>
      </c>
      <c r="E52" s="4">
        <v>2</v>
      </c>
      <c r="F52" s="4">
        <v>1</v>
      </c>
      <c r="G52" s="4" t="s">
        <v>23</v>
      </c>
      <c r="J52" s="4" t="s">
        <v>301</v>
      </c>
      <c r="K52" s="5">
        <v>44984</v>
      </c>
      <c r="L52" s="5" t="s">
        <v>78</v>
      </c>
      <c r="M52" s="4" t="s">
        <v>79</v>
      </c>
      <c r="N52" s="21">
        <v>56</v>
      </c>
      <c r="O52" s="21" t="s">
        <v>80</v>
      </c>
      <c r="P52" s="21" t="s">
        <v>81</v>
      </c>
      <c r="Q52" s="6">
        <v>261.1857</v>
      </c>
      <c r="R52" s="6" t="s">
        <v>82</v>
      </c>
      <c r="S52" s="5">
        <v>45001</v>
      </c>
      <c r="U52" t="s">
        <v>83</v>
      </c>
      <c r="V52" t="s">
        <v>84</v>
      </c>
      <c r="X52" s="6" t="s">
        <v>302</v>
      </c>
      <c r="Y52" s="5">
        <v>45041</v>
      </c>
      <c r="Z52" s="21">
        <v>8</v>
      </c>
      <c r="AA52" s="21" t="s">
        <v>86</v>
      </c>
      <c r="AB52" s="6">
        <v>12.836406788114349</v>
      </c>
      <c r="AC52" s="5"/>
      <c r="AD52" s="16"/>
      <c r="AE52" s="6">
        <v>12.836406788114349</v>
      </c>
      <c r="AF52" s="6"/>
      <c r="AG52" s="6" t="s">
        <v>87</v>
      </c>
      <c r="AH52" s="6" t="s">
        <v>110</v>
      </c>
      <c r="AI52" s="19" t="s">
        <v>89</v>
      </c>
      <c r="AJ52" t="s">
        <v>90</v>
      </c>
      <c r="AK52" s="6" t="s">
        <v>91</v>
      </c>
      <c r="AL52" s="14"/>
      <c r="AM52" s="5">
        <v>45138</v>
      </c>
      <c r="AN52" s="28">
        <v>42.983210124486597</v>
      </c>
      <c r="AO52" s="30">
        <v>1.69</v>
      </c>
      <c r="AP52" s="5">
        <v>45163</v>
      </c>
      <c r="AQ52" s="6" t="s">
        <v>91</v>
      </c>
      <c r="AR52" s="21">
        <v>5</v>
      </c>
      <c r="AS52" s="5">
        <v>45183</v>
      </c>
      <c r="AT52" s="6"/>
      <c r="AW52" s="5">
        <v>45001</v>
      </c>
      <c r="AX52" s="5">
        <v>45183</v>
      </c>
    </row>
    <row r="53" spans="1:55" x14ac:dyDescent="0.25">
      <c r="A53" s="4" t="s">
        <v>303</v>
      </c>
      <c r="B53" s="4" t="s">
        <v>304</v>
      </c>
      <c r="C53" s="5">
        <v>44902</v>
      </c>
      <c r="D53" s="5">
        <v>44902</v>
      </c>
      <c r="E53" s="4">
        <v>2</v>
      </c>
      <c r="F53" s="4">
        <v>1</v>
      </c>
      <c r="G53" s="4" t="s">
        <v>23</v>
      </c>
      <c r="J53" s="4" t="s">
        <v>305</v>
      </c>
      <c r="K53" s="5">
        <v>44984</v>
      </c>
      <c r="L53" s="5" t="s">
        <v>78</v>
      </c>
      <c r="M53" s="4" t="s">
        <v>79</v>
      </c>
      <c r="N53" s="21">
        <v>56</v>
      </c>
      <c r="O53" s="21" t="s">
        <v>80</v>
      </c>
      <c r="P53" s="21" t="s">
        <v>81</v>
      </c>
      <c r="Q53" s="6">
        <v>274.8107</v>
      </c>
      <c r="R53" s="6" t="s">
        <v>82</v>
      </c>
      <c r="S53" s="5">
        <v>45001</v>
      </c>
      <c r="U53" t="s">
        <v>83</v>
      </c>
      <c r="V53" t="s">
        <v>84</v>
      </c>
      <c r="X53" s="6" t="s">
        <v>306</v>
      </c>
      <c r="Y53" s="5">
        <v>45041</v>
      </c>
      <c r="Z53" s="21">
        <v>8</v>
      </c>
      <c r="AA53" s="21" t="s">
        <v>86</v>
      </c>
      <c r="AB53" s="6">
        <v>21.373681653431252</v>
      </c>
      <c r="AC53" s="5"/>
      <c r="AD53" s="16"/>
      <c r="AE53" s="6">
        <v>21.373681653431252</v>
      </c>
      <c r="AF53" s="6"/>
      <c r="AG53" s="6" t="s">
        <v>87</v>
      </c>
      <c r="AH53" s="6" t="s">
        <v>82</v>
      </c>
      <c r="AI53" s="19" t="s">
        <v>89</v>
      </c>
      <c r="AJ53" t="s">
        <v>90</v>
      </c>
      <c r="AK53" s="6" t="s">
        <v>91</v>
      </c>
      <c r="AL53" s="14"/>
      <c r="AM53" s="5">
        <v>45138</v>
      </c>
      <c r="AN53" s="28">
        <v>27.23607301050146</v>
      </c>
      <c r="AO53" s="30">
        <v>1.762</v>
      </c>
      <c r="AP53" s="5">
        <v>45163</v>
      </c>
      <c r="AQ53" s="6" t="s">
        <v>91</v>
      </c>
      <c r="AR53" s="21">
        <v>1</v>
      </c>
      <c r="AS53" s="5">
        <v>45183</v>
      </c>
      <c r="AT53" s="6"/>
      <c r="AW53" s="5">
        <v>45001</v>
      </c>
      <c r="AX53" s="5">
        <v>45183</v>
      </c>
      <c r="BB53" s="4" t="s">
        <v>283</v>
      </c>
      <c r="BC53" s="5" t="s">
        <v>307</v>
      </c>
    </row>
    <row r="54" spans="1:55" x14ac:dyDescent="0.25">
      <c r="A54" s="4" t="s">
        <v>308</v>
      </c>
      <c r="B54" s="4" t="s">
        <v>309</v>
      </c>
      <c r="C54" s="5">
        <v>44916</v>
      </c>
      <c r="D54" s="5">
        <v>44916</v>
      </c>
      <c r="E54" s="4">
        <v>2</v>
      </c>
      <c r="F54" s="4">
        <v>1</v>
      </c>
      <c r="G54" s="4" t="s">
        <v>23</v>
      </c>
      <c r="J54" s="4" t="s">
        <v>310</v>
      </c>
      <c r="K54" s="5">
        <v>44984</v>
      </c>
      <c r="L54" s="5" t="s">
        <v>78</v>
      </c>
      <c r="M54" s="4" t="s">
        <v>79</v>
      </c>
      <c r="N54" s="21">
        <v>56</v>
      </c>
      <c r="O54" s="21" t="s">
        <v>80</v>
      </c>
      <c r="P54" s="21" t="s">
        <v>81</v>
      </c>
      <c r="Q54" s="6">
        <v>304.23070000000001</v>
      </c>
      <c r="R54" s="6" t="s">
        <v>82</v>
      </c>
      <c r="S54" s="5">
        <v>45001</v>
      </c>
      <c r="U54" t="s">
        <v>83</v>
      </c>
      <c r="V54" t="s">
        <v>84</v>
      </c>
      <c r="X54" s="6" t="s">
        <v>311</v>
      </c>
      <c r="Y54" s="5">
        <v>45041</v>
      </c>
      <c r="Z54" s="21">
        <v>8</v>
      </c>
      <c r="AA54" s="21" t="s">
        <v>86</v>
      </c>
      <c r="AB54" s="6">
        <v>10.650627947872373</v>
      </c>
      <c r="AC54" s="5"/>
      <c r="AD54" s="16"/>
      <c r="AE54" s="6">
        <v>10.650627947872373</v>
      </c>
      <c r="AF54" s="6"/>
      <c r="AG54" s="6" t="s">
        <v>87</v>
      </c>
      <c r="AH54" s="6" t="s">
        <v>110</v>
      </c>
      <c r="AI54" s="19" t="s">
        <v>89</v>
      </c>
      <c r="AJ54" t="s">
        <v>90</v>
      </c>
      <c r="AK54" s="6" t="s">
        <v>91</v>
      </c>
      <c r="AL54" s="14"/>
      <c r="AM54" s="5">
        <v>45138</v>
      </c>
      <c r="AN54" s="28">
        <v>36.06101689334978</v>
      </c>
      <c r="AO54" s="30">
        <v>1.7310000000000001</v>
      </c>
      <c r="AP54" s="5">
        <v>45163</v>
      </c>
      <c r="AQ54" s="6" t="s">
        <v>91</v>
      </c>
      <c r="AR54" s="21">
        <v>5</v>
      </c>
      <c r="AS54" s="5">
        <v>45183</v>
      </c>
      <c r="AT54" s="6"/>
      <c r="AW54" s="5">
        <v>45001</v>
      </c>
      <c r="AX54" s="5">
        <v>45183</v>
      </c>
      <c r="AZ54" s="4" t="s">
        <v>281</v>
      </c>
      <c r="BA54" s="4" t="s">
        <v>312</v>
      </c>
    </row>
    <row r="55" spans="1:55" x14ac:dyDescent="0.25">
      <c r="A55" s="4" t="s">
        <v>313</v>
      </c>
      <c r="B55" s="4" t="s">
        <v>314</v>
      </c>
      <c r="C55" s="5">
        <v>44930</v>
      </c>
      <c r="D55" s="5">
        <v>44931</v>
      </c>
      <c r="E55" s="4">
        <v>2</v>
      </c>
      <c r="F55" s="4">
        <v>1</v>
      </c>
      <c r="G55" s="4" t="s">
        <v>23</v>
      </c>
      <c r="J55" s="4" t="s">
        <v>315</v>
      </c>
      <c r="K55" s="5">
        <v>44984</v>
      </c>
      <c r="L55" s="5" t="s">
        <v>78</v>
      </c>
      <c r="M55" s="4" t="s">
        <v>79</v>
      </c>
      <c r="N55" s="21">
        <v>56</v>
      </c>
      <c r="O55" s="21" t="s">
        <v>80</v>
      </c>
      <c r="P55" s="21" t="s">
        <v>81</v>
      </c>
      <c r="Q55" s="6">
        <v>327.72770000000003</v>
      </c>
      <c r="R55" s="6" t="s">
        <v>82</v>
      </c>
      <c r="S55" s="5">
        <v>45001</v>
      </c>
      <c r="U55" t="s">
        <v>83</v>
      </c>
      <c r="V55" t="s">
        <v>84</v>
      </c>
      <c r="X55" s="6" t="s">
        <v>316</v>
      </c>
      <c r="Y55" s="5">
        <v>45041</v>
      </c>
      <c r="Z55" s="21">
        <v>8</v>
      </c>
      <c r="AA55" s="21" t="s">
        <v>86</v>
      </c>
      <c r="AB55" s="6">
        <v>15.406994492288776</v>
      </c>
      <c r="AC55" s="5"/>
      <c r="AD55" s="16"/>
      <c r="AE55" s="6">
        <v>15.406994492288776</v>
      </c>
      <c r="AF55" s="6"/>
      <c r="AG55" s="6" t="s">
        <v>87</v>
      </c>
      <c r="AH55" s="6" t="s">
        <v>110</v>
      </c>
      <c r="AI55" s="19" t="s">
        <v>89</v>
      </c>
      <c r="AJ55" t="s">
        <v>90</v>
      </c>
      <c r="AK55" s="6" t="s">
        <v>91</v>
      </c>
      <c r="AL55" s="14"/>
      <c r="AM55" s="5">
        <v>45138</v>
      </c>
      <c r="AN55" s="28">
        <v>118.50296253878815</v>
      </c>
      <c r="AO55" s="30">
        <v>1.8280000000000001</v>
      </c>
      <c r="AP55" s="5">
        <v>45163</v>
      </c>
      <c r="AQ55" s="6" t="s">
        <v>91</v>
      </c>
      <c r="AR55" s="21">
        <v>5</v>
      </c>
      <c r="AS55" s="5">
        <v>45183</v>
      </c>
      <c r="AT55" s="6"/>
      <c r="AW55" s="5">
        <v>45001</v>
      </c>
      <c r="AX55" s="5">
        <v>45183</v>
      </c>
    </row>
    <row r="56" spans="1:55" x14ac:dyDescent="0.25">
      <c r="A56" s="4" t="s">
        <v>317</v>
      </c>
      <c r="B56" s="4" t="s">
        <v>318</v>
      </c>
      <c r="C56" s="5">
        <v>44945</v>
      </c>
      <c r="D56" s="5">
        <v>44945</v>
      </c>
      <c r="E56" s="4">
        <v>3</v>
      </c>
      <c r="F56" s="4">
        <v>1</v>
      </c>
      <c r="G56" s="4" t="s">
        <v>23</v>
      </c>
      <c r="J56" s="4" t="s">
        <v>319</v>
      </c>
      <c r="K56" s="5">
        <v>44984</v>
      </c>
      <c r="L56" s="5" t="s">
        <v>78</v>
      </c>
      <c r="M56" s="4" t="s">
        <v>79</v>
      </c>
      <c r="N56" s="21">
        <v>56</v>
      </c>
      <c r="O56" s="21" t="s">
        <v>80</v>
      </c>
      <c r="P56" s="21" t="s">
        <v>81</v>
      </c>
      <c r="Q56" s="6">
        <v>186.2107</v>
      </c>
      <c r="R56" s="6" t="s">
        <v>82</v>
      </c>
      <c r="S56" s="5">
        <v>45001</v>
      </c>
      <c r="U56" t="s">
        <v>83</v>
      </c>
      <c r="V56" t="s">
        <v>84</v>
      </c>
      <c r="X56" s="6" t="s">
        <v>320</v>
      </c>
      <c r="Y56" s="5">
        <v>45041</v>
      </c>
      <c r="Z56" s="21">
        <v>8</v>
      </c>
      <c r="AA56" s="21" t="s">
        <v>86</v>
      </c>
      <c r="AB56" s="6">
        <v>18.556945262551437</v>
      </c>
      <c r="AC56" s="5"/>
      <c r="AD56" s="16"/>
      <c r="AE56" s="6">
        <v>18.556945262551437</v>
      </c>
      <c r="AF56" s="6"/>
      <c r="AG56" s="6" t="s">
        <v>87</v>
      </c>
      <c r="AH56" s="6" t="s">
        <v>82</v>
      </c>
      <c r="AI56" s="19" t="s">
        <v>89</v>
      </c>
      <c r="AJ56" t="s">
        <v>90</v>
      </c>
      <c r="AK56" s="6" t="s">
        <v>91</v>
      </c>
      <c r="AL56" s="14"/>
      <c r="AM56" s="5">
        <v>45138</v>
      </c>
      <c r="AN56" s="28">
        <v>14.007358431330127</v>
      </c>
      <c r="AO56" s="30">
        <v>1.796</v>
      </c>
      <c r="AP56" s="5">
        <v>45163</v>
      </c>
      <c r="AQ56" s="6" t="s">
        <v>91</v>
      </c>
      <c r="AR56" s="21">
        <v>5</v>
      </c>
      <c r="AS56" s="5">
        <v>45183</v>
      </c>
      <c r="AT56" s="6"/>
      <c r="AW56" s="5">
        <v>45001</v>
      </c>
      <c r="AX56" s="5">
        <v>45183</v>
      </c>
    </row>
    <row r="57" spans="1:55" x14ac:dyDescent="0.25">
      <c r="A57" s="4" t="s">
        <v>321</v>
      </c>
      <c r="B57" s="4" t="s">
        <v>322</v>
      </c>
      <c r="C57" s="5">
        <v>44965</v>
      </c>
      <c r="D57" s="5">
        <v>44972</v>
      </c>
      <c r="E57" s="4">
        <v>3</v>
      </c>
      <c r="F57" s="4">
        <v>1</v>
      </c>
      <c r="G57" s="4" t="s">
        <v>23</v>
      </c>
      <c r="H57" s="4" t="s">
        <v>323</v>
      </c>
      <c r="J57" s="4" t="s">
        <v>324</v>
      </c>
      <c r="K57" s="5">
        <v>44984</v>
      </c>
      <c r="L57" s="5" t="s">
        <v>78</v>
      </c>
      <c r="M57" s="4" t="s">
        <v>79</v>
      </c>
      <c r="N57" s="21">
        <v>56</v>
      </c>
      <c r="O57" s="21" t="s">
        <v>80</v>
      </c>
      <c r="P57" s="21" t="s">
        <v>81</v>
      </c>
      <c r="Q57" s="6">
        <v>334.98870000000005</v>
      </c>
      <c r="R57" s="6" t="s">
        <v>82</v>
      </c>
      <c r="S57" s="5">
        <v>45001</v>
      </c>
      <c r="U57" t="s">
        <v>83</v>
      </c>
      <c r="V57" t="s">
        <v>84</v>
      </c>
      <c r="X57" s="6" t="s">
        <v>325</v>
      </c>
      <c r="Y57" s="5">
        <v>45041</v>
      </c>
      <c r="Z57" s="21">
        <v>8</v>
      </c>
      <c r="AA57" s="21" t="s">
        <v>86</v>
      </c>
      <c r="AB57" s="6">
        <v>36.153674172230986</v>
      </c>
      <c r="AC57" s="5"/>
      <c r="AD57" s="16"/>
      <c r="AE57" s="6">
        <v>36.153674172230986</v>
      </c>
      <c r="AF57" s="6"/>
      <c r="AG57" s="6" t="s">
        <v>87</v>
      </c>
      <c r="AH57" s="6" t="s">
        <v>110</v>
      </c>
      <c r="AI57" s="19" t="s">
        <v>89</v>
      </c>
      <c r="AJ57" t="s">
        <v>90</v>
      </c>
      <c r="AK57" s="6" t="s">
        <v>91</v>
      </c>
      <c r="AL57" s="14"/>
      <c r="AM57" s="5">
        <v>45138</v>
      </c>
      <c r="AN57" s="28">
        <v>153.12803882166327</v>
      </c>
      <c r="AO57" s="30">
        <v>1.7989999999999999</v>
      </c>
      <c r="AP57" s="5">
        <v>45163</v>
      </c>
      <c r="AQ57" s="6" t="s">
        <v>91</v>
      </c>
      <c r="AR57" s="21">
        <v>1</v>
      </c>
      <c r="AS57" s="5">
        <v>45183</v>
      </c>
      <c r="AT57" s="6"/>
      <c r="AW57" s="5">
        <v>45001</v>
      </c>
      <c r="AX57" s="5">
        <v>45183</v>
      </c>
    </row>
    <row r="58" spans="1:55" x14ac:dyDescent="0.25">
      <c r="A58" s="4" t="s">
        <v>326</v>
      </c>
      <c r="B58" s="4" t="s">
        <v>327</v>
      </c>
      <c r="C58" s="5">
        <v>44972</v>
      </c>
      <c r="D58" s="5">
        <v>44972</v>
      </c>
      <c r="E58" s="4">
        <v>3</v>
      </c>
      <c r="F58" s="4">
        <v>1</v>
      </c>
      <c r="G58" s="4" t="s">
        <v>23</v>
      </c>
      <c r="H58" s="4" t="s">
        <v>328</v>
      </c>
      <c r="J58" s="4" t="s">
        <v>329</v>
      </c>
      <c r="K58" s="5">
        <v>44984</v>
      </c>
      <c r="L58" s="5" t="s">
        <v>78</v>
      </c>
      <c r="M58" s="4" t="s">
        <v>79</v>
      </c>
      <c r="N58" s="21">
        <v>56</v>
      </c>
      <c r="O58" s="21" t="s">
        <v>80</v>
      </c>
      <c r="P58" s="21" t="s">
        <v>81</v>
      </c>
      <c r="Q58" s="6">
        <v>265.13770000000005</v>
      </c>
      <c r="R58" s="6" t="s">
        <v>82</v>
      </c>
      <c r="S58" s="5">
        <v>45001</v>
      </c>
      <c r="U58" t="s">
        <v>83</v>
      </c>
      <c r="V58" t="s">
        <v>84</v>
      </c>
      <c r="X58" s="6" t="s">
        <v>330</v>
      </c>
      <c r="Y58" s="5">
        <v>45041</v>
      </c>
      <c r="Z58" s="21">
        <v>8</v>
      </c>
      <c r="AA58" s="21" t="s">
        <v>86</v>
      </c>
      <c r="AB58" s="6">
        <v>7.6662094822063516</v>
      </c>
      <c r="AC58" s="5">
        <v>45049</v>
      </c>
      <c r="AD58" s="16">
        <v>140.24594986959929</v>
      </c>
      <c r="AE58" s="16">
        <v>140.24594986959929</v>
      </c>
      <c r="AF58" s="16"/>
      <c r="AG58" s="6" t="s">
        <v>87</v>
      </c>
      <c r="AH58" s="6" t="s">
        <v>82</v>
      </c>
      <c r="AI58" s="19" t="s">
        <v>89</v>
      </c>
      <c r="AJ58" t="s">
        <v>90</v>
      </c>
      <c r="AK58" t="s">
        <v>105</v>
      </c>
      <c r="AL58" s="14"/>
      <c r="AM58" s="5">
        <v>45138</v>
      </c>
      <c r="AN58" s="28">
        <v>117.02398604038082</v>
      </c>
      <c r="AO58" s="30">
        <v>1.79</v>
      </c>
      <c r="AP58" s="5">
        <v>45163</v>
      </c>
      <c r="AQ58" s="6" t="s">
        <v>91</v>
      </c>
      <c r="AR58" s="21">
        <v>5</v>
      </c>
      <c r="AS58" s="5">
        <v>45183</v>
      </c>
      <c r="AT58" s="5">
        <v>45252</v>
      </c>
      <c r="AW58" s="5">
        <v>45001</v>
      </c>
      <c r="AX58" s="5">
        <v>45252</v>
      </c>
    </row>
    <row r="59" spans="1:55" x14ac:dyDescent="0.25">
      <c r="A59" s="4" t="s">
        <v>331</v>
      </c>
      <c r="B59" s="4" t="s">
        <v>332</v>
      </c>
      <c r="C59" s="5">
        <v>44790</v>
      </c>
      <c r="D59" s="5">
        <v>44790</v>
      </c>
      <c r="E59" s="4">
        <v>2</v>
      </c>
      <c r="F59" s="4">
        <v>1</v>
      </c>
      <c r="G59" s="4" t="s">
        <v>24</v>
      </c>
      <c r="J59" s="4" t="s">
        <v>333</v>
      </c>
      <c r="K59" s="5">
        <v>44984</v>
      </c>
      <c r="L59" s="5" t="s">
        <v>78</v>
      </c>
      <c r="M59" s="4" t="s">
        <v>79</v>
      </c>
      <c r="N59" s="21">
        <v>56</v>
      </c>
      <c r="O59" s="21" t="s">
        <v>80</v>
      </c>
      <c r="P59" s="21" t="s">
        <v>81</v>
      </c>
      <c r="Q59" s="6">
        <v>256.2287</v>
      </c>
      <c r="R59" s="6" t="s">
        <v>82</v>
      </c>
      <c r="S59" s="5">
        <v>45001</v>
      </c>
      <c r="U59" t="s">
        <v>83</v>
      </c>
      <c r="V59" t="s">
        <v>84</v>
      </c>
      <c r="X59" s="6" t="s">
        <v>334</v>
      </c>
      <c r="Y59" s="5">
        <v>45041</v>
      </c>
      <c r="Z59" s="21">
        <v>8</v>
      </c>
      <c r="AA59" s="21" t="s">
        <v>86</v>
      </c>
      <c r="AB59" s="3">
        <v>17.870201175494341</v>
      </c>
      <c r="AC59" s="5"/>
      <c r="AD59" s="16"/>
      <c r="AE59" s="3">
        <v>17.870201175494302</v>
      </c>
      <c r="AF59" s="3"/>
      <c r="AG59" s="6" t="s">
        <v>87</v>
      </c>
      <c r="AH59" s="6" t="s">
        <v>88</v>
      </c>
      <c r="AI59" s="19" t="s">
        <v>89</v>
      </c>
      <c r="AJ59" t="s">
        <v>90</v>
      </c>
      <c r="AK59" s="6" t="s">
        <v>91</v>
      </c>
      <c r="AL59" s="14"/>
      <c r="AM59" s="5">
        <v>45139</v>
      </c>
      <c r="AN59" s="28">
        <v>10.664164294539242</v>
      </c>
      <c r="AO59" s="30">
        <v>1.732</v>
      </c>
      <c r="AP59" s="5">
        <v>45163</v>
      </c>
      <c r="AQ59" s="6" t="s">
        <v>91</v>
      </c>
      <c r="AR59" s="21">
        <v>1</v>
      </c>
      <c r="AS59" s="5">
        <v>45183</v>
      </c>
      <c r="AT59" s="5">
        <v>45252</v>
      </c>
      <c r="AW59" s="5">
        <v>45001</v>
      </c>
      <c r="AX59" s="5">
        <v>45252</v>
      </c>
    </row>
    <row r="60" spans="1:55" x14ac:dyDescent="0.25">
      <c r="A60" s="4" t="s">
        <v>335</v>
      </c>
      <c r="B60" s="4" t="s">
        <v>336</v>
      </c>
      <c r="C60" s="5">
        <v>44804</v>
      </c>
      <c r="D60" s="5">
        <v>44804</v>
      </c>
      <c r="E60" s="4">
        <v>2</v>
      </c>
      <c r="F60" s="4">
        <v>1</v>
      </c>
      <c r="G60" s="4" t="s">
        <v>24</v>
      </c>
      <c r="J60" s="4" t="s">
        <v>337</v>
      </c>
      <c r="K60" s="5">
        <v>44984</v>
      </c>
      <c r="L60" s="5" t="s">
        <v>78</v>
      </c>
      <c r="M60" s="4" t="s">
        <v>79</v>
      </c>
      <c r="N60" s="21">
        <v>56</v>
      </c>
      <c r="O60" s="21" t="s">
        <v>80</v>
      </c>
      <c r="P60" s="21" t="s">
        <v>81</v>
      </c>
      <c r="Q60" s="6">
        <v>154.55970000000002</v>
      </c>
      <c r="R60" s="6" t="s">
        <v>82</v>
      </c>
      <c r="S60" s="5">
        <v>45001</v>
      </c>
      <c r="U60" t="s">
        <v>83</v>
      </c>
      <c r="V60" t="s">
        <v>84</v>
      </c>
      <c r="X60" s="6" t="s">
        <v>338</v>
      </c>
      <c r="Y60" s="5">
        <v>45041</v>
      </c>
      <c r="Z60" s="21">
        <v>8</v>
      </c>
      <c r="AA60" s="21" t="s">
        <v>86</v>
      </c>
      <c r="AB60" s="3">
        <v>1.2992351117665522</v>
      </c>
      <c r="AC60" s="5">
        <v>45049</v>
      </c>
      <c r="AD60" s="16">
        <v>25.713872151633115</v>
      </c>
      <c r="AE60" s="16">
        <v>25.713872151633115</v>
      </c>
      <c r="AF60" s="16"/>
      <c r="AG60" s="6" t="s">
        <v>87</v>
      </c>
      <c r="AH60" s="6" t="s">
        <v>88</v>
      </c>
      <c r="AI60" s="19" t="s">
        <v>89</v>
      </c>
      <c r="AJ60" t="s">
        <v>90</v>
      </c>
      <c r="AK60" s="6" t="s">
        <v>91</v>
      </c>
      <c r="AL60" s="14"/>
      <c r="AM60" s="5">
        <v>45139</v>
      </c>
      <c r="AN60" s="28">
        <v>11.056676845630212</v>
      </c>
      <c r="AO60" s="30">
        <v>1.7450000000000001</v>
      </c>
      <c r="AP60" s="5">
        <v>45163</v>
      </c>
      <c r="AQ60" s="6" t="s">
        <v>91</v>
      </c>
      <c r="AR60" s="21">
        <v>1</v>
      </c>
      <c r="AS60" s="5">
        <v>45183</v>
      </c>
      <c r="AT60" s="5">
        <v>45252</v>
      </c>
      <c r="AW60" s="5">
        <v>45001</v>
      </c>
      <c r="AX60" s="5">
        <v>45183</v>
      </c>
    </row>
    <row r="61" spans="1:55" x14ac:dyDescent="0.25">
      <c r="A61" s="4" t="s">
        <v>339</v>
      </c>
      <c r="B61" s="4" t="s">
        <v>340</v>
      </c>
      <c r="C61" s="5">
        <v>44818</v>
      </c>
      <c r="D61" s="5">
        <v>44818</v>
      </c>
      <c r="E61" s="4">
        <v>2</v>
      </c>
      <c r="F61" s="4">
        <v>1</v>
      </c>
      <c r="G61" s="4" t="s">
        <v>24</v>
      </c>
      <c r="J61" s="4" t="s">
        <v>341</v>
      </c>
      <c r="K61" s="5">
        <v>44984</v>
      </c>
      <c r="L61" s="5" t="s">
        <v>78</v>
      </c>
      <c r="M61" s="4" t="s">
        <v>79</v>
      </c>
      <c r="N61" s="21">
        <v>56</v>
      </c>
      <c r="O61" s="21" t="s">
        <v>80</v>
      </c>
      <c r="P61" s="21" t="s">
        <v>81</v>
      </c>
      <c r="Q61" s="6">
        <v>164.11770000000001</v>
      </c>
      <c r="R61" s="6" t="s">
        <v>82</v>
      </c>
      <c r="S61" s="5">
        <v>45001</v>
      </c>
      <c r="U61" t="s">
        <v>83</v>
      </c>
      <c r="V61" t="s">
        <v>84</v>
      </c>
      <c r="X61" s="6" t="s">
        <v>342</v>
      </c>
      <c r="Y61" s="5">
        <v>45041</v>
      </c>
      <c r="Z61" s="21">
        <v>8</v>
      </c>
      <c r="AA61" s="21" t="s">
        <v>86</v>
      </c>
      <c r="AB61" s="6">
        <v>0.95795909417283298</v>
      </c>
      <c r="AC61" s="5">
        <v>45049</v>
      </c>
      <c r="AD61" s="16">
        <v>103.44489981200029</v>
      </c>
      <c r="AE61" s="16">
        <v>103.44489981200029</v>
      </c>
      <c r="AF61" s="16"/>
      <c r="AG61" s="6" t="s">
        <v>87</v>
      </c>
      <c r="AH61" s="6" t="s">
        <v>82</v>
      </c>
      <c r="AI61" s="19" t="s">
        <v>89</v>
      </c>
      <c r="AJ61" t="s">
        <v>90</v>
      </c>
      <c r="AK61" s="6" t="s">
        <v>105</v>
      </c>
      <c r="AL61" s="14"/>
      <c r="AM61" s="5">
        <v>45139</v>
      </c>
      <c r="AN61" s="28">
        <v>11.508191816448075</v>
      </c>
      <c r="AO61" s="30">
        <v>1.732</v>
      </c>
      <c r="AP61" s="5">
        <v>45163</v>
      </c>
      <c r="AQ61" s="6" t="s">
        <v>91</v>
      </c>
      <c r="AR61" s="21">
        <v>1</v>
      </c>
      <c r="AS61" s="5">
        <v>45183</v>
      </c>
      <c r="AT61" s="6"/>
      <c r="AW61" s="5">
        <v>45001</v>
      </c>
      <c r="AX61" s="5">
        <v>45183</v>
      </c>
    </row>
    <row r="62" spans="1:55" x14ac:dyDescent="0.25">
      <c r="A62" s="4" t="s">
        <v>343</v>
      </c>
      <c r="B62" s="4" t="s">
        <v>344</v>
      </c>
      <c r="C62" s="5">
        <v>44833</v>
      </c>
      <c r="D62" s="5">
        <v>44833</v>
      </c>
      <c r="E62" s="4">
        <v>2</v>
      </c>
      <c r="F62" s="4">
        <v>1</v>
      </c>
      <c r="G62" s="4" t="s">
        <v>24</v>
      </c>
      <c r="J62" s="4" t="s">
        <v>345</v>
      </c>
      <c r="K62" s="5">
        <v>44984</v>
      </c>
      <c r="L62" s="5" t="s">
        <v>78</v>
      </c>
      <c r="M62" s="4" t="s">
        <v>79</v>
      </c>
      <c r="N62" s="21">
        <v>56</v>
      </c>
      <c r="O62" s="21" t="s">
        <v>80</v>
      </c>
      <c r="P62" s="21" t="s">
        <v>81</v>
      </c>
      <c r="Q62" s="6">
        <v>299.63470000000007</v>
      </c>
      <c r="R62" s="6" t="s">
        <v>82</v>
      </c>
      <c r="S62" s="5">
        <v>45065</v>
      </c>
      <c r="U62" t="s">
        <v>83</v>
      </c>
      <c r="V62" t="s">
        <v>84</v>
      </c>
      <c r="X62" s="6" t="s">
        <v>346</v>
      </c>
      <c r="Y62" s="5">
        <v>45041</v>
      </c>
      <c r="Z62" s="21">
        <v>8</v>
      </c>
      <c r="AA62" s="21" t="s">
        <v>86</v>
      </c>
      <c r="AB62" s="20">
        <v>66.047518520270174</v>
      </c>
      <c r="AC62" s="5">
        <v>45049</v>
      </c>
      <c r="AD62" s="16">
        <v>145.23907653172654</v>
      </c>
      <c r="AE62" s="6">
        <v>66.047518520270174</v>
      </c>
      <c r="AF62" s="6"/>
      <c r="AG62" s="6" t="s">
        <v>87</v>
      </c>
      <c r="AH62" s="6" t="s">
        <v>82</v>
      </c>
      <c r="AI62" s="19" t="s">
        <v>89</v>
      </c>
      <c r="AJ62" t="s">
        <v>90</v>
      </c>
      <c r="AK62" s="6" t="s">
        <v>91</v>
      </c>
      <c r="AL62" s="14"/>
      <c r="AM62" s="5">
        <v>45139</v>
      </c>
      <c r="AN62" s="28">
        <v>25.484023839488312</v>
      </c>
      <c r="AO62" s="30">
        <v>1.853</v>
      </c>
      <c r="AP62" s="5">
        <v>45163</v>
      </c>
      <c r="AQ62" s="6" t="s">
        <v>91</v>
      </c>
      <c r="AR62" s="21">
        <v>5</v>
      </c>
      <c r="AS62" s="5">
        <v>45183</v>
      </c>
      <c r="AT62" s="6"/>
      <c r="AW62" s="5">
        <v>45065</v>
      </c>
      <c r="AX62" s="5">
        <v>45183</v>
      </c>
    </row>
    <row r="63" spans="1:55" x14ac:dyDescent="0.25">
      <c r="A63" s="4" t="s">
        <v>347</v>
      </c>
      <c r="B63" s="4" t="s">
        <v>348</v>
      </c>
      <c r="C63" s="5">
        <v>44851</v>
      </c>
      <c r="D63" s="5">
        <v>44859</v>
      </c>
      <c r="E63" s="4">
        <v>2</v>
      </c>
      <c r="F63" s="4">
        <v>1</v>
      </c>
      <c r="G63" s="4" t="s">
        <v>24</v>
      </c>
      <c r="H63" s="7" t="s">
        <v>349</v>
      </c>
      <c r="I63" s="13"/>
      <c r="J63" s="4" t="s">
        <v>350</v>
      </c>
      <c r="K63" s="5">
        <v>44984</v>
      </c>
      <c r="L63" s="5" t="s">
        <v>78</v>
      </c>
      <c r="M63" s="4" t="s">
        <v>79</v>
      </c>
      <c r="N63" s="21">
        <v>56</v>
      </c>
      <c r="O63" s="21" t="s">
        <v>80</v>
      </c>
      <c r="P63" s="21" t="s">
        <v>81</v>
      </c>
      <c r="Q63" s="6">
        <v>154.27770000000004</v>
      </c>
      <c r="R63" s="6" t="s">
        <v>82</v>
      </c>
      <c r="S63" s="5">
        <v>45001</v>
      </c>
      <c r="U63" t="s">
        <v>83</v>
      </c>
      <c r="V63" t="s">
        <v>84</v>
      </c>
      <c r="X63" s="6" t="s">
        <v>351</v>
      </c>
      <c r="Y63" s="5">
        <v>45041</v>
      </c>
      <c r="Z63" s="21">
        <v>8</v>
      </c>
      <c r="AA63" s="21" t="s">
        <v>86</v>
      </c>
      <c r="AB63" s="6">
        <v>1.0398653383953256</v>
      </c>
      <c r="AC63" s="5">
        <v>45049</v>
      </c>
      <c r="AD63" s="17">
        <v>127.25020234592802</v>
      </c>
      <c r="AE63" s="17">
        <v>127.25020234592802</v>
      </c>
      <c r="AF63" s="17"/>
      <c r="AG63" s="6" t="s">
        <v>87</v>
      </c>
      <c r="AH63" s="6" t="s">
        <v>82</v>
      </c>
      <c r="AI63" s="19" t="s">
        <v>89</v>
      </c>
      <c r="AJ63" t="s">
        <v>90</v>
      </c>
      <c r="AK63" s="6" t="s">
        <v>105</v>
      </c>
      <c r="AL63" s="14"/>
      <c r="AM63" s="5">
        <v>45156</v>
      </c>
      <c r="AN63" s="3">
        <v>55.133800000000001</v>
      </c>
      <c r="AO63" s="29">
        <v>1.6339999999999999</v>
      </c>
      <c r="AP63" s="5">
        <v>45163</v>
      </c>
      <c r="AQ63" s="6" t="s">
        <v>91</v>
      </c>
      <c r="AR63" s="21">
        <v>1</v>
      </c>
      <c r="AS63" s="5">
        <v>45183</v>
      </c>
      <c r="AT63" s="6"/>
      <c r="AW63" s="5">
        <v>45001</v>
      </c>
      <c r="AX63" s="5">
        <v>45183</v>
      </c>
    </row>
    <row r="64" spans="1:55" x14ac:dyDescent="0.25">
      <c r="A64" s="4" t="s">
        <v>352</v>
      </c>
      <c r="B64" s="4" t="s">
        <v>353</v>
      </c>
      <c r="C64" s="5">
        <v>44862</v>
      </c>
      <c r="D64" s="5">
        <v>44862</v>
      </c>
      <c r="E64" s="4">
        <v>2</v>
      </c>
      <c r="F64" s="4">
        <v>1</v>
      </c>
      <c r="G64" s="4" t="s">
        <v>24</v>
      </c>
      <c r="J64" s="4" t="s">
        <v>354</v>
      </c>
      <c r="K64" s="5">
        <v>44984</v>
      </c>
      <c r="L64" s="5" t="s">
        <v>78</v>
      </c>
      <c r="M64" s="4" t="s">
        <v>79</v>
      </c>
      <c r="N64" s="21">
        <v>56</v>
      </c>
      <c r="O64" s="21" t="s">
        <v>80</v>
      </c>
      <c r="P64" s="21" t="s">
        <v>81</v>
      </c>
      <c r="Q64" s="6">
        <v>130.1217</v>
      </c>
      <c r="R64" s="6" t="s">
        <v>82</v>
      </c>
      <c r="S64" s="5">
        <v>45001</v>
      </c>
      <c r="U64" t="s">
        <v>83</v>
      </c>
      <c r="V64" t="s">
        <v>84</v>
      </c>
      <c r="X64" s="6" t="s">
        <v>355</v>
      </c>
      <c r="Y64" s="5">
        <v>45041</v>
      </c>
      <c r="Z64" s="21">
        <v>8</v>
      </c>
      <c r="AA64" s="21" t="s">
        <v>86</v>
      </c>
      <c r="AB64" s="6">
        <v>1.3297618484584</v>
      </c>
      <c r="AC64" s="5">
        <v>45049</v>
      </c>
      <c r="AD64" s="17">
        <v>115.55953252737557</v>
      </c>
      <c r="AE64" s="17">
        <v>115.55953252737557</v>
      </c>
      <c r="AF64" s="17"/>
      <c r="AG64" s="6" t="s">
        <v>87</v>
      </c>
      <c r="AH64" s="6" t="s">
        <v>82</v>
      </c>
      <c r="AI64" s="19" t="s">
        <v>89</v>
      </c>
      <c r="AJ64" t="s">
        <v>90</v>
      </c>
      <c r="AK64" s="6" t="s">
        <v>105</v>
      </c>
      <c r="AL64" s="14"/>
      <c r="AM64" s="5">
        <v>45139</v>
      </c>
      <c r="AN64" s="28">
        <v>25.509131252138051</v>
      </c>
      <c r="AO64" s="30">
        <v>1.655</v>
      </c>
      <c r="AP64" s="5">
        <v>45163</v>
      </c>
      <c r="AQ64" s="6" t="s">
        <v>91</v>
      </c>
      <c r="AR64" s="21">
        <v>1</v>
      </c>
      <c r="AS64" s="5">
        <v>45183</v>
      </c>
      <c r="AT64" s="5">
        <v>45252</v>
      </c>
      <c r="AW64" s="5">
        <v>45001</v>
      </c>
      <c r="AX64" s="5">
        <v>45252</v>
      </c>
    </row>
    <row r="65" spans="1:50" x14ac:dyDescent="0.25">
      <c r="A65" s="4" t="s">
        <v>356</v>
      </c>
      <c r="B65" s="4" t="s">
        <v>357</v>
      </c>
      <c r="C65" s="5">
        <v>44876</v>
      </c>
      <c r="D65" s="5">
        <v>44876</v>
      </c>
      <c r="E65" s="4">
        <v>2</v>
      </c>
      <c r="F65" s="4">
        <v>1</v>
      </c>
      <c r="G65" s="4" t="s">
        <v>24</v>
      </c>
      <c r="J65" s="4" t="s">
        <v>358</v>
      </c>
      <c r="K65" s="5">
        <v>44984</v>
      </c>
      <c r="L65" s="5" t="s">
        <v>78</v>
      </c>
      <c r="M65" s="4" t="s">
        <v>79</v>
      </c>
      <c r="N65" s="21">
        <v>56</v>
      </c>
      <c r="O65" s="21" t="s">
        <v>80</v>
      </c>
      <c r="P65" s="21" t="s">
        <v>81</v>
      </c>
      <c r="Q65" s="6">
        <v>248.82470000000001</v>
      </c>
      <c r="R65" s="6" t="s">
        <v>82</v>
      </c>
      <c r="S65" s="5">
        <v>45001</v>
      </c>
      <c r="U65" t="s">
        <v>83</v>
      </c>
      <c r="V65" t="s">
        <v>84</v>
      </c>
      <c r="X65" s="6" t="s">
        <v>359</v>
      </c>
      <c r="Y65" s="5">
        <v>45041</v>
      </c>
      <c r="Z65" s="21">
        <v>8</v>
      </c>
      <c r="AA65" s="21" t="s">
        <v>86</v>
      </c>
      <c r="AB65" s="6">
        <v>81.538332552250154</v>
      </c>
      <c r="AC65" s="5"/>
      <c r="AD65" s="16"/>
      <c r="AE65" s="6">
        <v>81.538332552250154</v>
      </c>
      <c r="AF65" s="6"/>
      <c r="AG65" s="6" t="s">
        <v>87</v>
      </c>
      <c r="AH65" s="6" t="s">
        <v>110</v>
      </c>
      <c r="AI65" s="19" t="s">
        <v>89</v>
      </c>
      <c r="AJ65" t="s">
        <v>90</v>
      </c>
      <c r="AK65" s="6" t="s">
        <v>91</v>
      </c>
      <c r="AL65" s="14"/>
      <c r="AM65" s="5">
        <v>45156</v>
      </c>
      <c r="AN65" s="3">
        <v>65.764600000000002</v>
      </c>
      <c r="AO65" s="29">
        <v>1.7769999999999999</v>
      </c>
      <c r="AP65" s="5">
        <v>45163</v>
      </c>
      <c r="AQ65" s="6" t="s">
        <v>91</v>
      </c>
      <c r="AR65" s="21">
        <v>5</v>
      </c>
      <c r="AS65" s="5">
        <v>45183</v>
      </c>
      <c r="AT65" s="5">
        <v>45252</v>
      </c>
      <c r="AW65" s="5">
        <v>45001</v>
      </c>
      <c r="AX65" s="5">
        <v>45252</v>
      </c>
    </row>
    <row r="66" spans="1:50" x14ac:dyDescent="0.25">
      <c r="A66" s="4" t="s">
        <v>360</v>
      </c>
      <c r="B66" s="4" t="s">
        <v>361</v>
      </c>
      <c r="C66" s="5">
        <v>44891</v>
      </c>
      <c r="D66" s="5">
        <v>45267</v>
      </c>
      <c r="E66" s="4">
        <v>2</v>
      </c>
      <c r="F66" s="4">
        <v>1</v>
      </c>
      <c r="G66" s="4" t="s">
        <v>24</v>
      </c>
      <c r="J66" s="4" t="s">
        <v>362</v>
      </c>
      <c r="K66" s="5">
        <v>44984</v>
      </c>
      <c r="L66" s="5" t="s">
        <v>78</v>
      </c>
      <c r="M66" s="4" t="s">
        <v>79</v>
      </c>
      <c r="N66" s="21">
        <v>56</v>
      </c>
      <c r="O66" s="21" t="s">
        <v>80</v>
      </c>
      <c r="P66" s="21" t="s">
        <v>81</v>
      </c>
      <c r="Q66" s="6">
        <v>134.86169999999998</v>
      </c>
      <c r="R66" s="6" t="s">
        <v>82</v>
      </c>
      <c r="S66" s="5">
        <v>45001</v>
      </c>
      <c r="U66" t="s">
        <v>83</v>
      </c>
      <c r="V66" t="s">
        <v>84</v>
      </c>
      <c r="X66" s="6" t="s">
        <v>363</v>
      </c>
      <c r="Y66" s="5">
        <v>45041</v>
      </c>
      <c r="Z66" s="21">
        <v>8</v>
      </c>
      <c r="AA66" s="21" t="s">
        <v>86</v>
      </c>
      <c r="AB66" s="6">
        <v>66.498432817531807</v>
      </c>
      <c r="AC66" s="5"/>
      <c r="AD66" s="16"/>
      <c r="AE66" s="6">
        <v>66.498432817531807</v>
      </c>
      <c r="AF66" s="6"/>
      <c r="AG66" s="6" t="s">
        <v>87</v>
      </c>
      <c r="AH66" s="6" t="s">
        <v>88</v>
      </c>
      <c r="AI66" s="19" t="s">
        <v>89</v>
      </c>
      <c r="AJ66" t="s">
        <v>90</v>
      </c>
      <c r="AK66" s="6" t="s">
        <v>105</v>
      </c>
      <c r="AL66" s="14"/>
      <c r="AM66" s="5">
        <v>45156</v>
      </c>
      <c r="AN66" s="3">
        <v>49.300800000000002</v>
      </c>
      <c r="AO66" s="29">
        <v>1.72</v>
      </c>
      <c r="AP66" s="5">
        <v>45163</v>
      </c>
      <c r="AQ66" s="6" t="s">
        <v>91</v>
      </c>
      <c r="AR66" s="21">
        <v>5</v>
      </c>
      <c r="AS66" s="5">
        <v>45183</v>
      </c>
      <c r="AT66" s="5">
        <v>45252</v>
      </c>
      <c r="AW66" s="5">
        <v>45001</v>
      </c>
      <c r="AX66" s="5">
        <v>45252</v>
      </c>
    </row>
    <row r="67" spans="1:50" x14ac:dyDescent="0.25">
      <c r="A67" s="4" t="s">
        <v>364</v>
      </c>
      <c r="B67" s="4" t="s">
        <v>365</v>
      </c>
      <c r="C67" s="5">
        <v>44902</v>
      </c>
      <c r="D67" s="5">
        <v>44902</v>
      </c>
      <c r="E67" s="4">
        <v>2</v>
      </c>
      <c r="F67" s="4">
        <v>1</v>
      </c>
      <c r="G67" s="4" t="s">
        <v>24</v>
      </c>
      <c r="J67" s="4" t="s">
        <v>366</v>
      </c>
      <c r="K67" s="5">
        <v>44984</v>
      </c>
      <c r="L67" s="5" t="s">
        <v>78</v>
      </c>
      <c r="M67" s="4" t="s">
        <v>79</v>
      </c>
      <c r="N67" s="21">
        <v>56</v>
      </c>
      <c r="O67" s="21" t="s">
        <v>80</v>
      </c>
      <c r="P67" s="21" t="s">
        <v>81</v>
      </c>
      <c r="Q67" s="6">
        <v>154.99370000000002</v>
      </c>
      <c r="R67" s="6" t="s">
        <v>82</v>
      </c>
      <c r="S67" s="5">
        <v>45001</v>
      </c>
      <c r="U67" t="s">
        <v>83</v>
      </c>
      <c r="V67" t="s">
        <v>84</v>
      </c>
      <c r="X67" s="6" t="s">
        <v>367</v>
      </c>
      <c r="Y67" s="5">
        <v>45041</v>
      </c>
      <c r="Z67" s="21">
        <v>8</v>
      </c>
      <c r="AA67" s="21" t="s">
        <v>86</v>
      </c>
      <c r="AB67" s="6">
        <v>1.1511159457054043</v>
      </c>
      <c r="AC67" s="5">
        <v>45049</v>
      </c>
      <c r="AD67" s="16">
        <v>83.296598447182362</v>
      </c>
      <c r="AE67" s="16">
        <v>83.296598447182362</v>
      </c>
      <c r="AF67" s="16"/>
      <c r="AG67" s="6" t="s">
        <v>87</v>
      </c>
      <c r="AH67" s="6" t="s">
        <v>82</v>
      </c>
      <c r="AI67" s="19" t="s">
        <v>89</v>
      </c>
      <c r="AJ67" t="s">
        <v>90</v>
      </c>
      <c r="AK67" s="6" t="s">
        <v>105</v>
      </c>
      <c r="AL67" s="14"/>
      <c r="AM67" s="5">
        <v>45139</v>
      </c>
      <c r="AN67" s="28">
        <v>34.79720010503268</v>
      </c>
      <c r="AO67" s="30">
        <v>1.67</v>
      </c>
      <c r="AP67" s="5">
        <v>45163</v>
      </c>
      <c r="AQ67" s="6" t="s">
        <v>91</v>
      </c>
      <c r="AR67" s="21">
        <v>5</v>
      </c>
      <c r="AS67" s="5">
        <v>45183</v>
      </c>
      <c r="AT67" s="6"/>
      <c r="AW67" s="5">
        <v>45001</v>
      </c>
      <c r="AX67" s="5">
        <v>45183</v>
      </c>
    </row>
    <row r="68" spans="1:50" x14ac:dyDescent="0.25">
      <c r="A68" s="4" t="s">
        <v>368</v>
      </c>
      <c r="B68" s="4" t="s">
        <v>369</v>
      </c>
      <c r="C68" s="5">
        <v>44916</v>
      </c>
      <c r="D68" s="5">
        <v>44916</v>
      </c>
      <c r="E68" s="4">
        <v>2</v>
      </c>
      <c r="F68" s="4">
        <v>1</v>
      </c>
      <c r="G68" s="4" t="s">
        <v>24</v>
      </c>
      <c r="J68" s="4" t="s">
        <v>370</v>
      </c>
      <c r="K68" s="5">
        <v>44984</v>
      </c>
      <c r="L68" s="5" t="s">
        <v>78</v>
      </c>
      <c r="M68" s="4" t="s">
        <v>79</v>
      </c>
      <c r="N68" s="21">
        <v>56</v>
      </c>
      <c r="O68" s="21" t="s">
        <v>80</v>
      </c>
      <c r="P68" s="21" t="s">
        <v>81</v>
      </c>
      <c r="Q68" s="6">
        <v>154.50970000000001</v>
      </c>
      <c r="R68" s="6" t="s">
        <v>82</v>
      </c>
      <c r="S68" s="5">
        <v>45001</v>
      </c>
      <c r="U68" t="s">
        <v>83</v>
      </c>
      <c r="V68" t="s">
        <v>84</v>
      </c>
      <c r="X68" s="6" t="s">
        <v>371</v>
      </c>
      <c r="Y68" s="5">
        <v>45041</v>
      </c>
      <c r="Z68" s="21">
        <v>8</v>
      </c>
      <c r="AA68" s="21" t="s">
        <v>86</v>
      </c>
      <c r="AB68" s="6">
        <v>19.23906734370096</v>
      </c>
      <c r="AC68" s="5"/>
      <c r="AD68" s="16"/>
      <c r="AE68" s="6">
        <v>19.23906734370096</v>
      </c>
      <c r="AF68" s="6"/>
      <c r="AG68" s="6" t="s">
        <v>87</v>
      </c>
      <c r="AH68" s="6" t="s">
        <v>110</v>
      </c>
      <c r="AI68" s="19" t="s">
        <v>89</v>
      </c>
      <c r="AJ68" t="s">
        <v>90</v>
      </c>
      <c r="AK68" s="6" t="s">
        <v>91</v>
      </c>
      <c r="AL68" s="14"/>
      <c r="AM68" s="5">
        <v>45156</v>
      </c>
      <c r="AN68" s="3">
        <v>26.518999999999998</v>
      </c>
      <c r="AO68" s="29">
        <v>1.645</v>
      </c>
      <c r="AP68" s="5">
        <v>45163</v>
      </c>
      <c r="AQ68" s="6" t="s">
        <v>91</v>
      </c>
      <c r="AR68" s="21">
        <v>1</v>
      </c>
      <c r="AS68" s="5">
        <v>45183</v>
      </c>
      <c r="AT68" s="5">
        <v>45252</v>
      </c>
      <c r="AW68" s="5">
        <v>45001</v>
      </c>
      <c r="AX68" s="5">
        <v>45252</v>
      </c>
    </row>
    <row r="69" spans="1:50" x14ac:dyDescent="0.25">
      <c r="A69" s="4" t="s">
        <v>372</v>
      </c>
      <c r="B69" s="4" t="s">
        <v>373</v>
      </c>
      <c r="C69" s="5">
        <v>44930</v>
      </c>
      <c r="D69" s="5">
        <v>44931</v>
      </c>
      <c r="E69" s="4">
        <v>2</v>
      </c>
      <c r="F69" s="4">
        <v>1</v>
      </c>
      <c r="G69" s="4" t="s">
        <v>24</v>
      </c>
      <c r="J69" s="4" t="s">
        <v>374</v>
      </c>
      <c r="K69" s="5">
        <v>44984</v>
      </c>
      <c r="L69" s="5" t="s">
        <v>78</v>
      </c>
      <c r="M69" s="4" t="s">
        <v>79</v>
      </c>
      <c r="N69" s="21">
        <v>56</v>
      </c>
      <c r="O69" s="21" t="s">
        <v>80</v>
      </c>
      <c r="P69" s="21" t="s">
        <v>81</v>
      </c>
      <c r="Q69" s="6">
        <v>211.34070000000003</v>
      </c>
      <c r="R69" s="6" t="s">
        <v>82</v>
      </c>
      <c r="S69" s="5">
        <v>45001</v>
      </c>
      <c r="U69" t="s">
        <v>83</v>
      </c>
      <c r="V69" t="s">
        <v>84</v>
      </c>
      <c r="X69" s="6" t="s">
        <v>375</v>
      </c>
      <c r="Y69" s="5">
        <v>45041</v>
      </c>
      <c r="Z69" s="21">
        <v>8</v>
      </c>
      <c r="AA69" s="21" t="s">
        <v>86</v>
      </c>
      <c r="AB69" s="6">
        <v>43.753971700425225</v>
      </c>
      <c r="AC69" s="5"/>
      <c r="AD69" s="16"/>
      <c r="AE69" s="6">
        <v>43.753971700425225</v>
      </c>
      <c r="AF69" s="6"/>
      <c r="AG69" s="6" t="s">
        <v>87</v>
      </c>
      <c r="AH69" s="6" t="s">
        <v>82</v>
      </c>
      <c r="AI69" s="19" t="s">
        <v>89</v>
      </c>
      <c r="AJ69" t="s">
        <v>90</v>
      </c>
      <c r="AK69" s="6" t="s">
        <v>105</v>
      </c>
      <c r="AL69" s="14"/>
      <c r="AM69" s="5">
        <v>45139</v>
      </c>
      <c r="AN69" s="28">
        <v>45.622051840530268</v>
      </c>
      <c r="AO69" s="30">
        <v>1.6339999999999999</v>
      </c>
      <c r="AP69" s="5">
        <v>45163</v>
      </c>
      <c r="AQ69" s="6" t="s">
        <v>91</v>
      </c>
      <c r="AR69" s="21">
        <v>1</v>
      </c>
      <c r="AS69" s="5">
        <v>45183</v>
      </c>
      <c r="AT69" s="6"/>
      <c r="AW69" s="5">
        <v>45001</v>
      </c>
      <c r="AX69" s="5">
        <v>45183</v>
      </c>
    </row>
    <row r="70" spans="1:50" x14ac:dyDescent="0.25">
      <c r="A70" s="4" t="s">
        <v>376</v>
      </c>
      <c r="B70" s="4" t="s">
        <v>377</v>
      </c>
      <c r="C70" s="5">
        <v>44944</v>
      </c>
      <c r="D70" s="5">
        <v>44945</v>
      </c>
      <c r="E70" s="4">
        <v>3</v>
      </c>
      <c r="F70" s="4">
        <v>1</v>
      </c>
      <c r="G70" s="4" t="s">
        <v>24</v>
      </c>
      <c r="J70" s="4" t="s">
        <v>378</v>
      </c>
      <c r="K70" s="5">
        <v>44984</v>
      </c>
      <c r="L70" s="5" t="s">
        <v>78</v>
      </c>
      <c r="M70" s="4" t="s">
        <v>79</v>
      </c>
      <c r="N70" s="21">
        <v>56</v>
      </c>
      <c r="O70" s="21" t="s">
        <v>80</v>
      </c>
      <c r="P70" s="21" t="s">
        <v>81</v>
      </c>
      <c r="Q70" s="6">
        <v>150.93369999999999</v>
      </c>
      <c r="R70" s="6" t="s">
        <v>82</v>
      </c>
      <c r="S70" s="5">
        <v>45001</v>
      </c>
      <c r="U70" t="s">
        <v>83</v>
      </c>
      <c r="V70" t="s">
        <v>84</v>
      </c>
      <c r="X70" s="6" t="s">
        <v>379</v>
      </c>
      <c r="Y70" s="5">
        <v>45041</v>
      </c>
      <c r="Z70" s="21">
        <v>8</v>
      </c>
      <c r="AA70" s="21" t="s">
        <v>86</v>
      </c>
      <c r="AB70" s="6">
        <v>54.635893422993085</v>
      </c>
      <c r="AC70" s="5"/>
      <c r="AD70" s="16"/>
      <c r="AE70" s="6">
        <v>54.635893422993085</v>
      </c>
      <c r="AF70" s="6"/>
      <c r="AG70" s="6" t="s">
        <v>87</v>
      </c>
      <c r="AH70" s="6" t="s">
        <v>88</v>
      </c>
      <c r="AI70" s="19" t="s">
        <v>89</v>
      </c>
      <c r="AJ70" t="s">
        <v>90</v>
      </c>
      <c r="AK70" s="6" t="s">
        <v>91</v>
      </c>
      <c r="AL70" s="14"/>
      <c r="AM70" s="5">
        <v>45139</v>
      </c>
      <c r="AN70" s="28">
        <v>20.314198346467649</v>
      </c>
      <c r="AO70" s="30">
        <v>1.708</v>
      </c>
      <c r="AP70" s="5">
        <v>45163</v>
      </c>
      <c r="AQ70" s="6" t="s">
        <v>91</v>
      </c>
      <c r="AR70" s="21">
        <v>5</v>
      </c>
      <c r="AS70" s="5">
        <v>45183</v>
      </c>
      <c r="AT70" s="5">
        <v>45252</v>
      </c>
      <c r="AW70" s="5">
        <v>45001</v>
      </c>
      <c r="AX70" s="5">
        <v>45252</v>
      </c>
    </row>
    <row r="71" spans="1:50" x14ac:dyDescent="0.25">
      <c r="A71" s="4" t="s">
        <v>380</v>
      </c>
      <c r="B71" s="4" t="s">
        <v>381</v>
      </c>
      <c r="C71" s="5">
        <v>44790</v>
      </c>
      <c r="D71" s="5">
        <v>44790</v>
      </c>
      <c r="E71" s="4">
        <v>2</v>
      </c>
      <c r="F71" s="4">
        <v>1</v>
      </c>
      <c r="G71" s="4" t="s">
        <v>25</v>
      </c>
      <c r="J71" s="4" t="s">
        <v>382</v>
      </c>
      <c r="K71" s="5">
        <v>44986</v>
      </c>
      <c r="L71" s="5" t="s">
        <v>78</v>
      </c>
      <c r="M71" s="4" t="s">
        <v>79</v>
      </c>
      <c r="N71" s="21">
        <v>56</v>
      </c>
      <c r="O71" s="21" t="s">
        <v>80</v>
      </c>
      <c r="P71" s="21" t="s">
        <v>81</v>
      </c>
      <c r="Q71" s="6">
        <v>279.37369999999999</v>
      </c>
      <c r="R71" s="6" t="s">
        <v>82</v>
      </c>
      <c r="S71" s="5">
        <v>45001</v>
      </c>
      <c r="U71" t="s">
        <v>83</v>
      </c>
      <c r="V71" t="s">
        <v>84</v>
      </c>
      <c r="X71" s="6" t="s">
        <v>383</v>
      </c>
      <c r="Y71" s="5">
        <v>45042</v>
      </c>
      <c r="Z71" s="21">
        <v>8</v>
      </c>
      <c r="AA71" s="21" t="s">
        <v>86</v>
      </c>
      <c r="AB71" s="6">
        <v>61.913107845127094</v>
      </c>
      <c r="AC71" s="5"/>
      <c r="AD71" s="16"/>
      <c r="AE71" s="6">
        <v>61.913107845127094</v>
      </c>
      <c r="AF71" s="6"/>
      <c r="AG71" s="6" t="s">
        <v>87</v>
      </c>
      <c r="AH71" s="6" t="s">
        <v>88</v>
      </c>
      <c r="AI71" s="19" t="s">
        <v>89</v>
      </c>
      <c r="AJ71" t="s">
        <v>90</v>
      </c>
      <c r="AK71" s="6" t="s">
        <v>91</v>
      </c>
      <c r="AL71" s="14"/>
      <c r="AM71" s="5">
        <v>45139</v>
      </c>
      <c r="AN71" s="28">
        <v>8.2084501089557094</v>
      </c>
      <c r="AO71" s="30">
        <v>1.821</v>
      </c>
      <c r="AP71" s="5">
        <v>45163</v>
      </c>
      <c r="AQ71" s="6" t="s">
        <v>91</v>
      </c>
      <c r="AR71" s="21">
        <v>1</v>
      </c>
      <c r="AS71" s="5">
        <v>45183</v>
      </c>
      <c r="AT71" s="6"/>
      <c r="AW71" s="5">
        <v>45001</v>
      </c>
      <c r="AX71" s="5">
        <v>45183</v>
      </c>
    </row>
    <row r="72" spans="1:50" x14ac:dyDescent="0.25">
      <c r="A72" s="4" t="s">
        <v>384</v>
      </c>
      <c r="B72" s="4" t="s">
        <v>385</v>
      </c>
      <c r="C72" s="5">
        <v>44804</v>
      </c>
      <c r="D72" s="5">
        <v>44804</v>
      </c>
      <c r="E72" s="4">
        <v>2</v>
      </c>
      <c r="F72" s="4">
        <v>1</v>
      </c>
      <c r="G72" s="4" t="s">
        <v>25</v>
      </c>
      <c r="J72" s="4" t="s">
        <v>386</v>
      </c>
      <c r="K72" s="5">
        <v>44986</v>
      </c>
      <c r="L72" s="5" t="s">
        <v>78</v>
      </c>
      <c r="M72" s="4" t="s">
        <v>79</v>
      </c>
      <c r="N72" s="21">
        <v>56</v>
      </c>
      <c r="O72" s="21" t="s">
        <v>80</v>
      </c>
      <c r="P72" s="21" t="s">
        <v>81</v>
      </c>
      <c r="Q72" s="6">
        <v>292.27970000000005</v>
      </c>
      <c r="R72" s="6" t="s">
        <v>82</v>
      </c>
      <c r="S72" s="5">
        <v>45001</v>
      </c>
      <c r="U72" t="s">
        <v>83</v>
      </c>
      <c r="V72" t="s">
        <v>84</v>
      </c>
      <c r="X72" s="6" t="s">
        <v>387</v>
      </c>
      <c r="Y72" s="5">
        <v>45042</v>
      </c>
      <c r="Z72" s="21">
        <v>8</v>
      </c>
      <c r="AA72" s="21" t="s">
        <v>86</v>
      </c>
      <c r="AB72" s="6">
        <v>58.866379623790777</v>
      </c>
      <c r="AC72" s="5"/>
      <c r="AD72" s="16"/>
      <c r="AE72" s="6">
        <v>58.866379623790777</v>
      </c>
      <c r="AF72" s="6"/>
      <c r="AG72" s="6" t="s">
        <v>87</v>
      </c>
      <c r="AH72" s="6" t="s">
        <v>110</v>
      </c>
      <c r="AI72" s="19" t="s">
        <v>89</v>
      </c>
      <c r="AJ72" t="s">
        <v>90</v>
      </c>
      <c r="AK72" s="6" t="s">
        <v>91</v>
      </c>
      <c r="AL72" s="14"/>
      <c r="AM72" s="5">
        <v>45139</v>
      </c>
      <c r="AN72" s="28">
        <v>27.148017612849973</v>
      </c>
      <c r="AO72" s="30">
        <v>1.89</v>
      </c>
      <c r="AP72" s="5">
        <v>45163</v>
      </c>
      <c r="AQ72" s="6" t="s">
        <v>91</v>
      </c>
      <c r="AR72" s="21">
        <v>5</v>
      </c>
      <c r="AS72" s="5">
        <v>45183</v>
      </c>
      <c r="AT72" s="6"/>
      <c r="AW72" s="5">
        <v>45001</v>
      </c>
      <c r="AX72" s="5">
        <v>45183</v>
      </c>
    </row>
    <row r="73" spans="1:50" x14ac:dyDescent="0.25">
      <c r="A73" s="4" t="s">
        <v>388</v>
      </c>
      <c r="B73" s="4" t="s">
        <v>389</v>
      </c>
      <c r="C73" s="5">
        <v>44818</v>
      </c>
      <c r="D73" s="5">
        <v>44818</v>
      </c>
      <c r="E73" s="4">
        <v>2</v>
      </c>
      <c r="F73" s="4">
        <v>1</v>
      </c>
      <c r="G73" s="4" t="s">
        <v>25</v>
      </c>
      <c r="J73" s="4" t="s">
        <v>390</v>
      </c>
      <c r="K73" s="5">
        <v>44986</v>
      </c>
      <c r="L73" s="5" t="s">
        <v>78</v>
      </c>
      <c r="M73" s="4" t="s">
        <v>79</v>
      </c>
      <c r="N73" s="21">
        <v>56</v>
      </c>
      <c r="O73" s="21" t="s">
        <v>80</v>
      </c>
      <c r="P73" s="21" t="s">
        <v>81</v>
      </c>
      <c r="Q73" s="6">
        <v>185.36370000000002</v>
      </c>
      <c r="R73" s="6" t="s">
        <v>82</v>
      </c>
      <c r="S73" s="5">
        <v>45001</v>
      </c>
      <c r="U73" t="s">
        <v>83</v>
      </c>
      <c r="V73" t="s">
        <v>84</v>
      </c>
      <c r="X73" s="6" t="s">
        <v>391</v>
      </c>
      <c r="Y73" s="5">
        <v>45042</v>
      </c>
      <c r="Z73" s="21">
        <v>8</v>
      </c>
      <c r="AA73" s="21" t="s">
        <v>86</v>
      </c>
      <c r="AB73" s="6">
        <v>43.682990918750662</v>
      </c>
      <c r="AC73" s="5"/>
      <c r="AD73" s="16"/>
      <c r="AE73" s="6">
        <v>43.682990918750662</v>
      </c>
      <c r="AF73" s="6"/>
      <c r="AG73" s="6" t="s">
        <v>87</v>
      </c>
      <c r="AH73" s="6" t="s">
        <v>82</v>
      </c>
      <c r="AI73" s="19" t="s">
        <v>89</v>
      </c>
      <c r="AJ73" t="s">
        <v>90</v>
      </c>
      <c r="AK73" s="6" t="s">
        <v>91</v>
      </c>
      <c r="AL73" s="14"/>
      <c r="AM73" s="5">
        <v>45139</v>
      </c>
      <c r="AN73" s="28">
        <v>11.892126001550382</v>
      </c>
      <c r="AO73" s="30">
        <v>1.8340000000000001</v>
      </c>
      <c r="AP73" s="5">
        <v>45163</v>
      </c>
      <c r="AQ73" s="6" t="s">
        <v>91</v>
      </c>
      <c r="AR73" s="21">
        <v>1</v>
      </c>
      <c r="AS73" s="5">
        <v>45183</v>
      </c>
      <c r="AT73" s="6"/>
      <c r="AW73" s="5">
        <v>45001</v>
      </c>
      <c r="AX73" s="5">
        <v>45183</v>
      </c>
    </row>
    <row r="74" spans="1:50" x14ac:dyDescent="0.25">
      <c r="A74" s="4" t="s">
        <v>392</v>
      </c>
      <c r="B74" s="4" t="s">
        <v>393</v>
      </c>
      <c r="C74" s="5">
        <v>44832</v>
      </c>
      <c r="D74" s="5">
        <v>44832</v>
      </c>
      <c r="E74" s="4">
        <v>2</v>
      </c>
      <c r="F74" s="4">
        <v>1</v>
      </c>
      <c r="G74" s="4" t="s">
        <v>25</v>
      </c>
      <c r="J74" s="4" t="s">
        <v>394</v>
      </c>
      <c r="K74" s="5">
        <v>44986</v>
      </c>
      <c r="L74" s="5" t="s">
        <v>78</v>
      </c>
      <c r="M74" s="4" t="s">
        <v>79</v>
      </c>
      <c r="N74" s="21">
        <v>56</v>
      </c>
      <c r="O74" s="21" t="s">
        <v>80</v>
      </c>
      <c r="P74" s="21" t="s">
        <v>81</v>
      </c>
      <c r="Q74" s="6">
        <v>226.75370000000001</v>
      </c>
      <c r="R74" s="6" t="s">
        <v>82</v>
      </c>
      <c r="S74" s="5">
        <v>45001</v>
      </c>
      <c r="U74" t="s">
        <v>83</v>
      </c>
      <c r="V74" t="s">
        <v>84</v>
      </c>
      <c r="X74" s="6" t="s">
        <v>395</v>
      </c>
      <c r="Y74" s="5">
        <v>45042</v>
      </c>
      <c r="Z74" s="21">
        <v>8</v>
      </c>
      <c r="AA74" s="21" t="s">
        <v>86</v>
      </c>
      <c r="AB74" s="6">
        <v>41.505205953444353</v>
      </c>
      <c r="AC74" s="5"/>
      <c r="AD74" s="16"/>
      <c r="AE74" s="6">
        <v>41.505205953444353</v>
      </c>
      <c r="AF74" s="6"/>
      <c r="AG74" s="6" t="s">
        <v>87</v>
      </c>
      <c r="AH74" s="6" t="s">
        <v>110</v>
      </c>
      <c r="AI74" s="19" t="s">
        <v>89</v>
      </c>
      <c r="AJ74" t="s">
        <v>90</v>
      </c>
      <c r="AK74" s="6" t="s">
        <v>91</v>
      </c>
      <c r="AL74" s="14"/>
      <c r="AM74" s="5">
        <v>45139</v>
      </c>
      <c r="AN74" s="28">
        <v>16.93390369005736</v>
      </c>
      <c r="AO74" s="30">
        <v>1.8660000000000001</v>
      </c>
      <c r="AP74" s="5">
        <v>45163</v>
      </c>
      <c r="AQ74" s="6" t="s">
        <v>91</v>
      </c>
      <c r="AR74" s="21">
        <v>5</v>
      </c>
      <c r="AS74" s="5">
        <v>45183</v>
      </c>
      <c r="AT74" s="5">
        <v>45252</v>
      </c>
      <c r="AW74" s="5">
        <v>45001</v>
      </c>
      <c r="AX74" s="5">
        <v>45252</v>
      </c>
    </row>
    <row r="75" spans="1:50" x14ac:dyDescent="0.25">
      <c r="A75" s="4" t="s">
        <v>396</v>
      </c>
      <c r="B75" s="4" t="s">
        <v>397</v>
      </c>
      <c r="C75" s="5">
        <v>44846</v>
      </c>
      <c r="D75" s="5">
        <v>44846</v>
      </c>
      <c r="E75" s="4">
        <v>2</v>
      </c>
      <c r="F75" s="4">
        <v>1</v>
      </c>
      <c r="G75" s="4" t="s">
        <v>25</v>
      </c>
      <c r="J75" s="4" t="s">
        <v>398</v>
      </c>
      <c r="K75" s="5">
        <v>44986</v>
      </c>
      <c r="L75" s="5" t="s">
        <v>78</v>
      </c>
      <c r="M75" s="4" t="s">
        <v>79</v>
      </c>
      <c r="N75" s="21">
        <v>56</v>
      </c>
      <c r="O75" s="21" t="s">
        <v>80</v>
      </c>
      <c r="P75" s="21" t="s">
        <v>81</v>
      </c>
      <c r="Q75" s="6">
        <v>263.9187</v>
      </c>
      <c r="R75" s="6" t="s">
        <v>82</v>
      </c>
      <c r="S75" s="5">
        <v>45001</v>
      </c>
      <c r="U75" t="s">
        <v>83</v>
      </c>
      <c r="V75" t="s">
        <v>84</v>
      </c>
      <c r="X75" s="6" t="s">
        <v>399</v>
      </c>
      <c r="Y75" s="5">
        <v>45042</v>
      </c>
      <c r="Z75" s="21">
        <v>8</v>
      </c>
      <c r="AA75" s="21" t="s">
        <v>86</v>
      </c>
      <c r="AB75" s="3">
        <v>39.43845383236971</v>
      </c>
      <c r="AC75" s="5"/>
      <c r="AD75" s="16"/>
      <c r="AE75" s="3">
        <v>39.43845383236971</v>
      </c>
      <c r="AF75" s="3"/>
      <c r="AG75" s="6" t="s">
        <v>87</v>
      </c>
      <c r="AH75" s="6" t="s">
        <v>82</v>
      </c>
      <c r="AI75" s="19" t="s">
        <v>89</v>
      </c>
      <c r="AJ75" t="s">
        <v>90</v>
      </c>
      <c r="AK75" s="6" t="s">
        <v>91</v>
      </c>
      <c r="AL75" s="14"/>
      <c r="AM75" s="5">
        <v>45139</v>
      </c>
      <c r="AN75" s="28">
        <v>22.806736737270803</v>
      </c>
      <c r="AO75" s="30">
        <v>1.847</v>
      </c>
      <c r="AP75" s="5">
        <v>45163</v>
      </c>
      <c r="AQ75" s="6" t="s">
        <v>91</v>
      </c>
      <c r="AR75" s="21">
        <v>5</v>
      </c>
      <c r="AS75" s="5">
        <v>45183</v>
      </c>
      <c r="AT75" s="6"/>
      <c r="AW75" s="5">
        <v>45001</v>
      </c>
      <c r="AX75" s="5">
        <v>45183</v>
      </c>
    </row>
    <row r="76" spans="1:50" x14ac:dyDescent="0.25">
      <c r="A76" s="4" t="s">
        <v>400</v>
      </c>
      <c r="B76" s="4" t="s">
        <v>401</v>
      </c>
      <c r="C76" s="5">
        <v>44861</v>
      </c>
      <c r="D76" s="5">
        <v>44861</v>
      </c>
      <c r="E76" s="4">
        <v>2</v>
      </c>
      <c r="F76" s="4">
        <v>1</v>
      </c>
      <c r="G76" s="4" t="s">
        <v>25</v>
      </c>
      <c r="J76" s="4" t="s">
        <v>402</v>
      </c>
      <c r="K76" s="5">
        <v>44986</v>
      </c>
      <c r="L76" s="5" t="s">
        <v>78</v>
      </c>
      <c r="M76" s="4" t="s">
        <v>79</v>
      </c>
      <c r="N76" s="21">
        <v>56</v>
      </c>
      <c r="O76" s="21" t="s">
        <v>80</v>
      </c>
      <c r="P76" s="21" t="s">
        <v>81</v>
      </c>
      <c r="Q76" s="6">
        <v>291.33269999999999</v>
      </c>
      <c r="R76" s="6" t="s">
        <v>82</v>
      </c>
      <c r="S76" s="5">
        <v>45001</v>
      </c>
      <c r="U76" t="s">
        <v>83</v>
      </c>
      <c r="V76" t="s">
        <v>84</v>
      </c>
      <c r="X76" s="6" t="s">
        <v>403</v>
      </c>
      <c r="Y76" s="5">
        <v>45042</v>
      </c>
      <c r="Z76" s="21">
        <v>8</v>
      </c>
      <c r="AA76" s="21" t="s">
        <v>86</v>
      </c>
      <c r="AB76" s="3">
        <v>54.230785511244925</v>
      </c>
      <c r="AC76" s="5"/>
      <c r="AD76" s="16"/>
      <c r="AE76" s="3">
        <v>54.230785511244925</v>
      </c>
      <c r="AF76" s="3"/>
      <c r="AG76" s="6" t="s">
        <v>87</v>
      </c>
      <c r="AH76" s="6" t="s">
        <v>110</v>
      </c>
      <c r="AI76" s="19" t="s">
        <v>89</v>
      </c>
      <c r="AJ76" t="s">
        <v>90</v>
      </c>
      <c r="AK76" s="6" t="s">
        <v>91</v>
      </c>
      <c r="AL76" s="14"/>
      <c r="AM76" s="5">
        <v>45139</v>
      </c>
      <c r="AN76" s="28">
        <v>33.433030684396684</v>
      </c>
      <c r="AO76" s="30">
        <v>1.776</v>
      </c>
      <c r="AP76" s="5">
        <v>45163</v>
      </c>
      <c r="AQ76" s="6" t="s">
        <v>91</v>
      </c>
      <c r="AR76" s="21">
        <v>1</v>
      </c>
      <c r="AS76" s="5">
        <v>45183</v>
      </c>
      <c r="AT76" s="5">
        <v>45252</v>
      </c>
      <c r="AW76" s="5">
        <v>45001</v>
      </c>
      <c r="AX76" s="5">
        <v>45252</v>
      </c>
    </row>
    <row r="77" spans="1:50" x14ac:dyDescent="0.25">
      <c r="A77" s="4" t="s">
        <v>404</v>
      </c>
      <c r="B77" s="4" t="s">
        <v>405</v>
      </c>
      <c r="C77" s="5">
        <v>44874</v>
      </c>
      <c r="D77" s="5">
        <v>44874</v>
      </c>
      <c r="E77" s="4">
        <v>2</v>
      </c>
      <c r="F77" s="4">
        <v>1</v>
      </c>
      <c r="G77" s="4" t="s">
        <v>25</v>
      </c>
      <c r="J77" s="4" t="s">
        <v>406</v>
      </c>
      <c r="K77" s="5">
        <v>44986</v>
      </c>
      <c r="L77" s="5" t="s">
        <v>78</v>
      </c>
      <c r="M77" s="4" t="s">
        <v>79</v>
      </c>
      <c r="N77" s="21">
        <v>56</v>
      </c>
      <c r="O77" s="21" t="s">
        <v>80</v>
      </c>
      <c r="P77" s="21" t="s">
        <v>81</v>
      </c>
      <c r="Q77" s="6">
        <v>206.33670000000001</v>
      </c>
      <c r="R77" s="6" t="s">
        <v>82</v>
      </c>
      <c r="S77" s="5">
        <v>45001</v>
      </c>
      <c r="U77" t="s">
        <v>83</v>
      </c>
      <c r="V77" t="s">
        <v>84</v>
      </c>
      <c r="X77" s="6" t="s">
        <v>407</v>
      </c>
      <c r="Y77" s="5">
        <v>45042</v>
      </c>
      <c r="Z77" s="21">
        <v>8</v>
      </c>
      <c r="AA77" s="21" t="s">
        <v>86</v>
      </c>
      <c r="AB77" s="6">
        <v>53.223132602303792</v>
      </c>
      <c r="AC77" s="5"/>
      <c r="AD77" s="6"/>
      <c r="AE77" s="6">
        <v>53.223132602303792</v>
      </c>
      <c r="AF77" s="6"/>
      <c r="AG77" s="6" t="s">
        <v>87</v>
      </c>
      <c r="AH77" s="6" t="s">
        <v>110</v>
      </c>
      <c r="AI77" s="19" t="s">
        <v>89</v>
      </c>
      <c r="AJ77" t="s">
        <v>90</v>
      </c>
      <c r="AK77" s="6" t="s">
        <v>91</v>
      </c>
      <c r="AL77" s="14"/>
      <c r="AM77" s="5">
        <v>45139</v>
      </c>
      <c r="AN77" s="28">
        <v>34.748659107243171</v>
      </c>
      <c r="AO77" s="30">
        <v>1.78</v>
      </c>
      <c r="AP77" s="5">
        <v>45163</v>
      </c>
      <c r="AQ77" s="6" t="s">
        <v>91</v>
      </c>
      <c r="AR77" s="21">
        <v>5</v>
      </c>
      <c r="AS77" s="5">
        <v>45183</v>
      </c>
      <c r="AT77" s="6"/>
      <c r="AW77" s="5">
        <v>45001</v>
      </c>
      <c r="AX77" s="5">
        <v>45183</v>
      </c>
    </row>
    <row r="78" spans="1:50" x14ac:dyDescent="0.25">
      <c r="A78" s="4" t="s">
        <v>408</v>
      </c>
      <c r="B78" s="4" t="s">
        <v>409</v>
      </c>
      <c r="C78" s="5">
        <v>44888</v>
      </c>
      <c r="D78" s="5">
        <v>44888</v>
      </c>
      <c r="E78" s="4">
        <v>2</v>
      </c>
      <c r="F78" s="4">
        <v>1</v>
      </c>
      <c r="G78" s="4" t="s">
        <v>25</v>
      </c>
      <c r="J78" s="4" t="s">
        <v>410</v>
      </c>
      <c r="K78" s="5">
        <v>44986</v>
      </c>
      <c r="L78" s="5" t="s">
        <v>78</v>
      </c>
      <c r="M78" s="4" t="s">
        <v>79</v>
      </c>
      <c r="N78" s="21">
        <v>56</v>
      </c>
      <c r="O78" s="21" t="s">
        <v>80</v>
      </c>
      <c r="P78" s="21" t="s">
        <v>81</v>
      </c>
      <c r="Q78" s="6">
        <v>182.38770000000002</v>
      </c>
      <c r="R78" s="6" t="s">
        <v>82</v>
      </c>
      <c r="S78" s="5">
        <v>45001</v>
      </c>
      <c r="U78" t="s">
        <v>83</v>
      </c>
      <c r="V78" t="s">
        <v>84</v>
      </c>
      <c r="X78" s="6" t="s">
        <v>411</v>
      </c>
      <c r="Y78" s="5">
        <v>45042</v>
      </c>
      <c r="Z78" s="21">
        <v>8</v>
      </c>
      <c r="AA78" s="21" t="s">
        <v>86</v>
      </c>
      <c r="AB78" s="6">
        <v>35.508021390374331</v>
      </c>
      <c r="AC78" s="5"/>
      <c r="AD78" s="6"/>
      <c r="AE78" s="6">
        <v>35.508021390374331</v>
      </c>
      <c r="AF78" s="6"/>
      <c r="AG78" s="6" t="s">
        <v>87</v>
      </c>
      <c r="AH78" s="6" t="s">
        <v>82</v>
      </c>
      <c r="AI78" s="19" t="s">
        <v>89</v>
      </c>
      <c r="AJ78" t="s">
        <v>90</v>
      </c>
      <c r="AK78" s="6" t="s">
        <v>105</v>
      </c>
      <c r="AL78" s="14"/>
      <c r="AM78" s="5">
        <v>45139</v>
      </c>
      <c r="AN78" s="28">
        <v>7.9697204603444112</v>
      </c>
      <c r="AO78" s="30">
        <v>1.7849999999999999</v>
      </c>
      <c r="AP78" s="5">
        <v>45163</v>
      </c>
      <c r="AQ78" s="6" t="s">
        <v>91</v>
      </c>
      <c r="AR78" s="21">
        <v>1</v>
      </c>
      <c r="AS78" s="5">
        <v>45183</v>
      </c>
      <c r="AT78" s="6"/>
      <c r="AW78" s="5">
        <v>45001</v>
      </c>
      <c r="AX78" s="5">
        <v>45183</v>
      </c>
    </row>
    <row r="79" spans="1:50" x14ac:dyDescent="0.25">
      <c r="A79" s="4" t="s">
        <v>412</v>
      </c>
      <c r="B79" s="4" t="s">
        <v>413</v>
      </c>
      <c r="C79" s="5">
        <v>44916</v>
      </c>
      <c r="D79" s="5">
        <v>44916</v>
      </c>
      <c r="E79" s="4">
        <v>2</v>
      </c>
      <c r="F79" s="4">
        <v>1</v>
      </c>
      <c r="G79" s="4" t="s">
        <v>25</v>
      </c>
      <c r="J79" s="4" t="s">
        <v>414</v>
      </c>
      <c r="K79" s="5">
        <v>44986</v>
      </c>
      <c r="L79" s="5" t="s">
        <v>78</v>
      </c>
      <c r="M79" s="4" t="s">
        <v>79</v>
      </c>
      <c r="N79" s="21">
        <v>56</v>
      </c>
      <c r="O79" s="21" t="s">
        <v>80</v>
      </c>
      <c r="P79" s="21" t="s">
        <v>81</v>
      </c>
      <c r="Q79" s="6">
        <v>221.44170000000003</v>
      </c>
      <c r="R79" s="6" t="s">
        <v>82</v>
      </c>
      <c r="S79" s="5">
        <v>45001</v>
      </c>
      <c r="U79" t="s">
        <v>83</v>
      </c>
      <c r="V79" t="s">
        <v>84</v>
      </c>
      <c r="X79" s="6" t="s">
        <v>415</v>
      </c>
      <c r="Y79" s="5">
        <v>45042</v>
      </c>
      <c r="Z79" s="21">
        <v>8</v>
      </c>
      <c r="AA79" s="21" t="s">
        <v>86</v>
      </c>
      <c r="AB79" s="6">
        <v>41.844816676416862</v>
      </c>
      <c r="AC79" s="5"/>
      <c r="AD79" s="6"/>
      <c r="AE79" s="6">
        <v>41.844816676416862</v>
      </c>
      <c r="AF79" s="6"/>
      <c r="AG79" s="6" t="s">
        <v>87</v>
      </c>
      <c r="AH79" s="6" t="s">
        <v>88</v>
      </c>
      <c r="AI79" s="19" t="s">
        <v>89</v>
      </c>
      <c r="AJ79" t="s">
        <v>90</v>
      </c>
      <c r="AK79" s="6" t="s">
        <v>91</v>
      </c>
      <c r="AL79" s="14"/>
      <c r="AM79" s="5">
        <v>45139</v>
      </c>
      <c r="AN79" s="28">
        <v>12.34698862738821</v>
      </c>
      <c r="AO79" s="30">
        <v>1.8540000000000001</v>
      </c>
      <c r="AP79" s="5">
        <v>45163</v>
      </c>
      <c r="AQ79" s="6" t="s">
        <v>91</v>
      </c>
      <c r="AR79" s="21">
        <v>1</v>
      </c>
      <c r="AS79" s="5">
        <v>45183</v>
      </c>
      <c r="AT79" s="6"/>
      <c r="AW79" s="5">
        <v>45001</v>
      </c>
      <c r="AX79" s="5">
        <v>45183</v>
      </c>
    </row>
    <row r="80" spans="1:50" x14ac:dyDescent="0.25">
      <c r="A80" s="4" t="s">
        <v>416</v>
      </c>
      <c r="B80" s="4" t="s">
        <v>417</v>
      </c>
      <c r="C80" s="5">
        <v>44937</v>
      </c>
      <c r="D80" s="5">
        <v>44937</v>
      </c>
      <c r="E80" s="4">
        <v>2</v>
      </c>
      <c r="F80" s="4">
        <v>1</v>
      </c>
      <c r="G80" s="4" t="s">
        <v>25</v>
      </c>
      <c r="J80" s="4" t="s">
        <v>418</v>
      </c>
      <c r="K80" s="5">
        <v>44986</v>
      </c>
      <c r="L80" s="5" t="s">
        <v>78</v>
      </c>
      <c r="M80" s="4" t="s">
        <v>79</v>
      </c>
      <c r="N80" s="21">
        <v>56</v>
      </c>
      <c r="O80" s="21" t="s">
        <v>80</v>
      </c>
      <c r="P80" s="21" t="s">
        <v>81</v>
      </c>
      <c r="Q80" s="6">
        <v>225.75569999999999</v>
      </c>
      <c r="R80" s="6" t="s">
        <v>82</v>
      </c>
      <c r="S80" s="5">
        <v>45001</v>
      </c>
      <c r="U80" t="s">
        <v>83</v>
      </c>
      <c r="V80" t="s">
        <v>84</v>
      </c>
      <c r="X80" s="6" t="s">
        <v>419</v>
      </c>
      <c r="Y80" s="5">
        <v>45042</v>
      </c>
      <c r="Z80" s="21">
        <v>8</v>
      </c>
      <c r="AA80" s="21" t="s">
        <v>86</v>
      </c>
      <c r="AB80" s="6">
        <v>35.065626597521678</v>
      </c>
      <c r="AC80" s="5"/>
      <c r="AD80" s="6"/>
      <c r="AE80" s="6">
        <v>35.065626597521678</v>
      </c>
      <c r="AF80" s="6"/>
      <c r="AG80" s="6" t="s">
        <v>87</v>
      </c>
      <c r="AH80" s="6" t="s">
        <v>82</v>
      </c>
      <c r="AI80" s="19" t="s">
        <v>89</v>
      </c>
      <c r="AJ80" t="s">
        <v>90</v>
      </c>
      <c r="AK80" s="6" t="s">
        <v>91</v>
      </c>
      <c r="AL80" s="14"/>
      <c r="AM80" s="5">
        <v>45139</v>
      </c>
      <c r="AN80" s="28">
        <v>17.612222288477895</v>
      </c>
      <c r="AO80" s="30">
        <v>1.7709999999999999</v>
      </c>
      <c r="AP80" s="5">
        <v>45163</v>
      </c>
      <c r="AQ80" s="6" t="s">
        <v>91</v>
      </c>
      <c r="AR80" s="21">
        <v>5</v>
      </c>
      <c r="AS80" s="5">
        <v>45183</v>
      </c>
      <c r="AT80" s="5">
        <v>45252</v>
      </c>
      <c r="AW80" s="5">
        <v>45001</v>
      </c>
      <c r="AX80" s="5">
        <v>45252</v>
      </c>
    </row>
    <row r="81" spans="1:50" x14ac:dyDescent="0.25">
      <c r="A81" s="4" t="s">
        <v>420</v>
      </c>
      <c r="B81" s="4" t="s">
        <v>421</v>
      </c>
      <c r="C81" s="5">
        <v>44944</v>
      </c>
      <c r="D81" s="5">
        <v>44944</v>
      </c>
      <c r="E81" s="4">
        <v>3</v>
      </c>
      <c r="F81" s="4">
        <v>1</v>
      </c>
      <c r="G81" s="4" t="s">
        <v>25</v>
      </c>
      <c r="J81" s="4" t="s">
        <v>422</v>
      </c>
      <c r="K81" s="5">
        <v>44986</v>
      </c>
      <c r="L81" s="5" t="s">
        <v>78</v>
      </c>
      <c r="M81" s="4" t="s">
        <v>79</v>
      </c>
      <c r="N81" s="21">
        <v>56</v>
      </c>
      <c r="O81" s="21" t="s">
        <v>80</v>
      </c>
      <c r="P81" s="21" t="s">
        <v>81</v>
      </c>
      <c r="Q81" s="6">
        <v>262.72969999999998</v>
      </c>
      <c r="R81" s="6" t="s">
        <v>82</v>
      </c>
      <c r="S81" s="5">
        <v>45001</v>
      </c>
      <c r="U81" t="s">
        <v>83</v>
      </c>
      <c r="V81" t="s">
        <v>84</v>
      </c>
      <c r="X81" s="6" t="s">
        <v>423</v>
      </c>
      <c r="Y81" s="5">
        <v>45042</v>
      </c>
      <c r="Z81" s="21">
        <v>8</v>
      </c>
      <c r="AA81" s="21" t="s">
        <v>86</v>
      </c>
      <c r="AB81" s="6">
        <v>43.006482885421264</v>
      </c>
      <c r="AC81" s="5"/>
      <c r="AD81" s="6"/>
      <c r="AE81" s="6">
        <v>43.006482885421264</v>
      </c>
      <c r="AF81" s="6"/>
      <c r="AG81" s="6" t="s">
        <v>87</v>
      </c>
      <c r="AH81" s="6" t="s">
        <v>82</v>
      </c>
      <c r="AI81" s="19" t="s">
        <v>89</v>
      </c>
      <c r="AJ81" t="s">
        <v>90</v>
      </c>
      <c r="AK81" s="6" t="s">
        <v>91</v>
      </c>
      <c r="AL81" s="14"/>
      <c r="AM81" s="5">
        <v>45139</v>
      </c>
      <c r="AN81" s="28">
        <v>17.75679913965266</v>
      </c>
      <c r="AO81" s="30">
        <v>1.8620000000000001</v>
      </c>
      <c r="AP81" s="5">
        <v>45163</v>
      </c>
      <c r="AQ81" s="6" t="s">
        <v>91</v>
      </c>
      <c r="AR81" s="21">
        <v>5</v>
      </c>
      <c r="AS81" s="5">
        <v>45183</v>
      </c>
      <c r="AT81" s="6"/>
      <c r="AW81" s="5">
        <v>45001</v>
      </c>
      <c r="AX81" s="5">
        <v>45183</v>
      </c>
    </row>
    <row r="82" spans="1:50" x14ac:dyDescent="0.25">
      <c r="A82" s="4" t="s">
        <v>424</v>
      </c>
      <c r="B82" s="4" t="s">
        <v>425</v>
      </c>
      <c r="C82" s="5">
        <v>44958</v>
      </c>
      <c r="D82" s="5">
        <v>44958</v>
      </c>
      <c r="E82" s="4">
        <v>3</v>
      </c>
      <c r="F82" s="4">
        <v>1</v>
      </c>
      <c r="G82" s="4" t="s">
        <v>25</v>
      </c>
      <c r="J82" s="4" t="s">
        <v>426</v>
      </c>
      <c r="K82" s="5">
        <v>44986</v>
      </c>
      <c r="L82" s="5" t="s">
        <v>78</v>
      </c>
      <c r="M82" s="4" t="s">
        <v>79</v>
      </c>
      <c r="N82" s="21">
        <v>56</v>
      </c>
      <c r="O82" s="21" t="s">
        <v>80</v>
      </c>
      <c r="P82" s="21" t="s">
        <v>81</v>
      </c>
      <c r="Q82" s="6">
        <v>187.02170000000001</v>
      </c>
      <c r="R82" s="6" t="s">
        <v>82</v>
      </c>
      <c r="S82" s="5">
        <v>45001</v>
      </c>
      <c r="U82" t="s">
        <v>83</v>
      </c>
      <c r="V82" t="s">
        <v>84</v>
      </c>
      <c r="X82" s="6" t="s">
        <v>427</v>
      </c>
      <c r="Y82" s="5">
        <v>45042</v>
      </c>
      <c r="Z82" s="21">
        <v>8</v>
      </c>
      <c r="AA82" s="21" t="s">
        <v>86</v>
      </c>
      <c r="AB82" s="6">
        <v>18.787647243335588</v>
      </c>
      <c r="AC82" s="5"/>
      <c r="AD82" s="6"/>
      <c r="AE82" s="6">
        <v>18.787647243335588</v>
      </c>
      <c r="AF82" s="6"/>
      <c r="AG82" s="6" t="s">
        <v>87</v>
      </c>
      <c r="AH82" s="6" t="s">
        <v>82</v>
      </c>
      <c r="AI82" s="19" t="s">
        <v>89</v>
      </c>
      <c r="AJ82" t="s">
        <v>90</v>
      </c>
      <c r="AK82" s="6" t="s">
        <v>91</v>
      </c>
      <c r="AL82" s="14"/>
      <c r="AM82" s="5">
        <v>45139</v>
      </c>
      <c r="AN82" s="28">
        <v>9.3018779298519814</v>
      </c>
      <c r="AO82" s="30">
        <v>1.6839999999999999</v>
      </c>
      <c r="AP82" s="5">
        <v>45163</v>
      </c>
      <c r="AQ82" s="6" t="s">
        <v>91</v>
      </c>
      <c r="AR82" s="21">
        <v>1</v>
      </c>
      <c r="AS82" s="5">
        <v>45183</v>
      </c>
      <c r="AT82" s="5">
        <v>45252</v>
      </c>
      <c r="AW82" s="5">
        <v>45001</v>
      </c>
      <c r="AX82" s="5">
        <v>45183</v>
      </c>
    </row>
    <row r="83" spans="1:50" x14ac:dyDescent="0.25">
      <c r="A83" s="4" t="s">
        <v>428</v>
      </c>
      <c r="B83" s="4" t="s">
        <v>429</v>
      </c>
      <c r="C83" s="5">
        <v>44804</v>
      </c>
      <c r="D83" s="5">
        <v>44804</v>
      </c>
      <c r="E83" s="4">
        <v>2</v>
      </c>
      <c r="F83" s="4">
        <v>1</v>
      </c>
      <c r="G83" s="4" t="s">
        <v>26</v>
      </c>
      <c r="J83" s="4" t="s">
        <v>430</v>
      </c>
      <c r="K83" s="5">
        <v>44986</v>
      </c>
      <c r="L83" s="5" t="s">
        <v>78</v>
      </c>
      <c r="M83" s="4" t="s">
        <v>79</v>
      </c>
      <c r="N83" s="21">
        <v>56</v>
      </c>
      <c r="O83" s="21" t="s">
        <v>80</v>
      </c>
      <c r="P83" s="21" t="s">
        <v>81</v>
      </c>
      <c r="Q83" s="6">
        <v>265.99170000000004</v>
      </c>
      <c r="R83" s="6" t="s">
        <v>82</v>
      </c>
      <c r="S83" s="5">
        <v>45001</v>
      </c>
      <c r="U83" t="s">
        <v>83</v>
      </c>
      <c r="V83" t="s">
        <v>84</v>
      </c>
      <c r="X83" s="6" t="s">
        <v>431</v>
      </c>
      <c r="Y83" s="5">
        <v>45042</v>
      </c>
      <c r="Z83" s="21">
        <v>8</v>
      </c>
      <c r="AA83" s="21" t="s">
        <v>86</v>
      </c>
      <c r="AB83" s="6">
        <v>43.367692372814211</v>
      </c>
      <c r="AC83" s="5"/>
      <c r="AD83" s="6"/>
      <c r="AE83" s="6">
        <v>43.367692372814211</v>
      </c>
      <c r="AF83" s="6"/>
      <c r="AG83" s="6" t="s">
        <v>87</v>
      </c>
      <c r="AH83" s="6" t="s">
        <v>110</v>
      </c>
      <c r="AI83" s="19" t="s">
        <v>89</v>
      </c>
      <c r="AJ83" t="s">
        <v>90</v>
      </c>
      <c r="AK83" s="6" t="s">
        <v>91</v>
      </c>
      <c r="AL83" s="14"/>
      <c r="AM83" s="5">
        <v>45147</v>
      </c>
      <c r="AN83" s="3">
        <v>18.6968</v>
      </c>
      <c r="AO83" s="29">
        <v>1.8080000000000001</v>
      </c>
      <c r="AP83" s="5">
        <v>45163</v>
      </c>
      <c r="AQ83" s="6" t="s">
        <v>91</v>
      </c>
      <c r="AR83" s="21">
        <v>1</v>
      </c>
      <c r="AS83" s="5">
        <v>45183</v>
      </c>
      <c r="AT83" s="6"/>
      <c r="AW83" s="5">
        <v>45001</v>
      </c>
      <c r="AX83" s="5">
        <v>45183</v>
      </c>
    </row>
    <row r="84" spans="1:50" x14ac:dyDescent="0.25">
      <c r="A84" s="4" t="s">
        <v>432</v>
      </c>
      <c r="B84" s="4" t="s">
        <v>433</v>
      </c>
      <c r="C84" s="5">
        <v>44818</v>
      </c>
      <c r="D84" s="5">
        <v>44818</v>
      </c>
      <c r="E84" s="4">
        <v>2</v>
      </c>
      <c r="F84" s="4">
        <v>1</v>
      </c>
      <c r="G84" s="4" t="s">
        <v>26</v>
      </c>
      <c r="J84" s="4" t="s">
        <v>434</v>
      </c>
      <c r="K84" s="5">
        <v>44986</v>
      </c>
      <c r="L84" s="5" t="s">
        <v>78</v>
      </c>
      <c r="M84" s="4" t="s">
        <v>79</v>
      </c>
      <c r="N84" s="21">
        <v>56</v>
      </c>
      <c r="O84" s="21" t="s">
        <v>80</v>
      </c>
      <c r="P84" s="21" t="s">
        <v>81</v>
      </c>
      <c r="Q84" s="6">
        <v>300.8297</v>
      </c>
      <c r="R84" s="6" t="s">
        <v>82</v>
      </c>
      <c r="S84" s="5">
        <v>45001</v>
      </c>
      <c r="U84" t="s">
        <v>83</v>
      </c>
      <c r="V84" t="s">
        <v>84</v>
      </c>
      <c r="X84" s="6" t="s">
        <v>435</v>
      </c>
      <c r="Y84" s="5">
        <v>45042</v>
      </c>
      <c r="Z84" s="21">
        <v>8</v>
      </c>
      <c r="AA84" s="21" t="s">
        <v>86</v>
      </c>
      <c r="AB84" s="6">
        <v>60.492907682105269</v>
      </c>
      <c r="AC84" s="5"/>
      <c r="AD84" s="6"/>
      <c r="AE84" s="6">
        <v>60.492907682105269</v>
      </c>
      <c r="AF84" s="6"/>
      <c r="AG84" s="6" t="s">
        <v>87</v>
      </c>
      <c r="AH84" s="6" t="s">
        <v>110</v>
      </c>
      <c r="AI84" s="19" t="s">
        <v>89</v>
      </c>
      <c r="AJ84" t="s">
        <v>90</v>
      </c>
      <c r="AK84" s="6" t="s">
        <v>105</v>
      </c>
      <c r="AL84" s="14"/>
      <c r="AM84" s="5">
        <v>45147</v>
      </c>
      <c r="AN84" s="3">
        <v>27.037600000000001</v>
      </c>
      <c r="AO84" s="29">
        <v>1.7729999999999999</v>
      </c>
      <c r="AP84" s="5">
        <v>45163</v>
      </c>
      <c r="AQ84" s="6" t="s">
        <v>91</v>
      </c>
      <c r="AR84" s="21">
        <v>1</v>
      </c>
      <c r="AS84" s="5">
        <v>45183</v>
      </c>
      <c r="AT84" s="5">
        <v>45252</v>
      </c>
      <c r="AW84" s="5">
        <v>45001</v>
      </c>
      <c r="AX84" s="5">
        <v>45252</v>
      </c>
    </row>
    <row r="85" spans="1:50" x14ac:dyDescent="0.25">
      <c r="A85" s="4" t="s">
        <v>436</v>
      </c>
      <c r="B85" s="4" t="s">
        <v>437</v>
      </c>
      <c r="C85" s="5">
        <v>44833</v>
      </c>
      <c r="D85" s="5">
        <v>44833</v>
      </c>
      <c r="E85" s="4">
        <v>2</v>
      </c>
      <c r="F85" s="4">
        <v>1</v>
      </c>
      <c r="G85" s="4" t="s">
        <v>26</v>
      </c>
      <c r="J85" s="4" t="s">
        <v>438</v>
      </c>
      <c r="K85" s="5">
        <v>44986</v>
      </c>
      <c r="L85" s="5" t="s">
        <v>78</v>
      </c>
      <c r="M85" s="4" t="s">
        <v>79</v>
      </c>
      <c r="N85" s="21">
        <v>56</v>
      </c>
      <c r="O85" s="21" t="s">
        <v>80</v>
      </c>
      <c r="P85" s="21" t="s">
        <v>81</v>
      </c>
      <c r="Q85" s="6">
        <v>330.8227</v>
      </c>
      <c r="R85" s="6" t="s">
        <v>82</v>
      </c>
      <c r="S85" s="5">
        <v>45001</v>
      </c>
      <c r="U85" t="s">
        <v>83</v>
      </c>
      <c r="V85" t="s">
        <v>84</v>
      </c>
      <c r="X85" s="6" t="s">
        <v>439</v>
      </c>
      <c r="Y85" s="5">
        <v>45042</v>
      </c>
      <c r="Z85" s="21">
        <v>8</v>
      </c>
      <c r="AA85" s="21" t="s">
        <v>86</v>
      </c>
      <c r="AB85" s="6">
        <v>72.12183439717198</v>
      </c>
      <c r="AC85" s="5"/>
      <c r="AD85" s="6"/>
      <c r="AE85" s="6">
        <v>72.12183439717198</v>
      </c>
      <c r="AF85" s="6"/>
      <c r="AG85" s="6" t="s">
        <v>87</v>
      </c>
      <c r="AH85" s="6" t="s">
        <v>110</v>
      </c>
      <c r="AI85" s="19" t="s">
        <v>89</v>
      </c>
      <c r="AJ85" t="s">
        <v>90</v>
      </c>
      <c r="AK85" s="6" t="s">
        <v>91</v>
      </c>
      <c r="AL85" s="14"/>
      <c r="AM85" s="5">
        <v>45147</v>
      </c>
      <c r="AN85" s="3">
        <v>59.148800000000001</v>
      </c>
      <c r="AO85" s="29">
        <v>1.8120000000000001</v>
      </c>
      <c r="AP85" s="5">
        <v>45163</v>
      </c>
      <c r="AQ85" s="6" t="s">
        <v>91</v>
      </c>
      <c r="AR85" s="21">
        <v>1</v>
      </c>
      <c r="AS85" s="5">
        <v>45183</v>
      </c>
      <c r="AT85" s="6"/>
      <c r="AW85" s="5">
        <v>45001</v>
      </c>
      <c r="AX85" s="5">
        <v>45183</v>
      </c>
    </row>
    <row r="86" spans="1:50" x14ac:dyDescent="0.25">
      <c r="A86" s="4" t="s">
        <v>440</v>
      </c>
      <c r="B86" s="4" t="s">
        <v>441</v>
      </c>
      <c r="C86" s="5">
        <v>44846</v>
      </c>
      <c r="D86" s="5">
        <v>44846</v>
      </c>
      <c r="E86" s="4">
        <v>2</v>
      </c>
      <c r="F86" s="4">
        <v>1</v>
      </c>
      <c r="G86" s="4" t="s">
        <v>26</v>
      </c>
      <c r="J86" s="4" t="s">
        <v>442</v>
      </c>
      <c r="K86" s="5">
        <v>44986</v>
      </c>
      <c r="L86" s="5" t="s">
        <v>78</v>
      </c>
      <c r="M86" s="4" t="s">
        <v>79</v>
      </c>
      <c r="N86" s="21">
        <v>56</v>
      </c>
      <c r="O86" s="21" t="s">
        <v>80</v>
      </c>
      <c r="P86" s="21" t="s">
        <v>81</v>
      </c>
      <c r="Q86" s="6">
        <v>340.20070000000004</v>
      </c>
      <c r="R86" s="6" t="s">
        <v>82</v>
      </c>
      <c r="S86" s="5">
        <v>45001</v>
      </c>
      <c r="U86" t="s">
        <v>83</v>
      </c>
      <c r="V86" t="s">
        <v>84</v>
      </c>
      <c r="X86" s="6" t="s">
        <v>443</v>
      </c>
      <c r="Y86" s="5">
        <v>45042</v>
      </c>
      <c r="Z86" s="21">
        <v>8</v>
      </c>
      <c r="AA86" s="21" t="s">
        <v>86</v>
      </c>
      <c r="AB86" s="6">
        <v>69.04515010055907</v>
      </c>
      <c r="AC86" s="5"/>
      <c r="AD86" s="6"/>
      <c r="AE86" s="6">
        <v>69.04515010055907</v>
      </c>
      <c r="AF86" s="6"/>
      <c r="AG86" s="6" t="s">
        <v>87</v>
      </c>
      <c r="AH86" s="6" t="s">
        <v>88</v>
      </c>
      <c r="AI86" s="19" t="s">
        <v>89</v>
      </c>
      <c r="AJ86" t="s">
        <v>90</v>
      </c>
      <c r="AK86" s="6" t="s">
        <v>91</v>
      </c>
      <c r="AL86" s="14"/>
      <c r="AM86" s="5">
        <v>45147</v>
      </c>
      <c r="AN86" s="3">
        <v>43.652799999999999</v>
      </c>
      <c r="AO86" s="29">
        <v>1.863</v>
      </c>
      <c r="AP86" s="5">
        <v>45163</v>
      </c>
      <c r="AQ86" s="6" t="s">
        <v>91</v>
      </c>
      <c r="AR86" s="21">
        <v>1</v>
      </c>
      <c r="AS86" s="5">
        <v>45183</v>
      </c>
      <c r="AT86" s="6"/>
      <c r="AW86" s="5">
        <v>45001</v>
      </c>
      <c r="AX86" s="5">
        <v>45183</v>
      </c>
    </row>
    <row r="87" spans="1:50" x14ac:dyDescent="0.25">
      <c r="A87" s="4" t="s">
        <v>444</v>
      </c>
      <c r="B87" s="4" t="s">
        <v>445</v>
      </c>
      <c r="C87" s="5">
        <v>44862</v>
      </c>
      <c r="D87" s="5">
        <v>44862</v>
      </c>
      <c r="E87" s="4">
        <v>2</v>
      </c>
      <c r="F87" s="4">
        <v>1</v>
      </c>
      <c r="G87" s="4" t="s">
        <v>26</v>
      </c>
      <c r="J87" s="4" t="s">
        <v>446</v>
      </c>
      <c r="K87" s="5">
        <v>44986</v>
      </c>
      <c r="L87" s="5" t="s">
        <v>78</v>
      </c>
      <c r="M87" s="4" t="s">
        <v>79</v>
      </c>
      <c r="N87" s="21">
        <v>56</v>
      </c>
      <c r="O87" s="21" t="s">
        <v>80</v>
      </c>
      <c r="P87" s="21" t="s">
        <v>81</v>
      </c>
      <c r="Q87" s="6">
        <v>295.28470000000004</v>
      </c>
      <c r="R87" s="6" t="s">
        <v>82</v>
      </c>
      <c r="S87" s="5">
        <v>45065</v>
      </c>
      <c r="U87" t="s">
        <v>83</v>
      </c>
      <c r="V87" t="s">
        <v>84</v>
      </c>
      <c r="X87" s="6" t="s">
        <v>447</v>
      </c>
      <c r="Y87" s="5">
        <v>45042</v>
      </c>
      <c r="Z87" s="21">
        <v>8</v>
      </c>
      <c r="AA87" s="21" t="s">
        <v>86</v>
      </c>
      <c r="AB87" s="3">
        <v>49.073239347956097</v>
      </c>
      <c r="AC87" s="5"/>
      <c r="AD87" s="6"/>
      <c r="AE87" s="3">
        <v>49.073239347956097</v>
      </c>
      <c r="AF87" s="3"/>
      <c r="AG87" s="6" t="s">
        <v>87</v>
      </c>
      <c r="AH87" s="6" t="s">
        <v>88</v>
      </c>
      <c r="AI87" s="19" t="s">
        <v>89</v>
      </c>
      <c r="AJ87" t="s">
        <v>90</v>
      </c>
      <c r="AK87" s="6" t="s">
        <v>91</v>
      </c>
      <c r="AL87" s="14"/>
      <c r="AM87" s="5">
        <v>45147</v>
      </c>
      <c r="AN87" s="3">
        <v>51.150600000000004</v>
      </c>
      <c r="AO87" s="29">
        <v>1.774</v>
      </c>
      <c r="AP87" s="5">
        <v>45163</v>
      </c>
      <c r="AQ87" s="6" t="s">
        <v>91</v>
      </c>
      <c r="AR87" s="21">
        <v>1</v>
      </c>
      <c r="AS87" s="5">
        <v>45183</v>
      </c>
      <c r="AT87" s="6"/>
      <c r="AW87" s="5">
        <v>45065</v>
      </c>
      <c r="AX87" s="5">
        <v>45183</v>
      </c>
    </row>
    <row r="88" spans="1:50" x14ac:dyDescent="0.25">
      <c r="A88" s="4" t="s">
        <v>448</v>
      </c>
      <c r="B88" s="4" t="s">
        <v>449</v>
      </c>
      <c r="C88" s="5">
        <v>44874</v>
      </c>
      <c r="D88" s="5">
        <v>44874</v>
      </c>
      <c r="E88" s="4">
        <v>2</v>
      </c>
      <c r="F88" s="4">
        <v>1</v>
      </c>
      <c r="G88" s="4" t="s">
        <v>26</v>
      </c>
      <c r="J88" s="4" t="s">
        <v>450</v>
      </c>
      <c r="K88" s="5">
        <v>44986</v>
      </c>
      <c r="L88" s="5" t="s">
        <v>78</v>
      </c>
      <c r="M88" s="4" t="s">
        <v>79</v>
      </c>
      <c r="N88" s="21">
        <v>56</v>
      </c>
      <c r="O88" s="21" t="s">
        <v>80</v>
      </c>
      <c r="P88" s="21" t="s">
        <v>81</v>
      </c>
      <c r="Q88" s="6">
        <v>216.28270000000001</v>
      </c>
      <c r="R88" s="6" t="s">
        <v>82</v>
      </c>
      <c r="S88" s="5">
        <v>45001</v>
      </c>
      <c r="U88" t="s">
        <v>83</v>
      </c>
      <c r="V88" t="s">
        <v>84</v>
      </c>
      <c r="X88" s="6" t="s">
        <v>451</v>
      </c>
      <c r="Y88" s="5">
        <v>45042</v>
      </c>
      <c r="Z88" s="21">
        <v>8</v>
      </c>
      <c r="AA88" s="21" t="s">
        <v>86</v>
      </c>
      <c r="AB88" s="3">
        <v>87.558872913521384</v>
      </c>
      <c r="AC88" s="5"/>
      <c r="AD88" s="6"/>
      <c r="AE88" s="3">
        <v>87.558872913521384</v>
      </c>
      <c r="AF88" s="3"/>
      <c r="AG88" s="6" t="s">
        <v>87</v>
      </c>
      <c r="AH88" s="6" t="s">
        <v>110</v>
      </c>
      <c r="AI88" s="19" t="s">
        <v>89</v>
      </c>
      <c r="AJ88" t="s">
        <v>90</v>
      </c>
      <c r="AK88" s="6" t="s">
        <v>91</v>
      </c>
      <c r="AL88" s="14"/>
      <c r="AM88" s="5">
        <v>45147</v>
      </c>
      <c r="AN88" s="3">
        <v>42.956400000000002</v>
      </c>
      <c r="AO88" s="29">
        <v>1.8160000000000001</v>
      </c>
      <c r="AP88" s="5">
        <v>45163</v>
      </c>
      <c r="AQ88" s="6" t="s">
        <v>91</v>
      </c>
      <c r="AR88" s="21">
        <v>5</v>
      </c>
      <c r="AS88" s="5">
        <v>45183</v>
      </c>
      <c r="AT88" s="6"/>
      <c r="AW88" s="5">
        <v>45001</v>
      </c>
      <c r="AX88" s="5">
        <v>45183</v>
      </c>
    </row>
    <row r="89" spans="1:50" x14ac:dyDescent="0.25">
      <c r="A89" s="4" t="s">
        <v>452</v>
      </c>
      <c r="B89" s="4" t="s">
        <v>453</v>
      </c>
      <c r="C89" s="5">
        <v>44888</v>
      </c>
      <c r="D89" s="5">
        <v>44888</v>
      </c>
      <c r="E89" s="4">
        <v>2</v>
      </c>
      <c r="F89" s="4">
        <v>1</v>
      </c>
      <c r="G89" s="4" t="s">
        <v>26</v>
      </c>
      <c r="J89" s="4" t="s">
        <v>454</v>
      </c>
      <c r="K89" s="5">
        <v>44986</v>
      </c>
      <c r="L89" s="5" t="s">
        <v>78</v>
      </c>
      <c r="M89" s="4" t="s">
        <v>79</v>
      </c>
      <c r="N89" s="21">
        <v>56</v>
      </c>
      <c r="O89" s="21" t="s">
        <v>80</v>
      </c>
      <c r="P89" s="21" t="s">
        <v>81</v>
      </c>
      <c r="Q89" s="6">
        <v>305.50069999999999</v>
      </c>
      <c r="R89" s="6" t="s">
        <v>82</v>
      </c>
      <c r="S89" s="5">
        <v>45001</v>
      </c>
      <c r="U89" t="s">
        <v>83</v>
      </c>
      <c r="V89" t="s">
        <v>84</v>
      </c>
      <c r="X89" s="6" t="s">
        <v>455</v>
      </c>
      <c r="Y89" s="5">
        <v>45042</v>
      </c>
      <c r="Z89" s="21">
        <v>8</v>
      </c>
      <c r="AA89" s="21" t="s">
        <v>86</v>
      </c>
      <c r="AB89" s="6">
        <v>47.209341954026108</v>
      </c>
      <c r="AC89" s="5"/>
      <c r="AD89" s="6"/>
      <c r="AE89" s="6">
        <v>47.209341954026108</v>
      </c>
      <c r="AF89" s="6"/>
      <c r="AG89" s="6" t="s">
        <v>87</v>
      </c>
      <c r="AH89" s="6" t="s">
        <v>110</v>
      </c>
      <c r="AI89" s="19" t="s">
        <v>89</v>
      </c>
      <c r="AJ89" t="s">
        <v>90</v>
      </c>
      <c r="AK89" s="6" t="s">
        <v>91</v>
      </c>
      <c r="AL89" s="14"/>
      <c r="AM89" s="5">
        <v>45147</v>
      </c>
      <c r="AN89" s="3">
        <v>64.07119999999999</v>
      </c>
      <c r="AO89" s="29">
        <v>1.8340000000000001</v>
      </c>
      <c r="AP89" s="5">
        <v>45163</v>
      </c>
      <c r="AQ89" s="6" t="s">
        <v>91</v>
      </c>
      <c r="AR89" s="21">
        <v>5</v>
      </c>
      <c r="AS89" s="5">
        <v>45183</v>
      </c>
      <c r="AT89" s="6"/>
      <c r="AW89" s="5">
        <v>45001</v>
      </c>
      <c r="AX89" s="5">
        <v>45183</v>
      </c>
    </row>
    <row r="90" spans="1:50" x14ac:dyDescent="0.25">
      <c r="A90" s="4" t="s">
        <v>456</v>
      </c>
      <c r="B90" s="4" t="s">
        <v>457</v>
      </c>
      <c r="C90" s="5">
        <v>44904</v>
      </c>
      <c r="D90" s="5">
        <v>44904</v>
      </c>
      <c r="E90" s="4">
        <v>2</v>
      </c>
      <c r="F90" s="4">
        <v>1</v>
      </c>
      <c r="G90" s="4" t="s">
        <v>26</v>
      </c>
      <c r="J90" s="4" t="s">
        <v>458</v>
      </c>
      <c r="K90" s="5">
        <v>44986</v>
      </c>
      <c r="L90" s="5" t="s">
        <v>78</v>
      </c>
      <c r="M90" s="4" t="s">
        <v>79</v>
      </c>
      <c r="N90" s="21">
        <v>56</v>
      </c>
      <c r="O90" s="21" t="s">
        <v>80</v>
      </c>
      <c r="P90" s="21" t="s">
        <v>81</v>
      </c>
      <c r="Q90" s="6">
        <v>283.53969999999998</v>
      </c>
      <c r="R90" s="6" t="s">
        <v>82</v>
      </c>
      <c r="S90" s="5">
        <v>45001</v>
      </c>
      <c r="U90" t="s">
        <v>83</v>
      </c>
      <c r="V90" t="s">
        <v>84</v>
      </c>
      <c r="X90" s="6" t="s">
        <v>459</v>
      </c>
      <c r="Y90" s="5">
        <v>45042</v>
      </c>
      <c r="Z90" s="21">
        <v>8</v>
      </c>
      <c r="AA90" s="21" t="s">
        <v>86</v>
      </c>
      <c r="AB90" s="6">
        <v>48.399770336756212</v>
      </c>
      <c r="AC90" s="5"/>
      <c r="AD90" s="6"/>
      <c r="AE90" s="6">
        <v>48.399770336756212</v>
      </c>
      <c r="AF90" s="6"/>
      <c r="AG90" s="6" t="s">
        <v>87</v>
      </c>
      <c r="AH90" s="6" t="s">
        <v>110</v>
      </c>
      <c r="AI90" s="19" t="s">
        <v>89</v>
      </c>
      <c r="AJ90" t="s">
        <v>90</v>
      </c>
      <c r="AK90" s="6" t="s">
        <v>91</v>
      </c>
      <c r="AL90" s="14"/>
      <c r="AM90" s="5">
        <v>45147</v>
      </c>
      <c r="AN90" s="3">
        <v>38.953400000000002</v>
      </c>
      <c r="AO90" s="29">
        <v>1.8120000000000001</v>
      </c>
      <c r="AP90" s="5">
        <v>45163</v>
      </c>
      <c r="AQ90" s="6" t="s">
        <v>91</v>
      </c>
      <c r="AR90" s="21">
        <v>1</v>
      </c>
      <c r="AS90" s="5">
        <v>45183</v>
      </c>
      <c r="AT90" s="6"/>
      <c r="AW90" s="5">
        <v>45001</v>
      </c>
      <c r="AX90" s="5">
        <v>45183</v>
      </c>
    </row>
    <row r="91" spans="1:50" x14ac:dyDescent="0.25">
      <c r="A91" s="4" t="s">
        <v>460</v>
      </c>
      <c r="B91" s="4" t="s">
        <v>461</v>
      </c>
      <c r="C91" s="5">
        <v>44916</v>
      </c>
      <c r="D91" s="5">
        <v>44916</v>
      </c>
      <c r="E91" s="4">
        <v>2</v>
      </c>
      <c r="F91" s="4">
        <v>1</v>
      </c>
      <c r="G91" s="4" t="s">
        <v>26</v>
      </c>
      <c r="J91" s="4" t="s">
        <v>462</v>
      </c>
      <c r="K91" s="5">
        <v>44986</v>
      </c>
      <c r="L91" s="5" t="s">
        <v>78</v>
      </c>
      <c r="M91" s="4" t="s">
        <v>79</v>
      </c>
      <c r="N91" s="21">
        <v>56</v>
      </c>
      <c r="O91" s="21" t="s">
        <v>80</v>
      </c>
      <c r="P91" s="21" t="s">
        <v>81</v>
      </c>
      <c r="Q91" s="6">
        <v>372.68470000000002</v>
      </c>
      <c r="R91" s="6" t="s">
        <v>82</v>
      </c>
      <c r="S91" s="5">
        <v>45001</v>
      </c>
      <c r="U91" t="s">
        <v>83</v>
      </c>
      <c r="V91" t="s">
        <v>84</v>
      </c>
      <c r="X91" s="6" t="s">
        <v>463</v>
      </c>
      <c r="Y91" s="5">
        <v>45042</v>
      </c>
      <c r="Z91" s="21">
        <v>8</v>
      </c>
      <c r="AA91" s="21" t="s">
        <v>86</v>
      </c>
      <c r="AB91" s="6">
        <v>70.864764600601944</v>
      </c>
      <c r="AC91" s="5"/>
      <c r="AD91" s="6"/>
      <c r="AE91" s="6">
        <v>70.864764600601944</v>
      </c>
      <c r="AF91" s="6"/>
      <c r="AG91" s="6" t="s">
        <v>87</v>
      </c>
      <c r="AH91" s="6" t="s">
        <v>82</v>
      </c>
      <c r="AI91" s="19" t="s">
        <v>89</v>
      </c>
      <c r="AJ91" t="s">
        <v>90</v>
      </c>
      <c r="AK91" s="6" t="s">
        <v>91</v>
      </c>
      <c r="AL91" s="14"/>
      <c r="AM91" s="5">
        <v>45147</v>
      </c>
      <c r="AN91" s="3">
        <v>99.989399999999989</v>
      </c>
      <c r="AO91" s="29">
        <v>1.8009999999999999</v>
      </c>
      <c r="AP91" s="5">
        <v>45163</v>
      </c>
      <c r="AQ91" s="6" t="s">
        <v>91</v>
      </c>
      <c r="AR91" s="21">
        <v>5</v>
      </c>
      <c r="AS91" s="5">
        <v>45183</v>
      </c>
      <c r="AT91" s="6"/>
      <c r="AW91" s="5">
        <v>45001</v>
      </c>
      <c r="AX91" s="5">
        <v>45183</v>
      </c>
    </row>
    <row r="92" spans="1:50" x14ac:dyDescent="0.25">
      <c r="A92" s="4" t="s">
        <v>464</v>
      </c>
      <c r="B92" s="4" t="s">
        <v>465</v>
      </c>
      <c r="C92" s="5">
        <v>44930</v>
      </c>
      <c r="D92" s="5">
        <v>44930</v>
      </c>
      <c r="E92" s="4">
        <v>2</v>
      </c>
      <c r="F92" s="4">
        <v>1</v>
      </c>
      <c r="G92" s="4" t="s">
        <v>26</v>
      </c>
      <c r="J92" s="4" t="s">
        <v>466</v>
      </c>
      <c r="K92" s="5">
        <v>44986</v>
      </c>
      <c r="L92" s="5" t="s">
        <v>78</v>
      </c>
      <c r="M92" s="4" t="s">
        <v>79</v>
      </c>
      <c r="N92" s="21">
        <v>56</v>
      </c>
      <c r="O92" s="21" t="s">
        <v>80</v>
      </c>
      <c r="P92" s="21" t="s">
        <v>81</v>
      </c>
      <c r="Q92" s="6">
        <v>306.54270000000002</v>
      </c>
      <c r="R92" s="6" t="s">
        <v>82</v>
      </c>
      <c r="S92" s="5">
        <v>45001</v>
      </c>
      <c r="U92" t="s">
        <v>83</v>
      </c>
      <c r="V92" t="s">
        <v>84</v>
      </c>
      <c r="X92" s="6" t="s">
        <v>467</v>
      </c>
      <c r="Y92" s="5">
        <v>45042</v>
      </c>
      <c r="Z92" s="21">
        <v>8</v>
      </c>
      <c r="AA92" s="21" t="s">
        <v>86</v>
      </c>
      <c r="AB92" s="6">
        <v>57.020716362637835</v>
      </c>
      <c r="AC92" s="5"/>
      <c r="AD92" s="6"/>
      <c r="AE92" s="6">
        <v>57.020716362637835</v>
      </c>
      <c r="AF92" s="6"/>
      <c r="AG92" s="6" t="s">
        <v>87</v>
      </c>
      <c r="AH92" s="6" t="s">
        <v>110</v>
      </c>
      <c r="AI92" s="19" t="s">
        <v>89</v>
      </c>
      <c r="AJ92" t="s">
        <v>90</v>
      </c>
      <c r="AK92" s="6" t="s">
        <v>91</v>
      </c>
      <c r="AL92" s="14"/>
      <c r="AM92" s="5">
        <v>45156</v>
      </c>
      <c r="AN92" s="3">
        <v>53.262</v>
      </c>
      <c r="AO92" s="29">
        <v>1.8640000000000001</v>
      </c>
      <c r="AP92" s="5">
        <v>45163</v>
      </c>
      <c r="AQ92" s="6" t="s">
        <v>91</v>
      </c>
      <c r="AR92" s="21">
        <v>5</v>
      </c>
      <c r="AS92" s="5">
        <v>45183</v>
      </c>
      <c r="AT92" s="6"/>
      <c r="AW92" s="5">
        <v>45001</v>
      </c>
      <c r="AX92" s="5">
        <v>45183</v>
      </c>
    </row>
    <row r="93" spans="1:50" x14ac:dyDescent="0.25">
      <c r="A93" s="4" t="s">
        <v>468</v>
      </c>
      <c r="B93" s="4" t="s">
        <v>469</v>
      </c>
      <c r="C93" s="5">
        <v>44945</v>
      </c>
      <c r="D93" s="5">
        <v>44945</v>
      </c>
      <c r="E93" s="4">
        <v>3</v>
      </c>
      <c r="F93" s="4">
        <v>1</v>
      </c>
      <c r="G93" s="4" t="s">
        <v>26</v>
      </c>
      <c r="J93" s="4" t="s">
        <v>470</v>
      </c>
      <c r="K93" s="5">
        <v>44986</v>
      </c>
      <c r="L93" s="5" t="s">
        <v>78</v>
      </c>
      <c r="M93" s="4" t="s">
        <v>79</v>
      </c>
      <c r="N93" s="21">
        <v>56</v>
      </c>
      <c r="O93" s="21" t="s">
        <v>80</v>
      </c>
      <c r="P93" s="21" t="s">
        <v>81</v>
      </c>
      <c r="Q93" s="6">
        <v>240.20370000000003</v>
      </c>
      <c r="R93" s="6" t="s">
        <v>82</v>
      </c>
      <c r="S93" s="5">
        <v>45001</v>
      </c>
      <c r="U93" t="s">
        <v>83</v>
      </c>
      <c r="V93" t="s">
        <v>84</v>
      </c>
      <c r="X93" s="6" t="s">
        <v>471</v>
      </c>
      <c r="Y93" s="5">
        <v>45042</v>
      </c>
      <c r="Z93" s="21">
        <v>8</v>
      </c>
      <c r="AA93" s="21" t="s">
        <v>86</v>
      </c>
      <c r="AB93" s="6">
        <v>53.368137372483169</v>
      </c>
      <c r="AC93" s="5"/>
      <c r="AD93" s="6"/>
      <c r="AE93" s="6">
        <v>53.368137372483169</v>
      </c>
      <c r="AF93" s="6"/>
      <c r="AG93" s="6" t="s">
        <v>87</v>
      </c>
      <c r="AH93" s="6" t="s">
        <v>110</v>
      </c>
      <c r="AI93" s="19" t="s">
        <v>89</v>
      </c>
      <c r="AJ93" t="s">
        <v>90</v>
      </c>
      <c r="AK93" s="6" t="s">
        <v>91</v>
      </c>
      <c r="AL93" s="14"/>
      <c r="AM93" s="5">
        <v>45147</v>
      </c>
      <c r="AN93" s="3">
        <v>18.747399999999999</v>
      </c>
      <c r="AO93" s="29">
        <v>1.845</v>
      </c>
      <c r="AP93" s="5">
        <v>45163</v>
      </c>
      <c r="AQ93" s="6" t="s">
        <v>91</v>
      </c>
      <c r="AR93" s="21">
        <v>5</v>
      </c>
      <c r="AS93" s="5">
        <v>45183</v>
      </c>
      <c r="AT93" s="6"/>
      <c r="AW93" s="5">
        <v>45001</v>
      </c>
      <c r="AX93" s="5">
        <v>45183</v>
      </c>
    </row>
    <row r="94" spans="1:50" x14ac:dyDescent="0.25">
      <c r="A94" s="4" t="s">
        <v>472</v>
      </c>
      <c r="B94" s="4" t="s">
        <v>473</v>
      </c>
      <c r="C94" s="5">
        <v>44973</v>
      </c>
      <c r="D94" s="5">
        <v>44973</v>
      </c>
      <c r="E94" s="4">
        <v>3</v>
      </c>
      <c r="F94" s="4">
        <v>1</v>
      </c>
      <c r="G94" s="4" t="s">
        <v>26</v>
      </c>
      <c r="J94" s="4" t="s">
        <v>474</v>
      </c>
      <c r="K94" s="5">
        <v>44986</v>
      </c>
      <c r="L94" s="5" t="s">
        <v>78</v>
      </c>
      <c r="M94" s="4" t="s">
        <v>79</v>
      </c>
      <c r="N94" s="21">
        <v>56</v>
      </c>
      <c r="O94" s="21" t="s">
        <v>80</v>
      </c>
      <c r="P94" s="21" t="s">
        <v>81</v>
      </c>
      <c r="Q94" s="6">
        <v>226.18270000000001</v>
      </c>
      <c r="R94" s="6" t="s">
        <v>82</v>
      </c>
      <c r="S94" s="5">
        <v>45001</v>
      </c>
      <c r="U94" t="s">
        <v>83</v>
      </c>
      <c r="V94" t="s">
        <v>84</v>
      </c>
      <c r="X94" s="6" t="s">
        <v>475</v>
      </c>
      <c r="Y94" s="5">
        <v>45042</v>
      </c>
      <c r="Z94" s="21">
        <v>8</v>
      </c>
      <c r="AA94" s="21" t="s">
        <v>86</v>
      </c>
      <c r="AB94" s="6">
        <v>65.935579243044714</v>
      </c>
      <c r="AC94" s="5"/>
      <c r="AD94" s="6"/>
      <c r="AE94" s="6">
        <v>65.935579243044714</v>
      </c>
      <c r="AF94" s="6"/>
      <c r="AG94" s="6" t="s">
        <v>87</v>
      </c>
      <c r="AH94" s="6" t="s">
        <v>82</v>
      </c>
      <c r="AI94" s="19" t="s">
        <v>89</v>
      </c>
      <c r="AJ94" t="s">
        <v>90</v>
      </c>
      <c r="AK94" s="6" t="s">
        <v>105</v>
      </c>
      <c r="AL94" s="14"/>
      <c r="AM94" s="5">
        <v>45147</v>
      </c>
      <c r="AN94" s="3">
        <v>162.01900000000001</v>
      </c>
      <c r="AO94" s="29">
        <v>1.8049999999999999</v>
      </c>
      <c r="AP94" s="5">
        <v>45163</v>
      </c>
      <c r="AQ94" s="6" t="s">
        <v>91</v>
      </c>
      <c r="AR94" s="21">
        <v>5</v>
      </c>
      <c r="AS94" s="5">
        <v>45183</v>
      </c>
      <c r="AT94" s="5">
        <v>45252</v>
      </c>
      <c r="AW94" s="5">
        <v>45001</v>
      </c>
      <c r="AX94" s="5">
        <v>45252</v>
      </c>
    </row>
    <row r="95" spans="1:50" x14ac:dyDescent="0.25">
      <c r="A95" s="4" t="s">
        <v>476</v>
      </c>
      <c r="B95" s="4" t="s">
        <v>477</v>
      </c>
      <c r="C95" s="5">
        <v>44846</v>
      </c>
      <c r="D95" s="5">
        <v>44846</v>
      </c>
      <c r="E95" s="4">
        <v>2</v>
      </c>
      <c r="F95" s="4">
        <v>1</v>
      </c>
      <c r="G95" s="4" t="s">
        <v>27</v>
      </c>
      <c r="J95" s="5" t="s">
        <v>478</v>
      </c>
      <c r="K95" s="5">
        <v>44987</v>
      </c>
      <c r="L95" s="5" t="s">
        <v>78</v>
      </c>
      <c r="M95" s="4" t="s">
        <v>79</v>
      </c>
      <c r="N95" s="21">
        <v>56</v>
      </c>
      <c r="O95" s="21" t="s">
        <v>80</v>
      </c>
      <c r="P95" s="21" t="s">
        <v>81</v>
      </c>
      <c r="Q95" s="6">
        <v>214.83270000000002</v>
      </c>
      <c r="R95" s="6" t="s">
        <v>82</v>
      </c>
      <c r="S95" s="5">
        <v>45001</v>
      </c>
      <c r="U95" t="s">
        <v>83</v>
      </c>
      <c r="V95" t="s">
        <v>84</v>
      </c>
      <c r="X95" s="6" t="s">
        <v>479</v>
      </c>
      <c r="Y95" s="5">
        <v>45043</v>
      </c>
      <c r="Z95" s="21">
        <v>8</v>
      </c>
      <c r="AA95" s="21" t="s">
        <v>86</v>
      </c>
      <c r="AB95" s="6">
        <v>64.168062265221977</v>
      </c>
      <c r="AC95" s="5"/>
      <c r="AD95" s="6"/>
      <c r="AE95" s="6">
        <v>64.168062265221977</v>
      </c>
      <c r="AF95" s="6"/>
      <c r="AG95" s="6" t="s">
        <v>87</v>
      </c>
      <c r="AH95" s="6" t="s">
        <v>82</v>
      </c>
      <c r="AI95" s="19" t="s">
        <v>89</v>
      </c>
      <c r="AJ95" t="s">
        <v>90</v>
      </c>
      <c r="AK95" s="6" t="s">
        <v>91</v>
      </c>
      <c r="AL95" s="14"/>
      <c r="AM95" s="5">
        <v>45147</v>
      </c>
      <c r="AN95" s="3">
        <v>118.6566</v>
      </c>
      <c r="AO95" s="29">
        <v>1.758</v>
      </c>
      <c r="AP95" s="5">
        <v>45163</v>
      </c>
      <c r="AQ95" s="6" t="s">
        <v>91</v>
      </c>
      <c r="AR95" s="21">
        <v>1</v>
      </c>
      <c r="AS95" s="5">
        <v>45183</v>
      </c>
      <c r="AT95" s="6"/>
      <c r="AW95" s="5">
        <v>45001</v>
      </c>
      <c r="AX95" s="5">
        <v>45183</v>
      </c>
    </row>
    <row r="96" spans="1:50" x14ac:dyDescent="0.25">
      <c r="A96" s="4" t="s">
        <v>480</v>
      </c>
      <c r="B96" s="4" t="s">
        <v>481</v>
      </c>
      <c r="C96" s="5">
        <v>44861</v>
      </c>
      <c r="D96" s="5">
        <v>44861</v>
      </c>
      <c r="E96" s="4">
        <v>2</v>
      </c>
      <c r="F96" s="4">
        <v>1</v>
      </c>
      <c r="G96" s="4" t="s">
        <v>27</v>
      </c>
      <c r="J96" s="5" t="s">
        <v>482</v>
      </c>
      <c r="K96" s="5">
        <v>44987</v>
      </c>
      <c r="L96" s="5" t="s">
        <v>78</v>
      </c>
      <c r="M96" s="4" t="s">
        <v>79</v>
      </c>
      <c r="N96" s="21">
        <v>56</v>
      </c>
      <c r="O96" s="21" t="s">
        <v>80</v>
      </c>
      <c r="P96" s="21" t="s">
        <v>81</v>
      </c>
      <c r="Q96" s="6">
        <v>237.09370000000004</v>
      </c>
      <c r="R96" s="6" t="s">
        <v>82</v>
      </c>
      <c r="S96" s="5">
        <v>45001</v>
      </c>
      <c r="U96" t="s">
        <v>83</v>
      </c>
      <c r="V96" t="s">
        <v>105</v>
      </c>
      <c r="X96" s="6" t="s">
        <v>483</v>
      </c>
      <c r="Y96" s="5">
        <v>45043</v>
      </c>
      <c r="Z96" s="21">
        <v>8</v>
      </c>
      <c r="AA96" s="21" t="s">
        <v>86</v>
      </c>
      <c r="AB96" s="6">
        <v>75.3226844550762</v>
      </c>
      <c r="AC96" s="5"/>
      <c r="AD96" s="6"/>
      <c r="AE96" s="6">
        <v>75.3226844550762</v>
      </c>
      <c r="AF96" s="6"/>
      <c r="AG96" s="6" t="s">
        <v>87</v>
      </c>
      <c r="AH96" s="6" t="s">
        <v>82</v>
      </c>
      <c r="AI96" s="19" t="s">
        <v>89</v>
      </c>
      <c r="AJ96" t="s">
        <v>90</v>
      </c>
      <c r="AK96" s="6" t="s">
        <v>91</v>
      </c>
      <c r="AL96" s="14"/>
      <c r="AM96" s="5">
        <v>45147</v>
      </c>
      <c r="AN96" s="3">
        <v>36.5642</v>
      </c>
      <c r="AO96" s="29">
        <v>1.792</v>
      </c>
      <c r="AP96" s="5">
        <v>45163</v>
      </c>
      <c r="AQ96" s="6" t="s">
        <v>91</v>
      </c>
      <c r="AR96" s="21">
        <v>1</v>
      </c>
      <c r="AS96" s="5">
        <v>45183</v>
      </c>
      <c r="AT96" s="5">
        <v>45252</v>
      </c>
      <c r="AW96" s="5">
        <v>45001</v>
      </c>
      <c r="AX96" s="5">
        <v>45252</v>
      </c>
    </row>
    <row r="97" spans="1:50" x14ac:dyDescent="0.25">
      <c r="A97" s="4" t="s">
        <v>484</v>
      </c>
      <c r="B97" s="4" t="s">
        <v>485</v>
      </c>
      <c r="C97" s="5">
        <v>44876</v>
      </c>
      <c r="D97" s="5">
        <v>44876</v>
      </c>
      <c r="E97" s="4">
        <v>2</v>
      </c>
      <c r="F97" s="4">
        <v>1</v>
      </c>
      <c r="G97" s="4" t="s">
        <v>27</v>
      </c>
      <c r="J97" s="5" t="s">
        <v>486</v>
      </c>
      <c r="K97" s="5">
        <v>44987</v>
      </c>
      <c r="L97" s="5" t="s">
        <v>78</v>
      </c>
      <c r="M97" s="4" t="s">
        <v>79</v>
      </c>
      <c r="N97" s="21">
        <v>56</v>
      </c>
      <c r="O97" s="21" t="s">
        <v>80</v>
      </c>
      <c r="P97" s="21" t="s">
        <v>81</v>
      </c>
      <c r="Q97" s="6">
        <v>151.5847</v>
      </c>
      <c r="R97" s="6" t="s">
        <v>82</v>
      </c>
      <c r="S97" s="5">
        <v>45001</v>
      </c>
      <c r="U97" t="s">
        <v>83</v>
      </c>
      <c r="V97" t="s">
        <v>91</v>
      </c>
      <c r="X97" s="6" t="s">
        <v>487</v>
      </c>
      <c r="Y97" s="5">
        <v>45043</v>
      </c>
      <c r="Z97" s="21">
        <v>8</v>
      </c>
      <c r="AA97" s="21" t="s">
        <v>86</v>
      </c>
      <c r="AB97" s="6">
        <v>65.890210984111349</v>
      </c>
      <c r="AC97" s="5"/>
      <c r="AD97" s="6"/>
      <c r="AE97" s="6">
        <v>65.890210984111349</v>
      </c>
      <c r="AF97" s="6"/>
      <c r="AG97" s="6" t="s">
        <v>87</v>
      </c>
      <c r="AH97" s="6" t="s">
        <v>110</v>
      </c>
      <c r="AI97" s="19" t="s">
        <v>89</v>
      </c>
      <c r="AJ97" t="s">
        <v>90</v>
      </c>
      <c r="AK97" s="6" t="s">
        <v>91</v>
      </c>
      <c r="AL97" s="14"/>
      <c r="AM97" s="5">
        <v>45147</v>
      </c>
      <c r="AN97" s="3">
        <v>11.9244</v>
      </c>
      <c r="AO97" s="29">
        <v>1.82</v>
      </c>
      <c r="AP97" s="5">
        <v>45163</v>
      </c>
      <c r="AQ97" s="6" t="s">
        <v>91</v>
      </c>
      <c r="AR97" s="21">
        <v>5</v>
      </c>
      <c r="AS97" s="5">
        <v>45183</v>
      </c>
      <c r="AT97" s="6"/>
      <c r="AW97" s="5">
        <v>45001</v>
      </c>
      <c r="AX97" s="5">
        <v>45183</v>
      </c>
    </row>
    <row r="98" spans="1:50" x14ac:dyDescent="0.25">
      <c r="A98" s="4" t="s">
        <v>488</v>
      </c>
      <c r="B98" s="4" t="s">
        <v>489</v>
      </c>
      <c r="C98" s="5">
        <v>44888</v>
      </c>
      <c r="D98" s="5">
        <v>44907</v>
      </c>
      <c r="E98" s="4">
        <v>2</v>
      </c>
      <c r="F98" s="4">
        <v>1</v>
      </c>
      <c r="G98" s="4" t="s">
        <v>27</v>
      </c>
      <c r="H98" s="4" t="s">
        <v>490</v>
      </c>
      <c r="J98" s="5" t="s">
        <v>491</v>
      </c>
      <c r="K98" s="5">
        <v>44987</v>
      </c>
      <c r="L98" s="5" t="s">
        <v>78</v>
      </c>
      <c r="M98" s="4" t="s">
        <v>79</v>
      </c>
      <c r="N98" s="21">
        <v>56</v>
      </c>
      <c r="O98" s="21" t="s">
        <v>80</v>
      </c>
      <c r="P98" s="21" t="s">
        <v>81</v>
      </c>
      <c r="Q98" s="6">
        <v>193.18770000000001</v>
      </c>
      <c r="R98" s="6" t="s">
        <v>82</v>
      </c>
      <c r="S98" s="5">
        <v>45065</v>
      </c>
      <c r="U98" t="s">
        <v>83</v>
      </c>
      <c r="V98" t="s">
        <v>84</v>
      </c>
      <c r="X98" s="6" t="s">
        <v>492</v>
      </c>
      <c r="Y98" s="5">
        <v>45043</v>
      </c>
      <c r="Z98" s="21">
        <v>8</v>
      </c>
      <c r="AA98" s="21" t="s">
        <v>86</v>
      </c>
      <c r="AB98" s="6">
        <v>54.836419207054</v>
      </c>
      <c r="AC98" s="5"/>
      <c r="AD98" s="6"/>
      <c r="AE98" s="6">
        <v>54.836419207054</v>
      </c>
      <c r="AF98" s="6"/>
      <c r="AG98" s="6" t="s">
        <v>87</v>
      </c>
      <c r="AH98" s="6" t="s">
        <v>110</v>
      </c>
      <c r="AI98" s="19" t="s">
        <v>89</v>
      </c>
      <c r="AJ98" t="s">
        <v>90</v>
      </c>
      <c r="AK98" s="6" t="s">
        <v>105</v>
      </c>
      <c r="AL98" s="14"/>
      <c r="AM98" s="5">
        <v>45147</v>
      </c>
      <c r="AN98" s="3">
        <v>11.3954</v>
      </c>
      <c r="AO98" s="29">
        <v>1.8169999999999999</v>
      </c>
      <c r="AP98" s="5">
        <v>45163</v>
      </c>
      <c r="AQ98" s="6" t="s">
        <v>91</v>
      </c>
      <c r="AR98" s="21">
        <v>1</v>
      </c>
      <c r="AS98" s="5">
        <v>45183</v>
      </c>
      <c r="AT98" s="6"/>
      <c r="AW98" s="5">
        <v>45065</v>
      </c>
      <c r="AX98" s="5">
        <v>45183</v>
      </c>
    </row>
    <row r="99" spans="1:50" x14ac:dyDescent="0.25">
      <c r="A99" s="4" t="s">
        <v>493</v>
      </c>
      <c r="B99" s="4" t="s">
        <v>494</v>
      </c>
      <c r="C99" s="5">
        <v>44907</v>
      </c>
      <c r="D99" s="5">
        <v>44907</v>
      </c>
      <c r="E99" s="4">
        <v>2</v>
      </c>
      <c r="F99" s="4">
        <v>1</v>
      </c>
      <c r="G99" s="4" t="s">
        <v>27</v>
      </c>
      <c r="J99" s="5" t="s">
        <v>495</v>
      </c>
      <c r="K99" s="5">
        <v>44987</v>
      </c>
      <c r="L99" s="5" t="s">
        <v>78</v>
      </c>
      <c r="M99" s="4" t="s">
        <v>79</v>
      </c>
      <c r="N99" s="21">
        <v>56</v>
      </c>
      <c r="O99" s="21" t="s">
        <v>80</v>
      </c>
      <c r="P99" s="21" t="s">
        <v>81</v>
      </c>
      <c r="Q99" s="6">
        <v>244.91070000000002</v>
      </c>
      <c r="R99" s="6" t="s">
        <v>82</v>
      </c>
      <c r="S99" s="5">
        <v>45001</v>
      </c>
      <c r="U99" t="s">
        <v>83</v>
      </c>
      <c r="V99" t="s">
        <v>84</v>
      </c>
      <c r="X99" s="6" t="s">
        <v>496</v>
      </c>
      <c r="Y99" s="5">
        <v>45043</v>
      </c>
      <c r="Z99" s="21">
        <v>8</v>
      </c>
      <c r="AA99" s="21" t="s">
        <v>86</v>
      </c>
      <c r="AB99" s="3">
        <v>75.841488947185056</v>
      </c>
      <c r="AC99" s="5"/>
      <c r="AD99" s="6"/>
      <c r="AE99" s="3">
        <v>75.841488947185056</v>
      </c>
      <c r="AF99" s="3"/>
      <c r="AG99" s="6" t="s">
        <v>87</v>
      </c>
      <c r="AH99" s="6" t="s">
        <v>82</v>
      </c>
      <c r="AI99" s="19" t="s">
        <v>89</v>
      </c>
      <c r="AJ99" t="s">
        <v>90</v>
      </c>
      <c r="AK99" s="6" t="s">
        <v>91</v>
      </c>
      <c r="AL99" s="14"/>
      <c r="AM99" s="5">
        <v>45147</v>
      </c>
      <c r="AN99" s="3">
        <v>25.876999999999999</v>
      </c>
      <c r="AO99" s="29">
        <v>1.8280000000000001</v>
      </c>
      <c r="AP99" s="5">
        <v>45163</v>
      </c>
      <c r="AQ99" s="6" t="s">
        <v>91</v>
      </c>
      <c r="AR99" s="21">
        <v>1</v>
      </c>
      <c r="AS99" s="5">
        <v>45183</v>
      </c>
      <c r="AT99" s="6"/>
      <c r="AW99" s="5">
        <v>45001</v>
      </c>
      <c r="AX99" s="5">
        <v>45183</v>
      </c>
    </row>
    <row r="100" spans="1:50" x14ac:dyDescent="0.25">
      <c r="A100" s="4" t="s">
        <v>497</v>
      </c>
      <c r="B100" s="4" t="s">
        <v>498</v>
      </c>
      <c r="C100" s="5">
        <v>44917</v>
      </c>
      <c r="D100" s="5">
        <v>44917</v>
      </c>
      <c r="E100" s="4">
        <v>2</v>
      </c>
      <c r="F100" s="4">
        <v>1</v>
      </c>
      <c r="G100" s="4" t="s">
        <v>27</v>
      </c>
      <c r="J100" s="5" t="s">
        <v>499</v>
      </c>
      <c r="K100" s="5">
        <v>44987</v>
      </c>
      <c r="L100" s="5" t="s">
        <v>78</v>
      </c>
      <c r="M100" s="4" t="s">
        <v>79</v>
      </c>
      <c r="N100" s="21">
        <v>56</v>
      </c>
      <c r="O100" s="21" t="s">
        <v>80</v>
      </c>
      <c r="P100" s="21" t="s">
        <v>81</v>
      </c>
      <c r="Q100" s="6">
        <v>162.04669999999999</v>
      </c>
      <c r="R100" s="6" t="s">
        <v>82</v>
      </c>
      <c r="S100" s="5">
        <v>45001</v>
      </c>
      <c r="U100" t="s">
        <v>83</v>
      </c>
      <c r="V100" t="s">
        <v>105</v>
      </c>
      <c r="X100" s="6" t="s">
        <v>500</v>
      </c>
      <c r="Y100" s="5">
        <v>45043</v>
      </c>
      <c r="Z100" s="21">
        <v>8</v>
      </c>
      <c r="AA100" s="21" t="s">
        <v>86</v>
      </c>
      <c r="AB100" s="3">
        <v>60.260422489197907</v>
      </c>
      <c r="AC100" s="5"/>
      <c r="AD100" s="6"/>
      <c r="AE100" s="3">
        <v>60.260422489197907</v>
      </c>
      <c r="AF100" s="3"/>
      <c r="AG100" s="6" t="s">
        <v>87</v>
      </c>
      <c r="AH100" s="6" t="s">
        <v>88</v>
      </c>
      <c r="AI100" s="19" t="s">
        <v>89</v>
      </c>
      <c r="AJ100" t="s">
        <v>90</v>
      </c>
      <c r="AK100" s="6" t="s">
        <v>91</v>
      </c>
      <c r="AL100" s="14"/>
      <c r="AM100" s="5">
        <v>45147</v>
      </c>
      <c r="AN100" s="3">
        <v>8.1112000000000002</v>
      </c>
      <c r="AO100" s="29">
        <v>1.792</v>
      </c>
      <c r="AP100" s="5">
        <v>45163</v>
      </c>
      <c r="AQ100" s="6" t="s">
        <v>91</v>
      </c>
      <c r="AR100" s="21">
        <v>1</v>
      </c>
      <c r="AS100" s="5">
        <v>45183</v>
      </c>
      <c r="AT100" s="5">
        <v>45252</v>
      </c>
      <c r="AW100" s="5">
        <v>45001</v>
      </c>
      <c r="AX100" s="5">
        <v>45183</v>
      </c>
    </row>
    <row r="101" spans="1:50" x14ac:dyDescent="0.25">
      <c r="A101" s="4" t="s">
        <v>501</v>
      </c>
      <c r="B101" s="4" t="s">
        <v>502</v>
      </c>
      <c r="C101" s="5">
        <v>44930</v>
      </c>
      <c r="D101" s="5">
        <v>44930</v>
      </c>
      <c r="E101" s="4">
        <v>2</v>
      </c>
      <c r="F101" s="4">
        <v>1</v>
      </c>
      <c r="G101" s="4" t="s">
        <v>27</v>
      </c>
      <c r="J101" s="5" t="s">
        <v>503</v>
      </c>
      <c r="K101" s="5">
        <v>44987</v>
      </c>
      <c r="L101" s="5" t="s">
        <v>78</v>
      </c>
      <c r="M101" s="4" t="s">
        <v>79</v>
      </c>
      <c r="N101" s="21">
        <v>56</v>
      </c>
      <c r="O101" s="21" t="s">
        <v>80</v>
      </c>
      <c r="P101" s="21" t="s">
        <v>81</v>
      </c>
      <c r="Q101" s="6">
        <v>152.41470000000001</v>
      </c>
      <c r="R101" s="6" t="s">
        <v>82</v>
      </c>
      <c r="S101" s="5">
        <v>45001</v>
      </c>
      <c r="U101" t="s">
        <v>83</v>
      </c>
      <c r="V101" t="s">
        <v>91</v>
      </c>
      <c r="X101" s="6" t="s">
        <v>504</v>
      </c>
      <c r="Y101" s="5">
        <v>45043</v>
      </c>
      <c r="Z101" s="21">
        <v>8</v>
      </c>
      <c r="AA101" s="21" t="s">
        <v>86</v>
      </c>
      <c r="AB101" s="6">
        <v>45.066180133695269</v>
      </c>
      <c r="AC101" s="5"/>
      <c r="AD101" s="6"/>
      <c r="AE101" s="6">
        <v>45.066180133695269</v>
      </c>
      <c r="AF101" s="6"/>
      <c r="AG101" s="6" t="s">
        <v>87</v>
      </c>
      <c r="AH101" s="6" t="s">
        <v>88</v>
      </c>
      <c r="AI101" s="19" t="s">
        <v>89</v>
      </c>
      <c r="AJ101" t="s">
        <v>90</v>
      </c>
      <c r="AK101" s="6" t="s">
        <v>91</v>
      </c>
      <c r="AL101" s="14"/>
      <c r="AM101" s="5">
        <v>45156</v>
      </c>
      <c r="AN101" s="3">
        <v>8.980599999999999</v>
      </c>
      <c r="AO101" s="29">
        <v>1.7789999999999999</v>
      </c>
      <c r="AP101" s="5">
        <v>45163</v>
      </c>
      <c r="AQ101" s="6" t="s">
        <v>91</v>
      </c>
      <c r="AR101" s="21">
        <v>1</v>
      </c>
      <c r="AS101" s="5">
        <v>45183</v>
      </c>
      <c r="AT101" s="5">
        <v>45252</v>
      </c>
      <c r="AW101" s="5">
        <v>45001</v>
      </c>
      <c r="AX101" s="5">
        <v>45252</v>
      </c>
    </row>
    <row r="102" spans="1:50" x14ac:dyDescent="0.25">
      <c r="A102" s="4" t="s">
        <v>505</v>
      </c>
      <c r="B102" s="4" t="s">
        <v>506</v>
      </c>
      <c r="C102" s="5">
        <v>44944</v>
      </c>
      <c r="D102" s="5">
        <v>44944</v>
      </c>
      <c r="E102" s="4">
        <v>2</v>
      </c>
      <c r="F102" s="4">
        <v>1</v>
      </c>
      <c r="G102" s="4" t="s">
        <v>27</v>
      </c>
      <c r="J102" s="5" t="s">
        <v>507</v>
      </c>
      <c r="K102" s="5">
        <v>44987</v>
      </c>
      <c r="L102" s="5" t="s">
        <v>78</v>
      </c>
      <c r="M102" s="4" t="s">
        <v>79</v>
      </c>
      <c r="N102" s="21">
        <v>56</v>
      </c>
      <c r="O102" s="21" t="s">
        <v>80</v>
      </c>
      <c r="P102" s="21" t="s">
        <v>81</v>
      </c>
      <c r="Q102" s="6">
        <v>255.52570000000003</v>
      </c>
      <c r="R102" s="6" t="s">
        <v>82</v>
      </c>
      <c r="S102" s="5">
        <v>45001</v>
      </c>
      <c r="U102" t="s">
        <v>83</v>
      </c>
      <c r="V102" t="s">
        <v>84</v>
      </c>
      <c r="X102" s="6" t="s">
        <v>508</v>
      </c>
      <c r="Y102" s="5">
        <v>45043</v>
      </c>
      <c r="Z102" s="21">
        <v>8</v>
      </c>
      <c r="AA102" s="21" t="s">
        <v>86</v>
      </c>
      <c r="AB102" s="6">
        <v>52.4100856461558</v>
      </c>
      <c r="AC102" s="5"/>
      <c r="AD102" s="6"/>
      <c r="AE102" s="6">
        <v>52.4100856461558</v>
      </c>
      <c r="AF102" s="6"/>
      <c r="AG102" s="6" t="s">
        <v>87</v>
      </c>
      <c r="AH102" s="6" t="s">
        <v>82</v>
      </c>
      <c r="AI102" s="19" t="s">
        <v>89</v>
      </c>
      <c r="AJ102" t="s">
        <v>90</v>
      </c>
      <c r="AK102" s="6" t="s">
        <v>91</v>
      </c>
      <c r="AL102" s="14"/>
      <c r="AM102" s="5">
        <v>45147</v>
      </c>
      <c r="AN102" s="3">
        <v>31.891000000000002</v>
      </c>
      <c r="AO102" s="29">
        <v>1.823</v>
      </c>
      <c r="AP102" s="5">
        <v>45163</v>
      </c>
      <c r="AQ102" s="6" t="s">
        <v>91</v>
      </c>
      <c r="AR102" s="21">
        <v>5</v>
      </c>
      <c r="AS102" s="5">
        <v>45183</v>
      </c>
      <c r="AT102" s="6"/>
      <c r="AW102" s="5">
        <v>45001</v>
      </c>
      <c r="AX102" s="5">
        <v>45183</v>
      </c>
    </row>
    <row r="103" spans="1:50" x14ac:dyDescent="0.25">
      <c r="A103" s="4" t="s">
        <v>509</v>
      </c>
      <c r="B103" s="4" t="s">
        <v>510</v>
      </c>
      <c r="C103" s="5">
        <v>44959</v>
      </c>
      <c r="D103" s="5">
        <v>44959</v>
      </c>
      <c r="E103" s="4">
        <v>2</v>
      </c>
      <c r="F103" s="4">
        <v>1</v>
      </c>
      <c r="G103" s="4" t="s">
        <v>27</v>
      </c>
      <c r="H103" s="4" t="s">
        <v>490</v>
      </c>
      <c r="J103" s="5" t="s">
        <v>511</v>
      </c>
      <c r="K103" s="5">
        <v>44987</v>
      </c>
      <c r="L103" s="5" t="s">
        <v>78</v>
      </c>
      <c r="M103" s="4" t="s">
        <v>79</v>
      </c>
      <c r="N103" s="21">
        <v>56</v>
      </c>
      <c r="O103" s="21" t="s">
        <v>80</v>
      </c>
      <c r="P103" s="21" t="s">
        <v>81</v>
      </c>
      <c r="Q103" s="6">
        <v>256.2097</v>
      </c>
      <c r="R103" s="6" t="s">
        <v>82</v>
      </c>
      <c r="S103" s="5">
        <v>45001</v>
      </c>
      <c r="U103" t="s">
        <v>83</v>
      </c>
      <c r="V103" t="s">
        <v>84</v>
      </c>
      <c r="X103" s="6" t="s">
        <v>512</v>
      </c>
      <c r="Y103" s="5">
        <v>45043</v>
      </c>
      <c r="Z103" s="21">
        <v>8</v>
      </c>
      <c r="AA103" s="21" t="s">
        <v>86</v>
      </c>
      <c r="AB103" s="6">
        <v>55.504135783508744</v>
      </c>
      <c r="AC103" s="5"/>
      <c r="AD103" s="6"/>
      <c r="AE103" s="6">
        <v>55.504135783508744</v>
      </c>
      <c r="AF103" s="6"/>
      <c r="AG103" s="6" t="s">
        <v>87</v>
      </c>
      <c r="AH103" s="6" t="s">
        <v>82</v>
      </c>
      <c r="AI103" s="19" t="s">
        <v>89</v>
      </c>
      <c r="AJ103" t="s">
        <v>90</v>
      </c>
      <c r="AK103" s="6" t="s">
        <v>91</v>
      </c>
      <c r="AL103" s="14"/>
      <c r="AM103" s="5">
        <v>45147</v>
      </c>
      <c r="AN103" s="3">
        <v>52.183800000000005</v>
      </c>
      <c r="AO103" s="29">
        <v>1.8069999999999999</v>
      </c>
      <c r="AP103" s="5">
        <v>45163</v>
      </c>
      <c r="AQ103" s="6" t="s">
        <v>91</v>
      </c>
      <c r="AR103" s="21">
        <v>5</v>
      </c>
      <c r="AS103" s="5">
        <v>45183</v>
      </c>
      <c r="AT103" s="6"/>
      <c r="AW103" s="5">
        <v>45001</v>
      </c>
      <c r="AX103" s="5">
        <v>45183</v>
      </c>
    </row>
    <row r="104" spans="1:50" x14ac:dyDescent="0.25">
      <c r="A104" s="4" t="s">
        <v>513</v>
      </c>
      <c r="B104" s="4" t="s">
        <v>514</v>
      </c>
      <c r="C104" s="5">
        <v>44972</v>
      </c>
      <c r="D104" s="5">
        <v>44972</v>
      </c>
      <c r="E104" s="4">
        <v>2</v>
      </c>
      <c r="F104" s="4">
        <v>1</v>
      </c>
      <c r="G104" s="4" t="s">
        <v>27</v>
      </c>
      <c r="H104" s="4" t="s">
        <v>490</v>
      </c>
      <c r="J104" s="5" t="s">
        <v>515</v>
      </c>
      <c r="K104" s="5">
        <v>44987</v>
      </c>
      <c r="L104" s="5" t="s">
        <v>78</v>
      </c>
      <c r="M104" s="4" t="s">
        <v>79</v>
      </c>
      <c r="N104" s="21">
        <v>56</v>
      </c>
      <c r="O104" s="21" t="s">
        <v>80</v>
      </c>
      <c r="P104" s="21" t="s">
        <v>81</v>
      </c>
      <c r="Q104" s="6">
        <v>233.71770000000001</v>
      </c>
      <c r="R104" s="6" t="s">
        <v>82</v>
      </c>
      <c r="S104" s="5">
        <v>45001</v>
      </c>
      <c r="U104" t="s">
        <v>83</v>
      </c>
      <c r="V104" t="s">
        <v>84</v>
      </c>
      <c r="X104" s="6" t="s">
        <v>516</v>
      </c>
      <c r="Y104" s="5">
        <v>45043</v>
      </c>
      <c r="Z104" s="21">
        <v>8</v>
      </c>
      <c r="AA104" s="21" t="s">
        <v>86</v>
      </c>
      <c r="AB104" s="6">
        <v>74.225814539333086</v>
      </c>
      <c r="AC104" s="5"/>
      <c r="AD104" s="6"/>
      <c r="AE104" s="6">
        <v>74.225814539333086</v>
      </c>
      <c r="AF104" s="6"/>
      <c r="AG104" s="6" t="s">
        <v>87</v>
      </c>
      <c r="AH104" s="6" t="s">
        <v>82</v>
      </c>
      <c r="AI104" s="19" t="s">
        <v>89</v>
      </c>
      <c r="AJ104" t="s">
        <v>90</v>
      </c>
      <c r="AK104" s="6" t="s">
        <v>91</v>
      </c>
      <c r="AL104" s="14"/>
      <c r="AM104" s="5">
        <v>45147</v>
      </c>
      <c r="AN104" s="3">
        <v>20.035600000000002</v>
      </c>
      <c r="AO104" s="29">
        <v>1.798</v>
      </c>
      <c r="AP104" s="5">
        <v>45163</v>
      </c>
      <c r="AQ104" s="6" t="s">
        <v>91</v>
      </c>
      <c r="AR104" s="21">
        <v>1</v>
      </c>
      <c r="AS104" s="5">
        <v>45183</v>
      </c>
      <c r="AT104" s="6"/>
      <c r="AW104" s="5">
        <v>45001</v>
      </c>
      <c r="AX104" s="5">
        <v>45183</v>
      </c>
    </row>
    <row r="105" spans="1:50" x14ac:dyDescent="0.25">
      <c r="A105" s="4" t="s">
        <v>517</v>
      </c>
      <c r="B105" s="4" t="s">
        <v>518</v>
      </c>
      <c r="C105" s="5">
        <v>44988</v>
      </c>
      <c r="D105" s="5">
        <v>44991</v>
      </c>
      <c r="E105" s="4">
        <v>3</v>
      </c>
      <c r="F105" s="4">
        <v>1</v>
      </c>
      <c r="G105" s="4" t="s">
        <v>27</v>
      </c>
      <c r="H105" s="4" t="s">
        <v>519</v>
      </c>
      <c r="J105" s="4" t="s">
        <v>520</v>
      </c>
      <c r="K105" s="5">
        <v>44998</v>
      </c>
      <c r="L105" s="5" t="s">
        <v>78</v>
      </c>
      <c r="M105" s="4" t="s">
        <v>79</v>
      </c>
      <c r="N105" s="21">
        <v>56</v>
      </c>
      <c r="O105" s="21" t="s">
        <v>80</v>
      </c>
      <c r="P105" s="21" t="s">
        <v>81</v>
      </c>
      <c r="Q105" s="6">
        <v>258.08870000000002</v>
      </c>
      <c r="R105" s="6" t="s">
        <v>82</v>
      </c>
      <c r="S105" s="5">
        <v>45001</v>
      </c>
      <c r="U105" t="s">
        <v>83</v>
      </c>
      <c r="V105" t="s">
        <v>84</v>
      </c>
      <c r="X105" s="6" t="s">
        <v>521</v>
      </c>
      <c r="Y105" s="5">
        <v>45043</v>
      </c>
      <c r="Z105" s="21">
        <v>8</v>
      </c>
      <c r="AA105" s="21" t="s">
        <v>86</v>
      </c>
      <c r="AB105" s="6">
        <v>65.435551566236043</v>
      </c>
      <c r="AC105" s="5"/>
      <c r="AD105" s="6"/>
      <c r="AE105" s="6">
        <v>65.435551566236043</v>
      </c>
      <c r="AF105" s="6"/>
      <c r="AG105" s="6" t="s">
        <v>87</v>
      </c>
      <c r="AH105" s="6" t="s">
        <v>82</v>
      </c>
      <c r="AI105" s="19" t="s">
        <v>89</v>
      </c>
      <c r="AJ105" t="s">
        <v>90</v>
      </c>
      <c r="AK105" s="6" t="s">
        <v>91</v>
      </c>
      <c r="AL105" s="14"/>
      <c r="AM105" s="5">
        <v>45147</v>
      </c>
      <c r="AN105" s="3">
        <v>24.193000000000001</v>
      </c>
      <c r="AO105" s="29">
        <v>1.847</v>
      </c>
      <c r="AP105" s="5">
        <v>45163</v>
      </c>
      <c r="AQ105" s="6" t="s">
        <v>91</v>
      </c>
      <c r="AR105" s="21">
        <v>5</v>
      </c>
      <c r="AS105" s="5">
        <v>45183</v>
      </c>
      <c r="AT105" s="6"/>
      <c r="AW105" s="5">
        <v>45001</v>
      </c>
      <c r="AX105" s="5">
        <v>45183</v>
      </c>
    </row>
    <row r="106" spans="1:50" x14ac:dyDescent="0.25">
      <c r="A106" s="4" t="s">
        <v>522</v>
      </c>
      <c r="B106" s="4" t="s">
        <v>523</v>
      </c>
      <c r="C106" s="5">
        <v>44998</v>
      </c>
      <c r="D106" s="5">
        <v>44998</v>
      </c>
      <c r="E106" s="4">
        <v>5</v>
      </c>
      <c r="F106" s="4">
        <v>1</v>
      </c>
      <c r="G106" s="4" t="s">
        <v>27</v>
      </c>
      <c r="J106" s="4" t="s">
        <v>524</v>
      </c>
      <c r="K106" s="5">
        <v>44998</v>
      </c>
      <c r="L106" s="5" t="s">
        <v>78</v>
      </c>
      <c r="M106" s="4" t="s">
        <v>79</v>
      </c>
      <c r="N106" s="21">
        <v>56</v>
      </c>
      <c r="O106" s="21" t="s">
        <v>80</v>
      </c>
      <c r="P106" s="21" t="s">
        <v>81</v>
      </c>
      <c r="Q106" s="6">
        <v>188.26769999999999</v>
      </c>
      <c r="R106" s="6" t="s">
        <v>82</v>
      </c>
      <c r="S106" s="5">
        <v>45001</v>
      </c>
      <c r="U106" t="s">
        <v>83</v>
      </c>
      <c r="V106" t="s">
        <v>84</v>
      </c>
      <c r="X106" s="6" t="s">
        <v>525</v>
      </c>
      <c r="Y106" s="5">
        <v>45043</v>
      </c>
      <c r="Z106" s="21">
        <v>8</v>
      </c>
      <c r="AA106" s="21" t="s">
        <v>86</v>
      </c>
      <c r="AB106" s="6">
        <v>56.61001422913575</v>
      </c>
      <c r="AC106" s="5"/>
      <c r="AD106" s="6"/>
      <c r="AE106" s="6">
        <v>56.61001422913575</v>
      </c>
      <c r="AF106" s="6"/>
      <c r="AG106" s="6" t="s">
        <v>87</v>
      </c>
      <c r="AH106" s="6" t="s">
        <v>82</v>
      </c>
      <c r="AI106" s="19" t="s">
        <v>89</v>
      </c>
      <c r="AJ106" t="s">
        <v>90</v>
      </c>
      <c r="AK106" s="6" t="s">
        <v>91</v>
      </c>
      <c r="AL106" s="14"/>
      <c r="AM106" s="5">
        <v>45147</v>
      </c>
      <c r="AN106" s="3">
        <v>8.6462000000000003</v>
      </c>
      <c r="AO106" s="29">
        <v>1.8540000000000001</v>
      </c>
      <c r="AP106" s="5">
        <v>45163</v>
      </c>
      <c r="AQ106" s="6" t="s">
        <v>91</v>
      </c>
      <c r="AR106" s="21">
        <v>5</v>
      </c>
      <c r="AS106" s="5">
        <v>45183</v>
      </c>
      <c r="AT106" s="6"/>
      <c r="AW106" s="5">
        <v>45001</v>
      </c>
      <c r="AX106" s="5">
        <v>45183</v>
      </c>
    </row>
    <row r="107" spans="1:50" x14ac:dyDescent="0.25">
      <c r="A107" s="4" t="s">
        <v>526</v>
      </c>
      <c r="B107" s="4" t="s">
        <v>527</v>
      </c>
      <c r="C107" s="5">
        <v>44832</v>
      </c>
      <c r="D107" s="5">
        <v>44833</v>
      </c>
      <c r="E107" s="4">
        <v>2</v>
      </c>
      <c r="F107" s="4">
        <v>1</v>
      </c>
      <c r="G107" s="4" t="s">
        <v>28</v>
      </c>
      <c r="J107" s="4" t="s">
        <v>528</v>
      </c>
      <c r="K107" s="5">
        <v>44987</v>
      </c>
      <c r="L107" s="5" t="s">
        <v>78</v>
      </c>
      <c r="M107" s="4" t="s">
        <v>79</v>
      </c>
      <c r="N107" s="21">
        <v>56</v>
      </c>
      <c r="O107" s="21" t="s">
        <v>80</v>
      </c>
      <c r="P107" s="21" t="s">
        <v>81</v>
      </c>
      <c r="Q107" s="6">
        <v>159.07629999999997</v>
      </c>
      <c r="R107" s="6" t="s">
        <v>82</v>
      </c>
      <c r="S107" s="5">
        <v>45001</v>
      </c>
      <c r="U107" t="s">
        <v>83</v>
      </c>
      <c r="V107" t="s">
        <v>84</v>
      </c>
      <c r="X107" s="6" t="s">
        <v>529</v>
      </c>
      <c r="Y107" s="5">
        <v>45043</v>
      </c>
      <c r="Z107" s="21">
        <v>8</v>
      </c>
      <c r="AA107" s="21" t="s">
        <v>86</v>
      </c>
      <c r="AB107" s="6">
        <v>52.235993092736841</v>
      </c>
      <c r="AC107" s="5"/>
      <c r="AD107" s="6"/>
      <c r="AE107" s="6">
        <v>52.235993092736841</v>
      </c>
      <c r="AF107" s="6"/>
      <c r="AG107" s="6" t="s">
        <v>87</v>
      </c>
      <c r="AH107" s="6" t="s">
        <v>82</v>
      </c>
      <c r="AI107" s="19" t="s">
        <v>89</v>
      </c>
      <c r="AJ107" t="s">
        <v>90</v>
      </c>
      <c r="AK107" s="6" t="s">
        <v>91</v>
      </c>
      <c r="AL107" s="14"/>
      <c r="AM107" s="5">
        <v>45149</v>
      </c>
      <c r="AN107" s="3">
        <v>14.973000000000001</v>
      </c>
      <c r="AO107" s="29">
        <v>1.7969999999999999</v>
      </c>
      <c r="AP107" s="5">
        <v>45163</v>
      </c>
      <c r="AQ107" s="6" t="s">
        <v>91</v>
      </c>
      <c r="AR107" s="21">
        <v>5</v>
      </c>
      <c r="AS107" s="5">
        <v>45183</v>
      </c>
      <c r="AT107" s="6"/>
      <c r="AW107" s="5">
        <v>45001</v>
      </c>
      <c r="AX107" s="5">
        <v>45183</v>
      </c>
    </row>
    <row r="108" spans="1:50" x14ac:dyDescent="0.25">
      <c r="A108" s="4" t="s">
        <v>530</v>
      </c>
      <c r="B108" s="4" t="s">
        <v>531</v>
      </c>
      <c r="C108" s="5">
        <v>44846</v>
      </c>
      <c r="D108" s="5">
        <v>44846</v>
      </c>
      <c r="E108" s="4">
        <v>2</v>
      </c>
      <c r="F108" s="4">
        <v>1</v>
      </c>
      <c r="G108" s="4" t="s">
        <v>28</v>
      </c>
      <c r="H108" s="4" t="s">
        <v>532</v>
      </c>
      <c r="J108" s="4" t="s">
        <v>533</v>
      </c>
      <c r="K108" s="5">
        <v>44987</v>
      </c>
      <c r="L108" s="5" t="s">
        <v>78</v>
      </c>
      <c r="M108" s="4" t="s">
        <v>79</v>
      </c>
      <c r="N108" s="21">
        <v>56</v>
      </c>
      <c r="O108" s="21" t="s">
        <v>80</v>
      </c>
      <c r="P108" s="21" t="s">
        <v>81</v>
      </c>
      <c r="Q108" s="6">
        <v>101.2723</v>
      </c>
      <c r="R108" s="6" t="s">
        <v>82</v>
      </c>
      <c r="S108" s="5">
        <v>45001</v>
      </c>
      <c r="U108" t="s">
        <v>83</v>
      </c>
      <c r="V108" t="s">
        <v>91</v>
      </c>
      <c r="X108" s="6" t="s">
        <v>534</v>
      </c>
      <c r="Y108" s="5">
        <v>45043</v>
      </c>
      <c r="Z108" s="21">
        <v>8</v>
      </c>
      <c r="AA108" s="21" t="s">
        <v>86</v>
      </c>
      <c r="AB108" s="6">
        <v>51.904196998097355</v>
      </c>
      <c r="AC108" s="5"/>
      <c r="AD108" s="6"/>
      <c r="AE108" s="6">
        <v>51.904196998097355</v>
      </c>
      <c r="AF108" s="6"/>
      <c r="AG108" s="6" t="s">
        <v>87</v>
      </c>
      <c r="AH108" s="6" t="s">
        <v>82</v>
      </c>
      <c r="AI108" s="19" t="s">
        <v>89</v>
      </c>
      <c r="AJ108" t="s">
        <v>90</v>
      </c>
      <c r="AK108" s="6" t="s">
        <v>91</v>
      </c>
      <c r="AL108" s="14"/>
      <c r="AM108" s="5">
        <v>45156</v>
      </c>
      <c r="AN108" s="3">
        <v>6.2477999999999998</v>
      </c>
      <c r="AO108" s="29">
        <v>1.796</v>
      </c>
      <c r="AP108" s="5">
        <v>45163</v>
      </c>
      <c r="AQ108" s="6" t="s">
        <v>91</v>
      </c>
      <c r="AR108" s="21">
        <v>5</v>
      </c>
      <c r="AS108" s="5">
        <v>45183</v>
      </c>
      <c r="AT108" s="5">
        <v>45252</v>
      </c>
      <c r="AW108" s="5">
        <v>45001</v>
      </c>
      <c r="AX108" s="5">
        <v>45252</v>
      </c>
    </row>
    <row r="109" spans="1:50" x14ac:dyDescent="0.25">
      <c r="A109" s="4" t="s">
        <v>535</v>
      </c>
      <c r="B109" s="4" t="s">
        <v>536</v>
      </c>
      <c r="C109" s="5">
        <v>44861</v>
      </c>
      <c r="D109" s="5">
        <v>44861</v>
      </c>
      <c r="E109" s="4">
        <v>2</v>
      </c>
      <c r="F109" s="4">
        <v>1</v>
      </c>
      <c r="G109" s="4" t="s">
        <v>28</v>
      </c>
      <c r="J109" s="4" t="s">
        <v>537</v>
      </c>
      <c r="K109" s="5">
        <v>44987</v>
      </c>
      <c r="L109" s="5" t="s">
        <v>78</v>
      </c>
      <c r="M109" s="4" t="s">
        <v>79</v>
      </c>
      <c r="N109" s="21">
        <v>56</v>
      </c>
      <c r="O109" s="21" t="s">
        <v>80</v>
      </c>
      <c r="P109" s="21" t="s">
        <v>81</v>
      </c>
      <c r="Q109" s="6">
        <v>182.69329999999999</v>
      </c>
      <c r="R109" s="6" t="s">
        <v>82</v>
      </c>
      <c r="S109" s="5">
        <v>45001</v>
      </c>
      <c r="U109" t="s">
        <v>83</v>
      </c>
      <c r="V109" t="s">
        <v>84</v>
      </c>
      <c r="X109" s="6" t="s">
        <v>538</v>
      </c>
      <c r="Y109" s="5">
        <v>45043</v>
      </c>
      <c r="Z109" s="21">
        <v>8</v>
      </c>
      <c r="AA109" s="21" t="s">
        <v>86</v>
      </c>
      <c r="AB109" s="6">
        <v>43.621559257132745</v>
      </c>
      <c r="AC109" s="5"/>
      <c r="AD109" s="6"/>
      <c r="AE109" s="6">
        <v>43.621559257132745</v>
      </c>
      <c r="AF109" s="6"/>
      <c r="AG109" s="6" t="s">
        <v>87</v>
      </c>
      <c r="AH109" s="6" t="s">
        <v>82</v>
      </c>
      <c r="AI109" s="19" t="s">
        <v>89</v>
      </c>
      <c r="AJ109" t="s">
        <v>90</v>
      </c>
      <c r="AK109" s="6" t="s">
        <v>91</v>
      </c>
      <c r="AL109" s="14"/>
      <c r="AM109" s="5">
        <v>45149</v>
      </c>
      <c r="AN109" s="3">
        <v>23.5578</v>
      </c>
      <c r="AO109" s="29">
        <v>1.829</v>
      </c>
      <c r="AP109" s="5">
        <v>45163</v>
      </c>
      <c r="AQ109" s="6" t="s">
        <v>91</v>
      </c>
      <c r="AR109" s="21">
        <v>5</v>
      </c>
      <c r="AS109" s="5">
        <v>45183</v>
      </c>
      <c r="AT109" s="5">
        <v>45252</v>
      </c>
      <c r="AW109" s="5">
        <v>45001</v>
      </c>
      <c r="AX109" s="5">
        <v>45252</v>
      </c>
    </row>
    <row r="110" spans="1:50" x14ac:dyDescent="0.25">
      <c r="A110" s="4" t="s">
        <v>539</v>
      </c>
      <c r="B110" s="4" t="s">
        <v>540</v>
      </c>
      <c r="C110" s="5">
        <v>44874</v>
      </c>
      <c r="D110" s="5">
        <v>44876</v>
      </c>
      <c r="E110" s="4">
        <v>2</v>
      </c>
      <c r="F110" s="4">
        <v>1</v>
      </c>
      <c r="G110" s="4" t="s">
        <v>28</v>
      </c>
      <c r="J110" s="4" t="s">
        <v>541</v>
      </c>
      <c r="K110" s="5">
        <v>44987</v>
      </c>
      <c r="L110" s="5" t="s">
        <v>78</v>
      </c>
      <c r="M110" s="4" t="s">
        <v>79</v>
      </c>
      <c r="N110" s="21">
        <v>56</v>
      </c>
      <c r="O110" s="21" t="s">
        <v>80</v>
      </c>
      <c r="P110" s="21" t="s">
        <v>81</v>
      </c>
      <c r="Q110" s="6">
        <v>124.5223</v>
      </c>
      <c r="R110" s="6" t="s">
        <v>82</v>
      </c>
      <c r="S110" s="5">
        <v>45001</v>
      </c>
      <c r="T110" s="5">
        <v>45252</v>
      </c>
      <c r="U110" t="s">
        <v>83</v>
      </c>
      <c r="V110" t="s">
        <v>84</v>
      </c>
      <c r="X110" s="6" t="s">
        <v>542</v>
      </c>
      <c r="Y110" s="5">
        <v>45043</v>
      </c>
      <c r="Z110" s="21">
        <v>8</v>
      </c>
      <c r="AA110" s="21" t="s">
        <v>86</v>
      </c>
      <c r="AB110" s="6">
        <v>59.69755217621119</v>
      </c>
      <c r="AC110" s="5"/>
      <c r="AD110" s="6"/>
      <c r="AE110" s="6">
        <v>59.69755217621119</v>
      </c>
      <c r="AF110" s="6"/>
      <c r="AG110" s="6" t="s">
        <v>87</v>
      </c>
      <c r="AH110" s="6" t="s">
        <v>82</v>
      </c>
      <c r="AI110" s="19" t="s">
        <v>89</v>
      </c>
      <c r="AJ110" t="s">
        <v>90</v>
      </c>
      <c r="AK110" s="6" t="s">
        <v>91</v>
      </c>
      <c r="AL110" s="14"/>
      <c r="AM110" s="5">
        <v>45149</v>
      </c>
      <c r="AN110" s="3">
        <v>23.713200000000001</v>
      </c>
      <c r="AO110" s="29">
        <v>1.786</v>
      </c>
      <c r="AP110" s="5">
        <v>45163</v>
      </c>
      <c r="AQ110" s="6" t="s">
        <v>91</v>
      </c>
      <c r="AR110" s="21">
        <v>5</v>
      </c>
      <c r="AS110" s="5">
        <v>45183</v>
      </c>
      <c r="AT110" s="6"/>
      <c r="AW110" s="5">
        <v>45252</v>
      </c>
      <c r="AX110" s="5">
        <v>45183</v>
      </c>
    </row>
    <row r="111" spans="1:50" x14ac:dyDescent="0.25">
      <c r="A111" s="4" t="s">
        <v>543</v>
      </c>
      <c r="B111" s="4" t="s">
        <v>544</v>
      </c>
      <c r="C111" s="5">
        <v>44888</v>
      </c>
      <c r="D111" s="5">
        <v>44888</v>
      </c>
      <c r="E111" s="4">
        <v>2</v>
      </c>
      <c r="F111" s="4">
        <v>1</v>
      </c>
      <c r="G111" s="4" t="s">
        <v>28</v>
      </c>
      <c r="J111" s="4" t="s">
        <v>545</v>
      </c>
      <c r="K111" s="5">
        <v>44987</v>
      </c>
      <c r="L111" s="5" t="s">
        <v>78</v>
      </c>
      <c r="M111" s="4" t="s">
        <v>79</v>
      </c>
      <c r="N111" s="21">
        <v>56</v>
      </c>
      <c r="O111" s="21" t="s">
        <v>80</v>
      </c>
      <c r="P111" s="21" t="s">
        <v>81</v>
      </c>
      <c r="Q111" s="6">
        <v>148.75429999999997</v>
      </c>
      <c r="R111" s="6" t="s">
        <v>82</v>
      </c>
      <c r="S111" s="5">
        <v>45001</v>
      </c>
      <c r="U111" t="s">
        <v>83</v>
      </c>
      <c r="V111" t="s">
        <v>84</v>
      </c>
      <c r="X111" s="6" t="s">
        <v>546</v>
      </c>
      <c r="Y111" s="5">
        <v>45043</v>
      </c>
      <c r="Z111" s="21">
        <v>8</v>
      </c>
      <c r="AA111" s="21" t="s">
        <v>86</v>
      </c>
      <c r="AB111" s="3">
        <v>36.865378917218123</v>
      </c>
      <c r="AC111" s="5"/>
      <c r="AD111" s="6"/>
      <c r="AE111" s="3">
        <v>36.865378917218123</v>
      </c>
      <c r="AF111" s="3"/>
      <c r="AG111" s="6" t="s">
        <v>87</v>
      </c>
      <c r="AH111" s="6" t="s">
        <v>82</v>
      </c>
      <c r="AI111" s="19" t="s">
        <v>89</v>
      </c>
      <c r="AJ111" t="s">
        <v>90</v>
      </c>
      <c r="AK111" s="6" t="s">
        <v>91</v>
      </c>
      <c r="AL111" s="14"/>
      <c r="AM111" s="5">
        <v>45149</v>
      </c>
      <c r="AN111" s="3">
        <v>17.077000000000002</v>
      </c>
      <c r="AO111" s="29">
        <v>1.784</v>
      </c>
      <c r="AP111" s="5">
        <v>45163</v>
      </c>
      <c r="AQ111" s="6" t="s">
        <v>91</v>
      </c>
      <c r="AR111" s="21">
        <v>5</v>
      </c>
      <c r="AS111" s="5">
        <v>45183</v>
      </c>
      <c r="AT111" s="5">
        <v>45252</v>
      </c>
      <c r="AW111" s="5">
        <v>45001</v>
      </c>
      <c r="AX111" s="5">
        <v>45252</v>
      </c>
    </row>
    <row r="112" spans="1:50" x14ac:dyDescent="0.25">
      <c r="A112" s="4" t="s">
        <v>547</v>
      </c>
      <c r="B112" s="4" t="s">
        <v>548</v>
      </c>
      <c r="C112" s="5">
        <v>44902</v>
      </c>
      <c r="D112" s="5">
        <v>44902</v>
      </c>
      <c r="E112" s="4">
        <v>2</v>
      </c>
      <c r="F112" s="4">
        <v>1</v>
      </c>
      <c r="G112" s="4" t="s">
        <v>28</v>
      </c>
      <c r="H112" s="4" t="s">
        <v>549</v>
      </c>
      <c r="J112" s="4" t="s">
        <v>550</v>
      </c>
      <c r="K112" s="5">
        <v>44987</v>
      </c>
      <c r="L112" s="5" t="s">
        <v>78</v>
      </c>
      <c r="M112" s="4" t="s">
        <v>79</v>
      </c>
      <c r="N112" s="21">
        <v>56</v>
      </c>
      <c r="O112" s="21" t="s">
        <v>80</v>
      </c>
      <c r="P112" s="21" t="s">
        <v>81</v>
      </c>
      <c r="Q112" s="6">
        <v>125.69229999999999</v>
      </c>
      <c r="R112" s="6" t="s">
        <v>82</v>
      </c>
      <c r="S112" s="5">
        <v>45001</v>
      </c>
      <c r="U112" t="s">
        <v>83</v>
      </c>
      <c r="V112" t="s">
        <v>84</v>
      </c>
      <c r="X112" s="6" t="s">
        <v>551</v>
      </c>
      <c r="Y112" s="5">
        <v>45043</v>
      </c>
      <c r="Z112" s="21">
        <v>8</v>
      </c>
      <c r="AA112" s="21" t="s">
        <v>86</v>
      </c>
      <c r="AB112" s="3">
        <v>59.094957502531621</v>
      </c>
      <c r="AC112" s="5"/>
      <c r="AD112" s="6"/>
      <c r="AE112" s="3">
        <v>59.094957502531621</v>
      </c>
      <c r="AF112" s="3"/>
      <c r="AG112" s="6" t="s">
        <v>87</v>
      </c>
      <c r="AH112" s="6" t="s">
        <v>82</v>
      </c>
      <c r="AI112" s="19" t="s">
        <v>89</v>
      </c>
      <c r="AJ112" t="s">
        <v>90</v>
      </c>
      <c r="AK112" s="6" t="s">
        <v>91</v>
      </c>
      <c r="AL112" s="14"/>
      <c r="AM112" s="5">
        <v>45149</v>
      </c>
      <c r="AN112" s="3">
        <v>21.386800000000001</v>
      </c>
      <c r="AO112" s="29">
        <v>1.8360000000000001</v>
      </c>
      <c r="AP112" s="5">
        <v>45163</v>
      </c>
      <c r="AQ112" s="6" t="s">
        <v>91</v>
      </c>
      <c r="AR112" s="21">
        <v>5</v>
      </c>
      <c r="AS112" s="5">
        <v>45183</v>
      </c>
      <c r="AT112" s="5">
        <v>45252</v>
      </c>
      <c r="AW112" s="5">
        <v>45001</v>
      </c>
      <c r="AX112" s="5">
        <v>45252</v>
      </c>
    </row>
    <row r="113" spans="1:55" x14ac:dyDescent="0.25">
      <c r="A113" s="4" t="s">
        <v>552</v>
      </c>
      <c r="B113" s="4" t="s">
        <v>553</v>
      </c>
      <c r="C113" s="5">
        <v>44916</v>
      </c>
      <c r="D113" s="5">
        <v>44917</v>
      </c>
      <c r="E113" s="4">
        <v>2</v>
      </c>
      <c r="F113" s="4">
        <v>1</v>
      </c>
      <c r="G113" s="4" t="s">
        <v>28</v>
      </c>
      <c r="H113" s="4" t="s">
        <v>554</v>
      </c>
      <c r="J113" s="4" t="s">
        <v>555</v>
      </c>
      <c r="K113" s="5">
        <v>44987</v>
      </c>
      <c r="L113" s="5" t="s">
        <v>78</v>
      </c>
      <c r="M113" s="4" t="s">
        <v>79</v>
      </c>
      <c r="N113" s="21">
        <v>56</v>
      </c>
      <c r="O113" s="21" t="s">
        <v>80</v>
      </c>
      <c r="P113" s="21" t="s">
        <v>81</v>
      </c>
      <c r="Q113" s="6">
        <v>118.2723</v>
      </c>
      <c r="R113" s="6" t="s">
        <v>82</v>
      </c>
      <c r="S113" s="5">
        <v>45001</v>
      </c>
      <c r="U113" t="s">
        <v>83</v>
      </c>
      <c r="V113" t="s">
        <v>84</v>
      </c>
      <c r="X113" s="6" t="s">
        <v>556</v>
      </c>
      <c r="Y113" s="5">
        <v>45043</v>
      </c>
      <c r="Z113" s="21">
        <v>8</v>
      </c>
      <c r="AA113" s="21" t="s">
        <v>86</v>
      </c>
      <c r="AB113" s="6">
        <v>70.277256501065295</v>
      </c>
      <c r="AC113" s="5"/>
      <c r="AD113" s="6"/>
      <c r="AE113" s="6">
        <v>70.277256501065295</v>
      </c>
      <c r="AF113" s="6"/>
      <c r="AG113" s="6" t="s">
        <v>87</v>
      </c>
      <c r="AH113" s="6" t="s">
        <v>82</v>
      </c>
      <c r="AI113" s="19" t="s">
        <v>89</v>
      </c>
      <c r="AJ113" t="s">
        <v>90</v>
      </c>
      <c r="AK113" s="6" t="s">
        <v>91</v>
      </c>
      <c r="AL113" s="14"/>
      <c r="AM113" s="5">
        <v>45156</v>
      </c>
      <c r="AN113" s="3">
        <v>10.331</v>
      </c>
      <c r="AO113" s="29">
        <v>1.8160000000000001</v>
      </c>
      <c r="AP113" s="5">
        <v>45163</v>
      </c>
      <c r="AQ113" s="6" t="s">
        <v>91</v>
      </c>
      <c r="AR113" s="21">
        <v>5</v>
      </c>
      <c r="AS113" s="5">
        <v>45183</v>
      </c>
      <c r="AT113" s="6"/>
      <c r="AW113" s="5">
        <v>45001</v>
      </c>
      <c r="AX113" s="5">
        <v>45183</v>
      </c>
    </row>
    <row r="114" spans="1:55" x14ac:dyDescent="0.25">
      <c r="A114" s="4" t="s">
        <v>557</v>
      </c>
      <c r="B114" s="4" t="s">
        <v>558</v>
      </c>
      <c r="C114" s="5">
        <v>44930</v>
      </c>
      <c r="D114" s="5">
        <v>44931</v>
      </c>
      <c r="E114" s="4">
        <v>1</v>
      </c>
      <c r="F114" s="4">
        <v>1</v>
      </c>
      <c r="G114" s="4" t="s">
        <v>28</v>
      </c>
      <c r="J114" s="4" t="s">
        <v>559</v>
      </c>
      <c r="K114" s="5">
        <v>44987</v>
      </c>
      <c r="L114" s="5" t="s">
        <v>78</v>
      </c>
      <c r="M114" s="4" t="s">
        <v>79</v>
      </c>
      <c r="N114" s="21">
        <v>56</v>
      </c>
      <c r="O114" s="21" t="s">
        <v>80</v>
      </c>
      <c r="P114" s="21" t="s">
        <v>81</v>
      </c>
      <c r="Q114" s="6">
        <v>77.628299999999996</v>
      </c>
      <c r="R114" s="6" t="s">
        <v>82</v>
      </c>
      <c r="S114" s="5">
        <v>45001</v>
      </c>
      <c r="U114" t="s">
        <v>83</v>
      </c>
      <c r="V114" t="s">
        <v>84</v>
      </c>
      <c r="X114" s="6" t="s">
        <v>560</v>
      </c>
      <c r="Y114" s="5">
        <v>45043</v>
      </c>
      <c r="Z114" s="21">
        <v>8</v>
      </c>
      <c r="AA114" s="21" t="s">
        <v>86</v>
      </c>
      <c r="AB114" s="6">
        <v>49.750832746331739</v>
      </c>
      <c r="AC114" s="5"/>
      <c r="AD114" s="6"/>
      <c r="AE114" s="6">
        <v>49.750832746331739</v>
      </c>
      <c r="AF114" s="6"/>
      <c r="AG114" s="6" t="s">
        <v>87</v>
      </c>
      <c r="AH114" s="6" t="s">
        <v>82</v>
      </c>
      <c r="AI114" s="19" t="s">
        <v>89</v>
      </c>
      <c r="AJ114" t="s">
        <v>90</v>
      </c>
      <c r="AK114" s="6" t="s">
        <v>91</v>
      </c>
      <c r="AL114" s="14"/>
      <c r="AM114" s="5">
        <v>45149</v>
      </c>
      <c r="AN114" s="3">
        <v>25.363599999999998</v>
      </c>
      <c r="AO114" s="29">
        <v>1.8120000000000001</v>
      </c>
      <c r="AP114" s="5">
        <v>45163</v>
      </c>
      <c r="AQ114" s="6" t="s">
        <v>91</v>
      </c>
      <c r="AR114" s="21">
        <v>5</v>
      </c>
      <c r="AS114" s="5">
        <v>45183</v>
      </c>
      <c r="AT114" s="5">
        <v>45252</v>
      </c>
      <c r="AW114" s="5">
        <v>45001</v>
      </c>
      <c r="AX114" s="5">
        <v>45252</v>
      </c>
      <c r="AZ114" s="6" t="s">
        <v>281</v>
      </c>
      <c r="BA114" s="4" t="s">
        <v>561</v>
      </c>
      <c r="BB114" s="6" t="s">
        <v>283</v>
      </c>
      <c r="BC114" s="5" t="s">
        <v>562</v>
      </c>
    </row>
    <row r="115" spans="1:55" x14ac:dyDescent="0.25">
      <c r="A115" s="4" t="s">
        <v>563</v>
      </c>
      <c r="B115" s="4" t="s">
        <v>564</v>
      </c>
      <c r="C115" s="5">
        <v>44944</v>
      </c>
      <c r="D115" s="5">
        <v>44945</v>
      </c>
      <c r="E115" s="4">
        <v>1</v>
      </c>
      <c r="F115" s="4">
        <v>1</v>
      </c>
      <c r="G115" s="4" t="s">
        <v>28</v>
      </c>
      <c r="J115" s="4" t="s">
        <v>565</v>
      </c>
      <c r="K115" s="5">
        <v>44987</v>
      </c>
      <c r="L115" s="5" t="s">
        <v>78</v>
      </c>
      <c r="M115" s="4" t="s">
        <v>79</v>
      </c>
      <c r="N115" s="21">
        <v>56</v>
      </c>
      <c r="O115" s="21" t="s">
        <v>80</v>
      </c>
      <c r="P115" s="21" t="s">
        <v>81</v>
      </c>
      <c r="Q115" s="6">
        <v>57.063300000000005</v>
      </c>
      <c r="R115" s="6" t="s">
        <v>82</v>
      </c>
      <c r="S115" s="5">
        <v>45001</v>
      </c>
      <c r="U115" t="s">
        <v>83</v>
      </c>
      <c r="V115" t="s">
        <v>84</v>
      </c>
      <c r="X115" s="6" t="s">
        <v>566</v>
      </c>
      <c r="Y115" s="5">
        <v>45043</v>
      </c>
      <c r="Z115" s="21">
        <v>8</v>
      </c>
      <c r="AA115" s="21" t="s">
        <v>86</v>
      </c>
      <c r="AB115" s="6">
        <v>31.437685393916965</v>
      </c>
      <c r="AC115" s="5"/>
      <c r="AD115" s="6"/>
      <c r="AE115" s="6">
        <v>31.437685393916965</v>
      </c>
      <c r="AF115" s="6"/>
      <c r="AG115" s="6" t="s">
        <v>87</v>
      </c>
      <c r="AH115" s="6" t="s">
        <v>82</v>
      </c>
      <c r="AI115" s="19" t="s">
        <v>89</v>
      </c>
      <c r="AJ115" t="s">
        <v>90</v>
      </c>
      <c r="AK115" s="6" t="s">
        <v>91</v>
      </c>
      <c r="AM115" s="5">
        <v>45149</v>
      </c>
      <c r="AN115" s="3">
        <v>7.4506000000000006</v>
      </c>
      <c r="AO115" s="29">
        <v>1.8360000000000001</v>
      </c>
      <c r="AP115" s="5">
        <v>45163</v>
      </c>
      <c r="AQ115" s="6" t="s">
        <v>91</v>
      </c>
      <c r="AR115" s="21">
        <v>5</v>
      </c>
      <c r="AS115" s="5">
        <v>45183</v>
      </c>
      <c r="AW115" s="5">
        <v>45001</v>
      </c>
      <c r="AX115" s="5">
        <v>45183</v>
      </c>
      <c r="AZ115" s="6" t="s">
        <v>281</v>
      </c>
      <c r="BA115" s="4" t="s">
        <v>567</v>
      </c>
      <c r="BB115" s="6" t="s">
        <v>283</v>
      </c>
      <c r="BC115" s="5" t="s">
        <v>568</v>
      </c>
    </row>
    <row r="116" spans="1:55" x14ac:dyDescent="0.25">
      <c r="A116" s="4" t="s">
        <v>569</v>
      </c>
      <c r="B116" s="4" t="s">
        <v>570</v>
      </c>
      <c r="C116" s="5">
        <v>44959</v>
      </c>
      <c r="D116" s="5">
        <v>44959</v>
      </c>
      <c r="E116" s="4">
        <v>2</v>
      </c>
      <c r="F116" s="4">
        <v>1</v>
      </c>
      <c r="G116" s="4" t="s">
        <v>28</v>
      </c>
      <c r="H116" s="4" t="s">
        <v>571</v>
      </c>
      <c r="J116" s="4" t="s">
        <v>572</v>
      </c>
      <c r="K116" s="5">
        <v>44987</v>
      </c>
      <c r="L116" s="5" t="s">
        <v>78</v>
      </c>
      <c r="M116" s="4" t="s">
        <v>79</v>
      </c>
      <c r="N116" s="21">
        <v>56</v>
      </c>
      <c r="O116" s="21" t="s">
        <v>80</v>
      </c>
      <c r="P116" s="21" t="s">
        <v>81</v>
      </c>
      <c r="Q116" s="6">
        <v>222.55130000000003</v>
      </c>
      <c r="R116" s="6" t="s">
        <v>82</v>
      </c>
      <c r="S116" s="5">
        <v>45001</v>
      </c>
      <c r="U116" t="s">
        <v>83</v>
      </c>
      <c r="V116" t="s">
        <v>84</v>
      </c>
      <c r="X116" s="6" t="s">
        <v>573</v>
      </c>
      <c r="Y116" s="5">
        <v>45043</v>
      </c>
      <c r="Z116" s="21">
        <v>8</v>
      </c>
      <c r="AA116" s="21" t="s">
        <v>86</v>
      </c>
      <c r="AB116" s="6">
        <v>52.706390303782825</v>
      </c>
      <c r="AC116" s="5"/>
      <c r="AD116" s="6"/>
      <c r="AE116" s="6">
        <v>52.706390303782825</v>
      </c>
      <c r="AF116" s="6"/>
      <c r="AG116" s="6" t="s">
        <v>87</v>
      </c>
      <c r="AH116" s="6" t="s">
        <v>82</v>
      </c>
      <c r="AI116" s="19" t="s">
        <v>89</v>
      </c>
      <c r="AJ116" t="s">
        <v>90</v>
      </c>
      <c r="AK116" s="6" t="s">
        <v>91</v>
      </c>
      <c r="AM116" s="5">
        <v>45149</v>
      </c>
      <c r="AN116" s="3">
        <v>38.911200000000001</v>
      </c>
      <c r="AO116" s="29">
        <v>1.823</v>
      </c>
      <c r="AP116" s="5">
        <v>45163</v>
      </c>
      <c r="AQ116" s="6" t="s">
        <v>91</v>
      </c>
      <c r="AR116" s="21">
        <v>5</v>
      </c>
      <c r="AS116" s="5">
        <v>45183</v>
      </c>
      <c r="AT116" s="5"/>
      <c r="AW116" s="5">
        <v>45001</v>
      </c>
      <c r="AX116" s="5">
        <v>45183</v>
      </c>
    </row>
    <row r="117" spans="1:55" x14ac:dyDescent="0.25">
      <c r="A117" s="4" t="s">
        <v>574</v>
      </c>
      <c r="B117" s="4" t="s">
        <v>575</v>
      </c>
      <c r="C117" s="5">
        <v>44973</v>
      </c>
      <c r="D117" s="5">
        <v>44973</v>
      </c>
      <c r="E117" s="4">
        <v>1</v>
      </c>
      <c r="F117" s="4">
        <v>1</v>
      </c>
      <c r="G117" s="4" t="s">
        <v>28</v>
      </c>
      <c r="J117" s="4" t="s">
        <v>576</v>
      </c>
      <c r="K117" s="5">
        <v>44987</v>
      </c>
      <c r="L117" s="5" t="s">
        <v>78</v>
      </c>
      <c r="M117" s="4" t="s">
        <v>79</v>
      </c>
      <c r="N117" s="21">
        <v>56</v>
      </c>
      <c r="O117" s="21" t="s">
        <v>80</v>
      </c>
      <c r="P117" s="21" t="s">
        <v>81</v>
      </c>
      <c r="Q117" s="6">
        <v>214.62029999999999</v>
      </c>
      <c r="R117" s="6" t="s">
        <v>82</v>
      </c>
      <c r="S117" s="5">
        <v>45001</v>
      </c>
      <c r="U117" t="s">
        <v>83</v>
      </c>
      <c r="V117" t="s">
        <v>84</v>
      </c>
      <c r="X117" s="6" t="s">
        <v>577</v>
      </c>
      <c r="Y117" s="5">
        <v>45043</v>
      </c>
      <c r="Z117" s="21">
        <v>8</v>
      </c>
      <c r="AA117" s="21" t="s">
        <v>86</v>
      </c>
      <c r="AB117" s="6">
        <v>61.354144846306887</v>
      </c>
      <c r="AC117" s="5"/>
      <c r="AD117" s="6"/>
      <c r="AE117" s="6">
        <v>61.354144846306887</v>
      </c>
      <c r="AF117" s="6"/>
      <c r="AG117" s="6" t="s">
        <v>87</v>
      </c>
      <c r="AH117" s="6" t="s">
        <v>82</v>
      </c>
      <c r="AI117" s="19" t="s">
        <v>89</v>
      </c>
      <c r="AJ117" t="s">
        <v>90</v>
      </c>
      <c r="AK117" s="6" t="s">
        <v>91</v>
      </c>
      <c r="AM117" s="5">
        <v>45149</v>
      </c>
      <c r="AN117" s="3">
        <v>44.5396</v>
      </c>
      <c r="AO117" s="29">
        <v>1.8080000000000001</v>
      </c>
      <c r="AP117" s="5">
        <v>45163</v>
      </c>
      <c r="AQ117" s="6" t="s">
        <v>91</v>
      </c>
      <c r="AR117" s="21">
        <v>5</v>
      </c>
      <c r="AS117" s="5">
        <v>45183</v>
      </c>
      <c r="AT117" s="5">
        <v>45252</v>
      </c>
      <c r="AW117" s="5">
        <v>45001</v>
      </c>
      <c r="AX117" s="5">
        <v>45252</v>
      </c>
      <c r="AZ117" s="6" t="s">
        <v>281</v>
      </c>
      <c r="BA117" s="4" t="s">
        <v>578</v>
      </c>
      <c r="BB117" s="6" t="s">
        <v>283</v>
      </c>
      <c r="BC117" s="5" t="s">
        <v>579</v>
      </c>
    </row>
    <row r="118" spans="1:55" x14ac:dyDescent="0.25">
      <c r="A118" s="4" t="s">
        <v>580</v>
      </c>
      <c r="B118" s="4" t="s">
        <v>581</v>
      </c>
      <c r="C118" s="5">
        <v>44987</v>
      </c>
      <c r="D118" s="5">
        <v>44987</v>
      </c>
      <c r="E118" s="4">
        <v>2</v>
      </c>
      <c r="F118" s="4">
        <v>1</v>
      </c>
      <c r="G118" s="4" t="s">
        <v>28</v>
      </c>
      <c r="J118" s="4" t="s">
        <v>582</v>
      </c>
      <c r="K118" s="5">
        <v>44987</v>
      </c>
      <c r="L118" s="5" t="s">
        <v>78</v>
      </c>
      <c r="M118" s="4" t="s">
        <v>79</v>
      </c>
      <c r="N118" s="21">
        <v>56</v>
      </c>
      <c r="O118" s="21" t="s">
        <v>80</v>
      </c>
      <c r="P118" s="21" t="s">
        <v>81</v>
      </c>
      <c r="Q118" s="6">
        <v>78.087299999999999</v>
      </c>
      <c r="R118" s="6" t="s">
        <v>82</v>
      </c>
      <c r="S118" s="5">
        <v>45001</v>
      </c>
      <c r="U118" t="s">
        <v>83</v>
      </c>
      <c r="V118" t="s">
        <v>84</v>
      </c>
      <c r="X118" s="6" t="s">
        <v>583</v>
      </c>
      <c r="Y118" s="5">
        <v>45043</v>
      </c>
      <c r="Z118" s="21">
        <v>8</v>
      </c>
      <c r="AA118" s="21" t="s">
        <v>86</v>
      </c>
      <c r="AB118" s="6">
        <v>65.084110364259374</v>
      </c>
      <c r="AC118" s="5"/>
      <c r="AD118" s="6"/>
      <c r="AE118" s="6">
        <v>65.084110364259374</v>
      </c>
      <c r="AF118" s="6"/>
      <c r="AG118" s="6" t="s">
        <v>87</v>
      </c>
      <c r="AH118" s="6" t="s">
        <v>82</v>
      </c>
      <c r="AI118" s="19" t="s">
        <v>89</v>
      </c>
      <c r="AJ118" t="s">
        <v>90</v>
      </c>
      <c r="AK118" s="6" t="s">
        <v>91</v>
      </c>
      <c r="AM118" s="5">
        <v>45149</v>
      </c>
      <c r="AN118" s="3">
        <v>10.4834</v>
      </c>
      <c r="AO118" s="29">
        <v>1.7809999999999999</v>
      </c>
      <c r="AP118" s="5">
        <v>45163</v>
      </c>
      <c r="AQ118" s="6" t="s">
        <v>91</v>
      </c>
      <c r="AR118" s="21">
        <v>5</v>
      </c>
      <c r="AS118" s="5">
        <v>45183</v>
      </c>
      <c r="AW118" s="5">
        <v>45001</v>
      </c>
      <c r="AX118" s="5">
        <v>45183</v>
      </c>
    </row>
    <row r="119" spans="1:55" x14ac:dyDescent="0.25">
      <c r="A119" s="4" t="s">
        <v>584</v>
      </c>
      <c r="B119" s="4" t="s">
        <v>585</v>
      </c>
      <c r="C119" s="5"/>
      <c r="D119" s="5"/>
      <c r="Y119" s="5"/>
      <c r="AB119" s="6"/>
      <c r="AC119" s="6"/>
      <c r="AD119" s="6"/>
      <c r="AE119" s="6"/>
      <c r="AF119" s="6"/>
      <c r="AW119" s="5">
        <v>45183</v>
      </c>
    </row>
    <row r="120" spans="1:55" x14ac:dyDescent="0.25">
      <c r="A120" s="4" t="s">
        <v>586</v>
      </c>
      <c r="B120" s="4" t="s">
        <v>585</v>
      </c>
      <c r="C120" s="5"/>
      <c r="D120" s="5"/>
      <c r="AW120" s="5">
        <v>45183</v>
      </c>
    </row>
    <row r="123" spans="1:55" x14ac:dyDescent="0.25">
      <c r="C123" s="5"/>
      <c r="D123" s="5"/>
    </row>
    <row r="124" spans="1:55" x14ac:dyDescent="0.25">
      <c r="C124" s="5"/>
      <c r="D124" s="5"/>
    </row>
    <row r="125" spans="1:55" x14ac:dyDescent="0.25">
      <c r="C125" s="5"/>
      <c r="D125" s="5"/>
    </row>
    <row r="126" spans="1:55" x14ac:dyDescent="0.25">
      <c r="C126" s="5"/>
      <c r="D126" s="5"/>
    </row>
  </sheetData>
  <mergeCells count="4">
    <mergeCell ref="J2:V2"/>
    <mergeCell ref="X2:AK2"/>
    <mergeCell ref="AM2:AU2"/>
    <mergeCell ref="AW1:AX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DC66-5970-494D-99B1-D6EE83D67FE0}">
  <dimension ref="A1:AE236"/>
  <sheetViews>
    <sheetView zoomScale="90" zoomScaleNormal="90" workbookViewId="0">
      <pane ySplit="2" topLeftCell="A3" activePane="bottomLeft" state="frozen"/>
      <selection pane="bottomLeft" activeCell="V131" sqref="V131"/>
    </sheetView>
  </sheetViews>
  <sheetFormatPr defaultRowHeight="15" x14ac:dyDescent="0.25"/>
  <cols>
    <col min="1" max="1" width="7.42578125" style="4" bestFit="1" customWidth="1"/>
    <col min="2" max="2" width="5.42578125" bestFit="1" customWidth="1"/>
    <col min="3" max="3" width="11" bestFit="1" customWidth="1"/>
    <col min="4" max="4" width="17.28515625" bestFit="1" customWidth="1"/>
    <col min="5" max="5" width="5.42578125" bestFit="1" customWidth="1"/>
    <col min="6" max="6" width="10.140625" bestFit="1" customWidth="1"/>
    <col min="7" max="7" width="11.140625" bestFit="1" customWidth="1"/>
    <col min="8" max="8" width="5.42578125" bestFit="1" customWidth="1"/>
    <col min="9" max="9" width="10.140625" bestFit="1" customWidth="1"/>
    <col min="10" max="10" width="11.140625" bestFit="1" customWidth="1"/>
    <col min="11" max="11" width="13.28515625" bestFit="1" customWidth="1"/>
    <col min="12" max="12" width="11.5703125" customWidth="1"/>
    <col min="13" max="13" width="11" bestFit="1" customWidth="1"/>
    <col min="15" max="15" width="11" bestFit="1" customWidth="1"/>
    <col min="18" max="18" width="15.28515625" bestFit="1" customWidth="1"/>
    <col min="19" max="19" width="15.28515625" customWidth="1"/>
    <col min="20" max="20" width="13.7109375" customWidth="1"/>
    <col min="27" max="27" width="13.140625" customWidth="1"/>
    <col min="28" max="28" width="37.85546875" customWidth="1"/>
    <col min="29" max="29" width="14.7109375" customWidth="1"/>
  </cols>
  <sheetData>
    <row r="1" spans="1:31" ht="15.75" thickBot="1" x14ac:dyDescent="0.3">
      <c r="A1" s="48" t="s">
        <v>587</v>
      </c>
      <c r="B1" s="113">
        <v>1</v>
      </c>
      <c r="C1" s="113"/>
      <c r="D1" s="113"/>
      <c r="E1" s="113">
        <v>2</v>
      </c>
      <c r="F1" s="113"/>
      <c r="G1" s="113"/>
      <c r="H1" s="113">
        <v>3</v>
      </c>
      <c r="I1" s="113"/>
      <c r="J1" s="113"/>
      <c r="K1" s="49"/>
      <c r="L1" s="50"/>
      <c r="R1" s="114"/>
      <c r="S1" s="114"/>
      <c r="T1" s="114"/>
    </row>
    <row r="2" spans="1:31" ht="15.75" thickBot="1" x14ac:dyDescent="0.3">
      <c r="A2" s="46"/>
      <c r="B2" s="47" t="s">
        <v>588</v>
      </c>
      <c r="C2" s="47" t="s">
        <v>589</v>
      </c>
      <c r="D2" s="47" t="s">
        <v>590</v>
      </c>
      <c r="E2" s="47" t="s">
        <v>588</v>
      </c>
      <c r="F2" s="47" t="s">
        <v>589</v>
      </c>
      <c r="G2" s="47" t="s">
        <v>590</v>
      </c>
      <c r="H2" s="47" t="s">
        <v>588</v>
      </c>
      <c r="I2" s="47" t="s">
        <v>589</v>
      </c>
      <c r="J2" s="47" t="s">
        <v>590</v>
      </c>
      <c r="K2" s="47" t="s">
        <v>591</v>
      </c>
      <c r="L2" s="51" t="s">
        <v>592</v>
      </c>
      <c r="O2" s="1"/>
      <c r="R2" s="41" t="s">
        <v>593</v>
      </c>
      <c r="S2" s="41" t="s">
        <v>594</v>
      </c>
      <c r="T2" s="41" t="s">
        <v>595</v>
      </c>
    </row>
    <row r="3" spans="1:31" x14ac:dyDescent="0.25">
      <c r="A3" s="42" t="s">
        <v>85</v>
      </c>
      <c r="B3" s="43">
        <v>5</v>
      </c>
      <c r="C3" s="44">
        <v>45183</v>
      </c>
      <c r="D3" s="45">
        <v>222791</v>
      </c>
      <c r="E3" s="45">
        <v>1</v>
      </c>
      <c r="F3" s="44">
        <v>45252</v>
      </c>
      <c r="G3" s="45">
        <v>666646</v>
      </c>
      <c r="H3" s="45"/>
      <c r="I3" s="45"/>
      <c r="J3" s="45"/>
      <c r="K3" s="45">
        <f t="shared" ref="K3:K66" si="0">MAX(D3,G3,J3)</f>
        <v>666646</v>
      </c>
      <c r="L3" s="52">
        <f>IF(K3=D3,C3,F3)</f>
        <v>45252</v>
      </c>
      <c r="M3" s="5">
        <v>45252</v>
      </c>
      <c r="R3" s="32" t="s">
        <v>85</v>
      </c>
      <c r="S3" s="6">
        <v>0.5</v>
      </c>
      <c r="T3" s="19" t="s">
        <v>89</v>
      </c>
      <c r="U3" t="s">
        <v>596</v>
      </c>
      <c r="V3" t="s">
        <v>597</v>
      </c>
      <c r="W3">
        <v>300000</v>
      </c>
      <c r="X3" t="s">
        <v>125</v>
      </c>
      <c r="Y3">
        <v>503140</v>
      </c>
      <c r="Z3" t="str">
        <f>IF(Y3&gt;$W$3, $U$3, $V$3)</f>
        <v>VEČJE</v>
      </c>
      <c r="AB3" t="s">
        <v>637</v>
      </c>
    </row>
    <row r="4" spans="1:31" x14ac:dyDescent="0.25">
      <c r="A4" s="35" t="s">
        <v>95</v>
      </c>
      <c r="B4" s="37">
        <v>1</v>
      </c>
      <c r="C4" s="38">
        <v>45183</v>
      </c>
      <c r="D4" s="39">
        <v>234091</v>
      </c>
      <c r="E4" s="39"/>
      <c r="F4" s="36"/>
      <c r="G4" s="36"/>
      <c r="H4" s="39"/>
      <c r="I4" s="39"/>
      <c r="J4" s="39"/>
      <c r="K4" s="39">
        <f t="shared" si="0"/>
        <v>234091</v>
      </c>
      <c r="L4" s="52">
        <f t="shared" ref="L4:L67" si="1">IF(K4=D4,C4,F4)</f>
        <v>45183</v>
      </c>
      <c r="M4" s="5">
        <v>45183</v>
      </c>
      <c r="R4" s="8" t="s">
        <v>95</v>
      </c>
      <c r="S4" s="6">
        <v>0.5</v>
      </c>
      <c r="T4" s="19" t="s">
        <v>89</v>
      </c>
      <c r="X4" t="s">
        <v>130</v>
      </c>
      <c r="Y4">
        <v>420509</v>
      </c>
      <c r="Z4" t="str">
        <f t="shared" ref="Z4:Z67" si="2">IF(Y4&gt;$W$3, $U$3, $V$3)</f>
        <v>VEČJE</v>
      </c>
      <c r="AB4" t="s">
        <v>638</v>
      </c>
    </row>
    <row r="5" spans="1:31" x14ac:dyDescent="0.25">
      <c r="A5" s="35" t="s">
        <v>99</v>
      </c>
      <c r="B5" s="37">
        <v>5</v>
      </c>
      <c r="C5" s="38">
        <v>45183</v>
      </c>
      <c r="D5" s="39">
        <v>194225</v>
      </c>
      <c r="E5" s="39">
        <v>1</v>
      </c>
      <c r="F5" s="38">
        <v>45252</v>
      </c>
      <c r="G5" s="39">
        <v>784282</v>
      </c>
      <c r="H5" s="39"/>
      <c r="I5" s="39"/>
      <c r="J5" s="39"/>
      <c r="K5" s="39">
        <f t="shared" si="0"/>
        <v>784282</v>
      </c>
      <c r="L5" s="52">
        <f t="shared" si="1"/>
        <v>45252</v>
      </c>
      <c r="M5" s="5">
        <v>45252</v>
      </c>
      <c r="R5" s="8" t="s">
        <v>99</v>
      </c>
      <c r="S5" s="6">
        <v>5</v>
      </c>
      <c r="T5" s="19" t="s">
        <v>89</v>
      </c>
      <c r="X5" t="s">
        <v>134</v>
      </c>
      <c r="Y5">
        <v>553531</v>
      </c>
      <c r="Z5" t="str">
        <f t="shared" si="2"/>
        <v>VEČJE</v>
      </c>
    </row>
    <row r="6" spans="1:31" x14ac:dyDescent="0.25">
      <c r="A6" s="35" t="s">
        <v>104</v>
      </c>
      <c r="B6" s="37">
        <v>5</v>
      </c>
      <c r="C6" s="38">
        <v>45183</v>
      </c>
      <c r="D6" s="39">
        <v>239049</v>
      </c>
      <c r="E6" s="39">
        <v>1</v>
      </c>
      <c r="F6" s="38">
        <v>45252</v>
      </c>
      <c r="G6" s="39">
        <v>861100</v>
      </c>
      <c r="H6" s="39"/>
      <c r="I6" s="39"/>
      <c r="J6" s="39"/>
      <c r="K6" s="39">
        <f t="shared" si="0"/>
        <v>861100</v>
      </c>
      <c r="L6" s="52">
        <f t="shared" si="1"/>
        <v>45252</v>
      </c>
      <c r="M6" s="5">
        <v>45252</v>
      </c>
      <c r="R6" s="8" t="s">
        <v>104</v>
      </c>
      <c r="S6" s="6">
        <v>5</v>
      </c>
      <c r="T6" s="19" t="s">
        <v>89</v>
      </c>
      <c r="X6" t="s">
        <v>139</v>
      </c>
      <c r="Y6">
        <v>340594</v>
      </c>
      <c r="Z6" t="str">
        <f t="shared" si="2"/>
        <v>VEČJE</v>
      </c>
      <c r="AB6" t="s">
        <v>639</v>
      </c>
      <c r="AC6">
        <f>SUM(Y3:Y236)/234</f>
        <v>447697.32905982906</v>
      </c>
      <c r="AE6">
        <f>(0.01*AC6)/100</f>
        <v>44.769732905982913</v>
      </c>
    </row>
    <row r="7" spans="1:31" x14ac:dyDescent="0.25">
      <c r="A7" s="35" t="s">
        <v>109</v>
      </c>
      <c r="B7" s="37">
        <v>5</v>
      </c>
      <c r="C7" s="38">
        <v>45183</v>
      </c>
      <c r="D7" s="39">
        <v>220166</v>
      </c>
      <c r="E7" s="39"/>
      <c r="F7" s="36"/>
      <c r="G7" s="36"/>
      <c r="H7" s="39"/>
      <c r="I7" s="39"/>
      <c r="J7" s="39"/>
      <c r="K7" s="39">
        <f t="shared" si="0"/>
        <v>220166</v>
      </c>
      <c r="L7" s="52">
        <f t="shared" si="1"/>
        <v>45183</v>
      </c>
      <c r="M7" s="5">
        <v>45183</v>
      </c>
      <c r="R7" s="8" t="s">
        <v>109</v>
      </c>
      <c r="S7" s="6">
        <v>0.05</v>
      </c>
      <c r="T7" s="19" t="s">
        <v>89</v>
      </c>
      <c r="X7" t="s">
        <v>143</v>
      </c>
      <c r="Y7">
        <v>553157</v>
      </c>
      <c r="Z7" t="str">
        <f t="shared" si="2"/>
        <v>VEČJE</v>
      </c>
      <c r="AB7" t="s">
        <v>640</v>
      </c>
      <c r="AC7">
        <f>SUM(Y3:Y236)</f>
        <v>104761175</v>
      </c>
    </row>
    <row r="8" spans="1:31" x14ac:dyDescent="0.25">
      <c r="A8" s="35" t="s">
        <v>114</v>
      </c>
      <c r="B8" s="37">
        <v>1</v>
      </c>
      <c r="C8" s="38">
        <v>45183</v>
      </c>
      <c r="D8" s="39">
        <v>222834</v>
      </c>
      <c r="E8" s="39"/>
      <c r="F8" s="36"/>
      <c r="G8" s="36"/>
      <c r="H8" s="39"/>
      <c r="I8" s="39"/>
      <c r="J8" s="39"/>
      <c r="K8" s="39">
        <f t="shared" si="0"/>
        <v>222834</v>
      </c>
      <c r="L8" s="52">
        <f t="shared" si="1"/>
        <v>45183</v>
      </c>
      <c r="M8" s="5">
        <v>45183</v>
      </c>
      <c r="R8" s="8" t="s">
        <v>114</v>
      </c>
      <c r="S8" s="6">
        <v>0.5</v>
      </c>
      <c r="T8" s="19" t="s">
        <v>89</v>
      </c>
      <c r="X8" t="s">
        <v>147</v>
      </c>
      <c r="Y8">
        <v>599704</v>
      </c>
      <c r="Z8" t="str">
        <f t="shared" si="2"/>
        <v>VEČJE</v>
      </c>
    </row>
    <row r="9" spans="1:31" x14ac:dyDescent="0.25">
      <c r="A9" s="35" t="s">
        <v>118</v>
      </c>
      <c r="B9" s="37">
        <v>5</v>
      </c>
      <c r="C9" s="38">
        <v>45183</v>
      </c>
      <c r="D9" s="39">
        <v>742093</v>
      </c>
      <c r="E9" s="39"/>
      <c r="F9" s="36"/>
      <c r="G9" s="36"/>
      <c r="H9" s="39"/>
      <c r="I9" s="39"/>
      <c r="J9" s="39"/>
      <c r="K9" s="39">
        <f t="shared" si="0"/>
        <v>742093</v>
      </c>
      <c r="L9" s="52">
        <f t="shared" si="1"/>
        <v>45183</v>
      </c>
      <c r="M9" s="5">
        <v>45183</v>
      </c>
      <c r="R9" s="8" t="s">
        <v>118</v>
      </c>
      <c r="S9" s="6">
        <v>5</v>
      </c>
      <c r="T9" s="19" t="s">
        <v>89</v>
      </c>
      <c r="X9" t="s">
        <v>151</v>
      </c>
      <c r="Y9">
        <v>764443</v>
      </c>
      <c r="Z9" t="str">
        <f t="shared" si="2"/>
        <v>VEČJE</v>
      </c>
      <c r="AB9" t="s">
        <v>641</v>
      </c>
      <c r="AC9">
        <f>(AC7*0.01)/100</f>
        <v>10476.1175</v>
      </c>
    </row>
    <row r="10" spans="1:31" x14ac:dyDescent="0.25">
      <c r="A10" s="35" t="s">
        <v>122</v>
      </c>
      <c r="B10" s="37">
        <v>5</v>
      </c>
      <c r="C10" s="38">
        <v>45183</v>
      </c>
      <c r="D10" s="39">
        <v>245205</v>
      </c>
      <c r="E10" s="39"/>
      <c r="F10" s="38"/>
      <c r="G10" s="39"/>
      <c r="H10" s="39"/>
      <c r="I10" s="39"/>
      <c r="J10" s="39"/>
      <c r="K10" s="39">
        <f t="shared" si="0"/>
        <v>245205</v>
      </c>
      <c r="L10" s="52">
        <f t="shared" si="1"/>
        <v>45183</v>
      </c>
      <c r="M10" s="5">
        <v>45183</v>
      </c>
      <c r="R10" s="8" t="s">
        <v>122</v>
      </c>
      <c r="S10" s="6">
        <v>5</v>
      </c>
      <c r="T10" s="19" t="s">
        <v>89</v>
      </c>
      <c r="X10" t="s">
        <v>155</v>
      </c>
      <c r="Y10">
        <v>394411</v>
      </c>
      <c r="Z10" t="str">
        <f t="shared" si="2"/>
        <v>VEČJE</v>
      </c>
      <c r="AB10" t="s">
        <v>642</v>
      </c>
      <c r="AC10">
        <f>(AC7*0.001)/100</f>
        <v>1047.61175</v>
      </c>
    </row>
    <row r="11" spans="1:31" x14ac:dyDescent="0.25">
      <c r="A11" s="35" t="s">
        <v>126</v>
      </c>
      <c r="B11" s="37">
        <v>5</v>
      </c>
      <c r="C11" s="38">
        <v>45183</v>
      </c>
      <c r="D11" s="39">
        <v>132398</v>
      </c>
      <c r="E11" s="39">
        <v>1</v>
      </c>
      <c r="F11" s="38">
        <v>45252</v>
      </c>
      <c r="G11" s="39">
        <v>363426</v>
      </c>
      <c r="H11" s="39"/>
      <c r="I11" s="39"/>
      <c r="J11" s="39"/>
      <c r="K11" s="39">
        <f t="shared" si="0"/>
        <v>363426</v>
      </c>
      <c r="L11" s="52">
        <f t="shared" si="1"/>
        <v>45252</v>
      </c>
      <c r="M11" s="5">
        <v>45252</v>
      </c>
      <c r="R11" s="8" t="s">
        <v>126</v>
      </c>
      <c r="S11" s="6">
        <v>5</v>
      </c>
      <c r="T11" s="19" t="s">
        <v>89</v>
      </c>
      <c r="X11" t="s">
        <v>160</v>
      </c>
      <c r="Y11">
        <v>472253</v>
      </c>
      <c r="Z11" t="str">
        <f t="shared" si="2"/>
        <v>VEČJE</v>
      </c>
    </row>
    <row r="12" spans="1:31" x14ac:dyDescent="0.25">
      <c r="A12" s="34" t="s">
        <v>131</v>
      </c>
      <c r="B12" s="37">
        <v>5</v>
      </c>
      <c r="C12" s="38">
        <v>45183</v>
      </c>
      <c r="D12" s="39">
        <v>112254</v>
      </c>
      <c r="E12" s="39">
        <v>1</v>
      </c>
      <c r="F12" s="38">
        <v>45252</v>
      </c>
      <c r="G12" s="39">
        <v>581798</v>
      </c>
      <c r="H12" s="39"/>
      <c r="I12" s="39"/>
      <c r="J12" s="39"/>
      <c r="K12" s="39">
        <f t="shared" si="0"/>
        <v>581798</v>
      </c>
      <c r="L12" s="52">
        <f t="shared" si="1"/>
        <v>45252</v>
      </c>
      <c r="M12" s="5">
        <v>45252</v>
      </c>
      <c r="R12" s="32" t="s">
        <v>131</v>
      </c>
      <c r="S12" s="6">
        <v>0.5</v>
      </c>
      <c r="T12" s="19" t="s">
        <v>89</v>
      </c>
      <c r="X12" t="s">
        <v>164</v>
      </c>
      <c r="Y12">
        <v>431620</v>
      </c>
      <c r="Z12" t="str">
        <f t="shared" si="2"/>
        <v>VEČJE</v>
      </c>
    </row>
    <row r="13" spans="1:31" x14ac:dyDescent="0.25">
      <c r="A13" s="34" t="s">
        <v>135</v>
      </c>
      <c r="B13" s="37">
        <v>1</v>
      </c>
      <c r="C13" s="38">
        <v>45183</v>
      </c>
      <c r="D13" s="39">
        <v>205986</v>
      </c>
      <c r="E13" s="39"/>
      <c r="F13" s="36"/>
      <c r="G13" s="36"/>
      <c r="H13" s="39"/>
      <c r="I13" s="39"/>
      <c r="J13" s="39"/>
      <c r="K13" s="39">
        <f t="shared" si="0"/>
        <v>205986</v>
      </c>
      <c r="L13" s="52">
        <f t="shared" si="1"/>
        <v>45183</v>
      </c>
      <c r="M13" s="5">
        <v>45183</v>
      </c>
      <c r="R13" s="32" t="s">
        <v>135</v>
      </c>
      <c r="S13" s="6">
        <v>5</v>
      </c>
      <c r="T13" s="19" t="s">
        <v>89</v>
      </c>
      <c r="X13" t="s">
        <v>168</v>
      </c>
      <c r="Y13">
        <v>366760</v>
      </c>
      <c r="Z13" t="str">
        <f t="shared" si="2"/>
        <v>VEČJE</v>
      </c>
    </row>
    <row r="14" spans="1:31" x14ac:dyDescent="0.25">
      <c r="A14" s="34" t="s">
        <v>140</v>
      </c>
      <c r="B14" s="37">
        <v>5</v>
      </c>
      <c r="C14" s="38">
        <v>45183</v>
      </c>
      <c r="D14" s="39">
        <v>150920</v>
      </c>
      <c r="E14" s="39">
        <v>1</v>
      </c>
      <c r="F14" s="38">
        <v>45252</v>
      </c>
      <c r="G14" s="39">
        <v>920848</v>
      </c>
      <c r="H14" s="39"/>
      <c r="I14" s="39"/>
      <c r="J14" s="39"/>
      <c r="K14" s="39">
        <f t="shared" si="0"/>
        <v>920848</v>
      </c>
      <c r="L14" s="52">
        <f t="shared" si="1"/>
        <v>45252</v>
      </c>
      <c r="M14" s="5">
        <v>45252</v>
      </c>
      <c r="R14" s="32" t="s">
        <v>140</v>
      </c>
      <c r="S14" s="6">
        <v>5</v>
      </c>
      <c r="T14" s="19" t="s">
        <v>89</v>
      </c>
      <c r="X14" t="s">
        <v>172</v>
      </c>
      <c r="Y14">
        <v>439532</v>
      </c>
      <c r="Z14" t="str">
        <f t="shared" si="2"/>
        <v>VEČJE</v>
      </c>
    </row>
    <row r="15" spans="1:31" x14ac:dyDescent="0.25">
      <c r="A15" s="36" t="s">
        <v>144</v>
      </c>
      <c r="B15" s="37">
        <v>1</v>
      </c>
      <c r="C15" s="38">
        <v>45183</v>
      </c>
      <c r="D15" s="39">
        <v>280261</v>
      </c>
      <c r="E15" s="39"/>
      <c r="F15" s="36"/>
      <c r="G15" s="36"/>
      <c r="H15" s="39"/>
      <c r="I15" s="39"/>
      <c r="J15" s="39"/>
      <c r="K15" s="39">
        <f t="shared" si="0"/>
        <v>280261</v>
      </c>
      <c r="L15" s="52">
        <f t="shared" si="1"/>
        <v>45183</v>
      </c>
      <c r="M15" s="5">
        <v>45183</v>
      </c>
      <c r="R15" s="6" t="s">
        <v>144</v>
      </c>
      <c r="S15" s="6">
        <v>5</v>
      </c>
      <c r="T15" s="19" t="s">
        <v>89</v>
      </c>
      <c r="X15" t="s">
        <v>77</v>
      </c>
      <c r="Y15">
        <v>547424</v>
      </c>
      <c r="Z15" t="str">
        <f t="shared" si="2"/>
        <v>VEČJE</v>
      </c>
    </row>
    <row r="16" spans="1:31" x14ac:dyDescent="0.25">
      <c r="A16" s="36" t="s">
        <v>148</v>
      </c>
      <c r="B16" s="37">
        <v>5</v>
      </c>
      <c r="C16" s="38">
        <v>45183</v>
      </c>
      <c r="D16" s="39">
        <v>246702</v>
      </c>
      <c r="E16" s="39"/>
      <c r="F16" s="36"/>
      <c r="G16" s="36"/>
      <c r="H16" s="39"/>
      <c r="I16" s="39"/>
      <c r="J16" s="39"/>
      <c r="K16" s="39">
        <f t="shared" si="0"/>
        <v>246702</v>
      </c>
      <c r="L16" s="52">
        <f t="shared" si="1"/>
        <v>45183</v>
      </c>
      <c r="M16" s="5">
        <v>45183</v>
      </c>
      <c r="R16" s="6" t="s">
        <v>148</v>
      </c>
      <c r="S16" s="6">
        <v>5</v>
      </c>
      <c r="T16" s="19" t="s">
        <v>89</v>
      </c>
      <c r="X16" t="s">
        <v>176</v>
      </c>
      <c r="Y16">
        <v>638932</v>
      </c>
      <c r="Z16" t="str">
        <f t="shared" si="2"/>
        <v>VEČJE</v>
      </c>
    </row>
    <row r="17" spans="1:26" x14ac:dyDescent="0.25">
      <c r="A17" s="36" t="s">
        <v>152</v>
      </c>
      <c r="B17" s="37">
        <v>5</v>
      </c>
      <c r="C17" s="38">
        <v>45183</v>
      </c>
      <c r="D17" s="39">
        <v>281275</v>
      </c>
      <c r="E17" s="39"/>
      <c r="F17" s="36"/>
      <c r="G17" s="36"/>
      <c r="H17" s="39"/>
      <c r="I17" s="39"/>
      <c r="J17" s="39"/>
      <c r="K17" s="39">
        <f t="shared" si="0"/>
        <v>281275</v>
      </c>
      <c r="L17" s="52">
        <f t="shared" si="1"/>
        <v>45183</v>
      </c>
      <c r="M17" s="5">
        <v>45183</v>
      </c>
      <c r="R17" s="6" t="s">
        <v>152</v>
      </c>
      <c r="S17" s="6">
        <v>5</v>
      </c>
      <c r="T17" s="19" t="s">
        <v>89</v>
      </c>
      <c r="X17" t="s">
        <v>180</v>
      </c>
      <c r="Y17">
        <v>706209</v>
      </c>
      <c r="Z17" t="str">
        <f t="shared" si="2"/>
        <v>VEČJE</v>
      </c>
    </row>
    <row r="18" spans="1:26" x14ac:dyDescent="0.25">
      <c r="A18" s="36" t="s">
        <v>156</v>
      </c>
      <c r="B18" s="37">
        <v>5</v>
      </c>
      <c r="C18" s="38">
        <v>45183</v>
      </c>
      <c r="D18" s="39">
        <v>282830</v>
      </c>
      <c r="E18" s="39"/>
      <c r="F18" s="36"/>
      <c r="G18" s="36"/>
      <c r="H18" s="39"/>
      <c r="I18" s="39"/>
      <c r="J18" s="39"/>
      <c r="K18" s="39">
        <f t="shared" si="0"/>
        <v>282830</v>
      </c>
      <c r="L18" s="52">
        <f t="shared" si="1"/>
        <v>45183</v>
      </c>
      <c r="M18" s="5">
        <v>45183</v>
      </c>
      <c r="R18" s="6" t="s">
        <v>156</v>
      </c>
      <c r="S18" s="6">
        <v>0.5</v>
      </c>
      <c r="T18" s="19" t="s">
        <v>89</v>
      </c>
      <c r="X18" t="s">
        <v>184</v>
      </c>
      <c r="Y18">
        <v>361120</v>
      </c>
      <c r="Z18" t="str">
        <f t="shared" si="2"/>
        <v>VEČJE</v>
      </c>
    </row>
    <row r="19" spans="1:26" x14ac:dyDescent="0.25">
      <c r="A19" s="36" t="s">
        <v>161</v>
      </c>
      <c r="B19" s="37">
        <v>1</v>
      </c>
      <c r="C19" s="38">
        <v>45183</v>
      </c>
      <c r="D19" s="39">
        <v>126572</v>
      </c>
      <c r="E19" s="39">
        <v>1</v>
      </c>
      <c r="F19" s="38">
        <v>45252</v>
      </c>
      <c r="G19" s="39">
        <v>222184</v>
      </c>
      <c r="H19" s="39"/>
      <c r="I19" s="39"/>
      <c r="J19" s="39"/>
      <c r="K19" s="39">
        <f t="shared" si="0"/>
        <v>222184</v>
      </c>
      <c r="L19" s="52">
        <f t="shared" si="1"/>
        <v>45252</v>
      </c>
      <c r="M19" s="5">
        <v>45252</v>
      </c>
      <c r="R19" s="6" t="s">
        <v>161</v>
      </c>
      <c r="S19" s="6">
        <v>5</v>
      </c>
      <c r="T19" s="19" t="s">
        <v>89</v>
      </c>
      <c r="X19" t="s">
        <v>188</v>
      </c>
      <c r="Y19">
        <v>540021</v>
      </c>
      <c r="Z19" t="str">
        <f t="shared" si="2"/>
        <v>VEČJE</v>
      </c>
    </row>
    <row r="20" spans="1:26" x14ac:dyDescent="0.25">
      <c r="A20" s="36" t="s">
        <v>165</v>
      </c>
      <c r="B20" s="37">
        <v>1</v>
      </c>
      <c r="C20" s="38">
        <v>45183</v>
      </c>
      <c r="D20" s="39">
        <v>189914</v>
      </c>
      <c r="E20" s="39"/>
      <c r="F20" s="36"/>
      <c r="G20" s="36"/>
      <c r="H20" s="39"/>
      <c r="I20" s="39"/>
      <c r="J20" s="39"/>
      <c r="K20" s="39">
        <f t="shared" si="0"/>
        <v>189914</v>
      </c>
      <c r="L20" s="52">
        <f t="shared" si="1"/>
        <v>45183</v>
      </c>
      <c r="M20" s="5">
        <v>45183</v>
      </c>
      <c r="R20" s="6" t="s">
        <v>165</v>
      </c>
      <c r="S20" s="6">
        <v>0.5</v>
      </c>
      <c r="T20" s="19" t="s">
        <v>89</v>
      </c>
      <c r="X20" t="s">
        <v>192</v>
      </c>
      <c r="Y20">
        <v>482385</v>
      </c>
      <c r="Z20" t="str">
        <f t="shared" si="2"/>
        <v>VEČJE</v>
      </c>
    </row>
    <row r="21" spans="1:26" x14ac:dyDescent="0.25">
      <c r="A21" s="36" t="s">
        <v>169</v>
      </c>
      <c r="B21" s="37">
        <v>5</v>
      </c>
      <c r="C21" s="38">
        <v>45183</v>
      </c>
      <c r="D21" s="39">
        <v>3120</v>
      </c>
      <c r="E21" s="39">
        <v>1</v>
      </c>
      <c r="F21" s="38">
        <v>45252</v>
      </c>
      <c r="G21" s="39">
        <v>1210067</v>
      </c>
      <c r="H21" s="39"/>
      <c r="I21" s="39"/>
      <c r="J21" s="39"/>
      <c r="K21" s="39">
        <f t="shared" si="0"/>
        <v>1210067</v>
      </c>
      <c r="L21" s="52">
        <f t="shared" si="1"/>
        <v>45252</v>
      </c>
      <c r="M21" s="5">
        <v>45252</v>
      </c>
      <c r="R21" s="6" t="s">
        <v>169</v>
      </c>
      <c r="S21" s="6">
        <v>5</v>
      </c>
      <c r="T21" s="19" t="s">
        <v>89</v>
      </c>
      <c r="X21" t="s">
        <v>196</v>
      </c>
      <c r="Y21">
        <v>395943</v>
      </c>
      <c r="Z21" t="str">
        <f t="shared" si="2"/>
        <v>VEČJE</v>
      </c>
    </row>
    <row r="22" spans="1:26" x14ac:dyDescent="0.25">
      <c r="A22" s="36" t="s">
        <v>173</v>
      </c>
      <c r="B22" s="37">
        <v>5</v>
      </c>
      <c r="C22" s="38">
        <v>45183</v>
      </c>
      <c r="D22" s="39">
        <v>260468</v>
      </c>
      <c r="E22" s="39">
        <v>1</v>
      </c>
      <c r="F22" s="38">
        <v>45252</v>
      </c>
      <c r="G22" s="39">
        <v>767837</v>
      </c>
      <c r="H22" s="39"/>
      <c r="I22" s="39"/>
      <c r="J22" s="39"/>
      <c r="K22" s="39">
        <f t="shared" si="0"/>
        <v>767837</v>
      </c>
      <c r="L22" s="52">
        <f t="shared" si="1"/>
        <v>45252</v>
      </c>
      <c r="M22" s="5">
        <v>45252</v>
      </c>
      <c r="R22" s="6" t="s">
        <v>173</v>
      </c>
      <c r="S22" s="6">
        <v>5</v>
      </c>
      <c r="T22" s="19" t="s">
        <v>89</v>
      </c>
      <c r="X22" t="s">
        <v>200</v>
      </c>
      <c r="Y22">
        <v>515705</v>
      </c>
      <c r="Z22" t="str">
        <f t="shared" si="2"/>
        <v>VEČJE</v>
      </c>
    </row>
    <row r="23" spans="1:26" x14ac:dyDescent="0.25">
      <c r="A23" s="36" t="s">
        <v>177</v>
      </c>
      <c r="B23" s="37">
        <v>5</v>
      </c>
      <c r="C23" s="38">
        <v>45183</v>
      </c>
      <c r="D23" s="39">
        <v>296367</v>
      </c>
      <c r="E23" s="39"/>
      <c r="F23" s="36"/>
      <c r="G23" s="36"/>
      <c r="H23" s="39"/>
      <c r="I23" s="39"/>
      <c r="J23" s="39"/>
      <c r="K23" s="39">
        <f t="shared" si="0"/>
        <v>296367</v>
      </c>
      <c r="L23" s="52">
        <f t="shared" si="1"/>
        <v>45183</v>
      </c>
      <c r="M23" s="5">
        <v>45183</v>
      </c>
      <c r="R23" s="6" t="s">
        <v>177</v>
      </c>
      <c r="S23" s="6">
        <v>5</v>
      </c>
      <c r="T23" s="19" t="s">
        <v>89</v>
      </c>
      <c r="X23" t="s">
        <v>205</v>
      </c>
      <c r="Y23">
        <v>425603</v>
      </c>
      <c r="Z23" t="str">
        <f t="shared" si="2"/>
        <v>VEČJE</v>
      </c>
    </row>
    <row r="24" spans="1:26" x14ac:dyDescent="0.25">
      <c r="A24" s="36" t="s">
        <v>181</v>
      </c>
      <c r="B24" s="37">
        <v>5</v>
      </c>
      <c r="C24" s="38">
        <v>45183</v>
      </c>
      <c r="D24" s="39">
        <v>134051</v>
      </c>
      <c r="E24" s="39">
        <v>1</v>
      </c>
      <c r="F24" s="38">
        <v>45252</v>
      </c>
      <c r="G24" s="39">
        <v>600214</v>
      </c>
      <c r="H24" s="39"/>
      <c r="I24" s="39"/>
      <c r="J24" s="39"/>
      <c r="K24" s="39">
        <f t="shared" si="0"/>
        <v>600214</v>
      </c>
      <c r="L24" s="52">
        <f t="shared" si="1"/>
        <v>45252</v>
      </c>
      <c r="M24" s="5">
        <v>45252</v>
      </c>
      <c r="R24" s="6" t="s">
        <v>181</v>
      </c>
      <c r="S24" s="6">
        <v>5</v>
      </c>
      <c r="T24" s="19" t="s">
        <v>89</v>
      </c>
      <c r="X24" t="s">
        <v>209</v>
      </c>
      <c r="Y24">
        <v>417971</v>
      </c>
      <c r="Z24" t="str">
        <f t="shared" si="2"/>
        <v>VEČJE</v>
      </c>
    </row>
    <row r="25" spans="1:26" x14ac:dyDescent="0.25">
      <c r="A25" s="36" t="s">
        <v>185</v>
      </c>
      <c r="B25" s="37">
        <v>5</v>
      </c>
      <c r="C25" s="38">
        <v>45183</v>
      </c>
      <c r="D25" s="39">
        <v>225378</v>
      </c>
      <c r="E25" s="39">
        <v>1</v>
      </c>
      <c r="F25" s="38">
        <v>45252</v>
      </c>
      <c r="G25" s="39">
        <v>619417</v>
      </c>
      <c r="H25" s="39"/>
      <c r="I25" s="39"/>
      <c r="J25" s="39"/>
      <c r="K25" s="39">
        <f t="shared" si="0"/>
        <v>619417</v>
      </c>
      <c r="L25" s="52">
        <f t="shared" si="1"/>
        <v>45252</v>
      </c>
      <c r="M25" s="5">
        <v>45252</v>
      </c>
      <c r="R25" s="6" t="s">
        <v>185</v>
      </c>
      <c r="S25" s="6">
        <v>5</v>
      </c>
      <c r="T25" s="19" t="s">
        <v>89</v>
      </c>
      <c r="X25" t="s">
        <v>213</v>
      </c>
      <c r="Y25">
        <v>435212</v>
      </c>
      <c r="Z25" t="str">
        <f t="shared" si="2"/>
        <v>VEČJE</v>
      </c>
    </row>
    <row r="26" spans="1:26" x14ac:dyDescent="0.25">
      <c r="A26" s="36" t="s">
        <v>189</v>
      </c>
      <c r="B26" s="37">
        <v>5</v>
      </c>
      <c r="C26" s="38">
        <v>45183</v>
      </c>
      <c r="D26" s="39">
        <v>271707</v>
      </c>
      <c r="E26" s="39"/>
      <c r="F26" s="36"/>
      <c r="G26" s="36"/>
      <c r="H26" s="39"/>
      <c r="I26" s="39"/>
      <c r="J26" s="39"/>
      <c r="K26" s="39">
        <f t="shared" si="0"/>
        <v>271707</v>
      </c>
      <c r="L26" s="52">
        <f t="shared" si="1"/>
        <v>45183</v>
      </c>
      <c r="M26" s="5">
        <v>45183</v>
      </c>
      <c r="R26" s="6" t="s">
        <v>189</v>
      </c>
      <c r="S26" s="6">
        <v>5</v>
      </c>
      <c r="T26" s="19" t="s">
        <v>89</v>
      </c>
      <c r="X26" t="s">
        <v>217</v>
      </c>
      <c r="Y26">
        <v>361508</v>
      </c>
      <c r="Z26" t="str">
        <f t="shared" si="2"/>
        <v>VEČJE</v>
      </c>
    </row>
    <row r="27" spans="1:26" x14ac:dyDescent="0.25">
      <c r="A27" s="36" t="s">
        <v>193</v>
      </c>
      <c r="B27" s="37">
        <v>5</v>
      </c>
      <c r="C27" s="38">
        <v>45183</v>
      </c>
      <c r="D27" s="39">
        <v>219407</v>
      </c>
      <c r="E27" s="39"/>
      <c r="F27" s="36"/>
      <c r="G27" s="36"/>
      <c r="H27" s="39"/>
      <c r="I27" s="39"/>
      <c r="J27" s="39"/>
      <c r="K27" s="39">
        <f t="shared" si="0"/>
        <v>219407</v>
      </c>
      <c r="L27" s="52">
        <f t="shared" si="1"/>
        <v>45183</v>
      </c>
      <c r="M27" s="5">
        <v>45183</v>
      </c>
      <c r="R27" s="6" t="s">
        <v>193</v>
      </c>
      <c r="S27" s="6">
        <v>5</v>
      </c>
      <c r="T27" s="19" t="s">
        <v>89</v>
      </c>
      <c r="X27" t="s">
        <v>221</v>
      </c>
      <c r="Y27">
        <v>828032</v>
      </c>
      <c r="Z27" t="str">
        <f t="shared" si="2"/>
        <v>VEČJE</v>
      </c>
    </row>
    <row r="28" spans="1:26" x14ac:dyDescent="0.25">
      <c r="A28" s="36" t="s">
        <v>197</v>
      </c>
      <c r="B28" s="37">
        <v>5</v>
      </c>
      <c r="C28" s="38">
        <v>45183</v>
      </c>
      <c r="D28" s="39">
        <v>193407</v>
      </c>
      <c r="E28" s="39">
        <v>1</v>
      </c>
      <c r="F28" s="38">
        <v>45252</v>
      </c>
      <c r="G28" s="39">
        <v>797460</v>
      </c>
      <c r="H28" s="39"/>
      <c r="I28" s="39"/>
      <c r="J28" s="39"/>
      <c r="K28" s="39">
        <f t="shared" si="0"/>
        <v>797460</v>
      </c>
      <c r="L28" s="52">
        <f t="shared" si="1"/>
        <v>45252</v>
      </c>
      <c r="M28" s="5">
        <v>45252</v>
      </c>
      <c r="R28" s="6" t="s">
        <v>197</v>
      </c>
      <c r="S28" s="6">
        <v>5</v>
      </c>
      <c r="T28" s="19" t="s">
        <v>89</v>
      </c>
      <c r="X28" t="s">
        <v>225</v>
      </c>
      <c r="Y28">
        <v>482959</v>
      </c>
      <c r="Z28" t="str">
        <f t="shared" si="2"/>
        <v>VEČJE</v>
      </c>
    </row>
    <row r="29" spans="1:26" x14ac:dyDescent="0.25">
      <c r="A29" s="36" t="s">
        <v>201</v>
      </c>
      <c r="B29" s="37">
        <v>5</v>
      </c>
      <c r="C29" s="38">
        <v>45183</v>
      </c>
      <c r="D29" s="39">
        <v>89280</v>
      </c>
      <c r="E29" s="39">
        <v>1</v>
      </c>
      <c r="F29" s="38">
        <v>45252</v>
      </c>
      <c r="G29" s="39">
        <v>740298</v>
      </c>
      <c r="H29" s="39"/>
      <c r="I29" s="39"/>
      <c r="J29" s="39"/>
      <c r="K29" s="39">
        <f t="shared" si="0"/>
        <v>740298</v>
      </c>
      <c r="L29" s="52">
        <f t="shared" si="1"/>
        <v>45252</v>
      </c>
      <c r="M29" s="5">
        <v>45252</v>
      </c>
      <c r="R29" s="6" t="s">
        <v>201</v>
      </c>
      <c r="S29" s="6">
        <v>5</v>
      </c>
      <c r="T29" s="19" t="s">
        <v>89</v>
      </c>
      <c r="X29" t="s">
        <v>229</v>
      </c>
      <c r="Y29">
        <v>472362</v>
      </c>
      <c r="Z29" t="str">
        <f t="shared" si="2"/>
        <v>VEČJE</v>
      </c>
    </row>
    <row r="30" spans="1:26" x14ac:dyDescent="0.25">
      <c r="A30" s="36" t="s">
        <v>206</v>
      </c>
      <c r="B30" s="37">
        <v>5</v>
      </c>
      <c r="C30" s="38">
        <v>45183</v>
      </c>
      <c r="D30" s="39">
        <v>184987</v>
      </c>
      <c r="E30" s="39">
        <v>1</v>
      </c>
      <c r="F30" s="38">
        <v>45252</v>
      </c>
      <c r="G30" s="39">
        <v>42090</v>
      </c>
      <c r="H30" s="39"/>
      <c r="I30" s="39"/>
      <c r="J30" s="39"/>
      <c r="K30" s="39">
        <f t="shared" si="0"/>
        <v>184987</v>
      </c>
      <c r="L30" s="52">
        <f t="shared" si="1"/>
        <v>45183</v>
      </c>
      <c r="M30" s="5">
        <v>45183</v>
      </c>
      <c r="R30" s="6" t="s">
        <v>206</v>
      </c>
      <c r="S30" s="6">
        <v>5</v>
      </c>
      <c r="T30" s="19" t="s">
        <v>89</v>
      </c>
      <c r="X30" t="s">
        <v>233</v>
      </c>
      <c r="Y30">
        <v>578034</v>
      </c>
      <c r="Z30" t="str">
        <f t="shared" si="2"/>
        <v>VEČJE</v>
      </c>
    </row>
    <row r="31" spans="1:26" x14ac:dyDescent="0.25">
      <c r="A31" s="36" t="s">
        <v>210</v>
      </c>
      <c r="B31" s="37">
        <v>5</v>
      </c>
      <c r="C31" s="38">
        <v>45183</v>
      </c>
      <c r="D31" s="39">
        <v>283006</v>
      </c>
      <c r="E31" s="39"/>
      <c r="F31" s="36"/>
      <c r="G31" s="36"/>
      <c r="H31" s="39"/>
      <c r="I31" s="39"/>
      <c r="J31" s="39"/>
      <c r="K31" s="39">
        <f t="shared" si="0"/>
        <v>283006</v>
      </c>
      <c r="L31" s="52">
        <f t="shared" si="1"/>
        <v>45183</v>
      </c>
      <c r="M31" s="5">
        <v>45183</v>
      </c>
      <c r="R31" s="6" t="s">
        <v>210</v>
      </c>
      <c r="S31" s="6">
        <v>0.5</v>
      </c>
      <c r="T31" s="19" t="s">
        <v>89</v>
      </c>
      <c r="X31" t="s">
        <v>237</v>
      </c>
      <c r="Y31">
        <v>445110</v>
      </c>
      <c r="Z31" t="str">
        <f t="shared" si="2"/>
        <v>VEČJE</v>
      </c>
    </row>
    <row r="32" spans="1:26" x14ac:dyDescent="0.25">
      <c r="A32" s="36" t="s">
        <v>214</v>
      </c>
      <c r="B32" s="37">
        <v>5</v>
      </c>
      <c r="C32" s="38">
        <v>45183</v>
      </c>
      <c r="D32" s="39">
        <v>311743</v>
      </c>
      <c r="E32" s="39"/>
      <c r="F32" s="36"/>
      <c r="G32" s="36"/>
      <c r="H32" s="39"/>
      <c r="I32" s="39"/>
      <c r="J32" s="39"/>
      <c r="K32" s="39">
        <f t="shared" si="0"/>
        <v>311743</v>
      </c>
      <c r="L32" s="52">
        <f t="shared" si="1"/>
        <v>45183</v>
      </c>
      <c r="M32" s="5">
        <v>45183</v>
      </c>
      <c r="R32" s="6" t="s">
        <v>214</v>
      </c>
      <c r="S32" s="6">
        <v>5</v>
      </c>
      <c r="T32" s="19" t="s">
        <v>89</v>
      </c>
      <c r="X32" t="s">
        <v>241</v>
      </c>
      <c r="Y32">
        <v>562744</v>
      </c>
      <c r="Z32" t="str">
        <f t="shared" si="2"/>
        <v>VEČJE</v>
      </c>
    </row>
    <row r="33" spans="1:26" x14ac:dyDescent="0.25">
      <c r="A33" s="36" t="s">
        <v>218</v>
      </c>
      <c r="B33" s="37">
        <v>5</v>
      </c>
      <c r="C33" s="38">
        <v>45183</v>
      </c>
      <c r="D33" s="39">
        <v>301782</v>
      </c>
      <c r="E33" s="39"/>
      <c r="F33" s="36"/>
      <c r="G33" s="36"/>
      <c r="H33" s="39"/>
      <c r="I33" s="39"/>
      <c r="J33" s="39"/>
      <c r="K33" s="39">
        <f t="shared" si="0"/>
        <v>301782</v>
      </c>
      <c r="L33" s="52">
        <f t="shared" si="1"/>
        <v>45183</v>
      </c>
      <c r="M33" s="5">
        <v>45183</v>
      </c>
      <c r="R33" s="6" t="s">
        <v>218</v>
      </c>
      <c r="S33" s="6">
        <v>5</v>
      </c>
      <c r="T33" s="19" t="s">
        <v>89</v>
      </c>
      <c r="X33" t="s">
        <v>245</v>
      </c>
      <c r="Y33">
        <v>347365</v>
      </c>
      <c r="Z33" t="str">
        <f t="shared" si="2"/>
        <v>VEČJE</v>
      </c>
    </row>
    <row r="34" spans="1:26" x14ac:dyDescent="0.25">
      <c r="A34" s="36" t="s">
        <v>222</v>
      </c>
      <c r="B34" s="37">
        <v>5</v>
      </c>
      <c r="C34" s="38">
        <v>45183</v>
      </c>
      <c r="D34" s="39">
        <v>182476</v>
      </c>
      <c r="E34" s="39"/>
      <c r="F34" s="36"/>
      <c r="G34" s="36"/>
      <c r="H34" s="39"/>
      <c r="I34" s="39"/>
      <c r="J34" s="39"/>
      <c r="K34" s="39">
        <f t="shared" si="0"/>
        <v>182476</v>
      </c>
      <c r="L34" s="52">
        <f t="shared" si="1"/>
        <v>45183</v>
      </c>
      <c r="M34" s="5">
        <v>45183</v>
      </c>
      <c r="R34" s="6" t="s">
        <v>222</v>
      </c>
      <c r="S34" s="6">
        <v>5</v>
      </c>
      <c r="T34" s="19" t="s">
        <v>89</v>
      </c>
      <c r="X34" t="s">
        <v>249</v>
      </c>
      <c r="Y34">
        <v>463835</v>
      </c>
      <c r="Z34" t="str">
        <f t="shared" si="2"/>
        <v>VEČJE</v>
      </c>
    </row>
    <row r="35" spans="1:26" x14ac:dyDescent="0.25">
      <c r="A35" s="36" t="s">
        <v>226</v>
      </c>
      <c r="B35" s="37">
        <v>5</v>
      </c>
      <c r="C35" s="38">
        <v>45183</v>
      </c>
      <c r="D35" s="39">
        <v>142381</v>
      </c>
      <c r="E35" s="39">
        <v>1</v>
      </c>
      <c r="F35" s="38">
        <v>45252</v>
      </c>
      <c r="G35" s="39">
        <v>239330</v>
      </c>
      <c r="H35" s="39"/>
      <c r="I35" s="39"/>
      <c r="J35" s="39"/>
      <c r="K35" s="39">
        <f t="shared" si="0"/>
        <v>239330</v>
      </c>
      <c r="L35" s="52">
        <f t="shared" si="1"/>
        <v>45252</v>
      </c>
      <c r="M35" s="5">
        <v>45252</v>
      </c>
      <c r="R35" s="6" t="s">
        <v>226</v>
      </c>
      <c r="S35" s="6">
        <v>5</v>
      </c>
      <c r="T35" s="19" t="s">
        <v>89</v>
      </c>
      <c r="X35" t="s">
        <v>253</v>
      </c>
      <c r="Y35">
        <v>433625</v>
      </c>
      <c r="Z35" t="str">
        <f t="shared" si="2"/>
        <v>VEČJE</v>
      </c>
    </row>
    <row r="36" spans="1:26" x14ac:dyDescent="0.25">
      <c r="A36" s="36" t="s">
        <v>230</v>
      </c>
      <c r="B36" s="37">
        <v>1</v>
      </c>
      <c r="C36" s="38">
        <v>45183</v>
      </c>
      <c r="D36" s="39">
        <v>77000</v>
      </c>
      <c r="E36" s="39"/>
      <c r="F36" s="36"/>
      <c r="G36" s="36"/>
      <c r="H36" s="39"/>
      <c r="I36" s="39"/>
      <c r="J36" s="39"/>
      <c r="K36" s="39">
        <f t="shared" si="0"/>
        <v>77000</v>
      </c>
      <c r="L36" s="52">
        <f t="shared" si="1"/>
        <v>45183</v>
      </c>
      <c r="M36" s="5">
        <v>45183</v>
      </c>
      <c r="R36" s="6" t="s">
        <v>230</v>
      </c>
      <c r="S36" s="6">
        <v>5</v>
      </c>
      <c r="T36" s="19" t="s">
        <v>89</v>
      </c>
      <c r="X36" t="s">
        <v>257</v>
      </c>
      <c r="Y36">
        <v>384979</v>
      </c>
      <c r="Z36" t="str">
        <f t="shared" si="2"/>
        <v>VEČJE</v>
      </c>
    </row>
    <row r="37" spans="1:26" x14ac:dyDescent="0.25">
      <c r="A37" s="36" t="s">
        <v>234</v>
      </c>
      <c r="B37" s="37">
        <v>5</v>
      </c>
      <c r="C37" s="38">
        <v>45183</v>
      </c>
      <c r="D37" s="39">
        <v>226611</v>
      </c>
      <c r="E37" s="39">
        <v>1</v>
      </c>
      <c r="F37" s="38">
        <v>45252</v>
      </c>
      <c r="G37" s="39">
        <v>736865</v>
      </c>
      <c r="H37" s="39"/>
      <c r="I37" s="39"/>
      <c r="J37" s="39"/>
      <c r="K37" s="39">
        <f t="shared" si="0"/>
        <v>736865</v>
      </c>
      <c r="L37" s="52">
        <f t="shared" si="1"/>
        <v>45252</v>
      </c>
      <c r="M37" s="5">
        <v>45252</v>
      </c>
      <c r="R37" s="6" t="s">
        <v>234</v>
      </c>
      <c r="S37" s="6">
        <v>0.5</v>
      </c>
      <c r="T37" s="19" t="s">
        <v>89</v>
      </c>
      <c r="X37" t="s">
        <v>261</v>
      </c>
      <c r="Y37">
        <v>471815</v>
      </c>
      <c r="Z37" t="str">
        <f t="shared" si="2"/>
        <v>VEČJE</v>
      </c>
    </row>
    <row r="38" spans="1:26" x14ac:dyDescent="0.25">
      <c r="A38" s="36" t="s">
        <v>238</v>
      </c>
      <c r="B38" s="37">
        <v>5</v>
      </c>
      <c r="C38" s="38">
        <v>45183</v>
      </c>
      <c r="D38" s="39">
        <v>249274</v>
      </c>
      <c r="E38" s="39"/>
      <c r="F38" s="36"/>
      <c r="G38" s="36"/>
      <c r="H38" s="39"/>
      <c r="I38" s="39"/>
      <c r="J38" s="39"/>
      <c r="K38" s="39">
        <f t="shared" si="0"/>
        <v>249274</v>
      </c>
      <c r="L38" s="52">
        <f t="shared" si="1"/>
        <v>45183</v>
      </c>
      <c r="M38" s="5">
        <v>45183</v>
      </c>
      <c r="R38" s="6" t="s">
        <v>238</v>
      </c>
      <c r="S38" s="6">
        <v>5</v>
      </c>
      <c r="T38" s="19" t="s">
        <v>89</v>
      </c>
      <c r="X38" t="s">
        <v>265</v>
      </c>
      <c r="Y38">
        <v>399778</v>
      </c>
      <c r="Z38" t="str">
        <f t="shared" si="2"/>
        <v>VEČJE</v>
      </c>
    </row>
    <row r="39" spans="1:26" x14ac:dyDescent="0.25">
      <c r="A39" s="36" t="s">
        <v>242</v>
      </c>
      <c r="B39" s="37">
        <v>5</v>
      </c>
      <c r="C39" s="38">
        <v>45183</v>
      </c>
      <c r="D39" s="39">
        <v>243038</v>
      </c>
      <c r="E39" s="39"/>
      <c r="F39" s="36"/>
      <c r="G39" s="36"/>
      <c r="H39" s="39"/>
      <c r="I39" s="39"/>
      <c r="J39" s="39"/>
      <c r="K39" s="39">
        <f t="shared" si="0"/>
        <v>243038</v>
      </c>
      <c r="L39" s="52">
        <f t="shared" si="1"/>
        <v>45183</v>
      </c>
      <c r="M39" s="5">
        <v>45183</v>
      </c>
      <c r="R39" s="6" t="s">
        <v>242</v>
      </c>
      <c r="S39" s="6">
        <v>5</v>
      </c>
      <c r="T39" s="19" t="s">
        <v>89</v>
      </c>
      <c r="X39" t="s">
        <v>269</v>
      </c>
      <c r="Y39">
        <v>460308</v>
      </c>
      <c r="Z39" t="str">
        <f t="shared" si="2"/>
        <v>VEČJE</v>
      </c>
    </row>
    <row r="40" spans="1:26" x14ac:dyDescent="0.25">
      <c r="A40" s="36" t="s">
        <v>246</v>
      </c>
      <c r="B40" s="37">
        <v>5</v>
      </c>
      <c r="C40" s="38">
        <v>45183</v>
      </c>
      <c r="D40" s="39">
        <v>189755</v>
      </c>
      <c r="E40" s="39">
        <v>1</v>
      </c>
      <c r="F40" s="38">
        <v>45252</v>
      </c>
      <c r="G40" s="39">
        <v>707795</v>
      </c>
      <c r="H40" s="39"/>
      <c r="I40" s="39"/>
      <c r="J40" s="39"/>
      <c r="K40" s="39">
        <f t="shared" si="0"/>
        <v>707795</v>
      </c>
      <c r="L40" s="52">
        <f t="shared" si="1"/>
        <v>45252</v>
      </c>
      <c r="M40" s="5">
        <v>45252</v>
      </c>
      <c r="R40" s="6" t="s">
        <v>246</v>
      </c>
      <c r="S40" s="6">
        <v>5</v>
      </c>
      <c r="T40" s="19" t="s">
        <v>89</v>
      </c>
      <c r="X40" t="s">
        <v>94</v>
      </c>
      <c r="Y40">
        <v>512548</v>
      </c>
      <c r="Z40" t="str">
        <f t="shared" si="2"/>
        <v>VEČJE</v>
      </c>
    </row>
    <row r="41" spans="1:26" x14ac:dyDescent="0.25">
      <c r="A41" s="36" t="s">
        <v>250</v>
      </c>
      <c r="B41" s="37">
        <v>5</v>
      </c>
      <c r="C41" s="38">
        <v>45183</v>
      </c>
      <c r="D41" s="39">
        <v>222856</v>
      </c>
      <c r="E41" s="39"/>
      <c r="F41" s="36"/>
      <c r="G41" s="36"/>
      <c r="H41" s="39"/>
      <c r="I41" s="39"/>
      <c r="J41" s="39"/>
      <c r="K41" s="39">
        <f t="shared" si="0"/>
        <v>222856</v>
      </c>
      <c r="L41" s="52">
        <f t="shared" si="1"/>
        <v>45183</v>
      </c>
      <c r="M41" s="5">
        <v>45183</v>
      </c>
      <c r="R41" s="6" t="s">
        <v>250</v>
      </c>
      <c r="S41" s="6">
        <v>0.5</v>
      </c>
      <c r="T41" s="19" t="s">
        <v>89</v>
      </c>
      <c r="X41" t="s">
        <v>274</v>
      </c>
      <c r="Y41">
        <v>536461</v>
      </c>
      <c r="Z41" t="str">
        <f t="shared" si="2"/>
        <v>VEČJE</v>
      </c>
    </row>
    <row r="42" spans="1:26" x14ac:dyDescent="0.25">
      <c r="A42" s="36" t="s">
        <v>254</v>
      </c>
      <c r="B42" s="37">
        <v>5</v>
      </c>
      <c r="C42" s="38">
        <v>45183</v>
      </c>
      <c r="D42" s="39">
        <v>190063</v>
      </c>
      <c r="E42" s="39">
        <v>1</v>
      </c>
      <c r="F42" s="38">
        <v>45252</v>
      </c>
      <c r="G42" s="39">
        <v>639780</v>
      </c>
      <c r="H42" s="39"/>
      <c r="I42" s="39"/>
      <c r="J42" s="39"/>
      <c r="K42" s="39">
        <f t="shared" si="0"/>
        <v>639780</v>
      </c>
      <c r="L42" s="52">
        <f t="shared" si="1"/>
        <v>45252</v>
      </c>
      <c r="M42" s="5">
        <v>45252</v>
      </c>
      <c r="R42" s="6" t="s">
        <v>254</v>
      </c>
      <c r="S42" s="6">
        <v>5</v>
      </c>
      <c r="T42" s="19" t="s">
        <v>89</v>
      </c>
      <c r="X42" t="s">
        <v>279</v>
      </c>
      <c r="Y42">
        <v>612714</v>
      </c>
      <c r="Z42" t="str">
        <f t="shared" si="2"/>
        <v>VEČJE</v>
      </c>
    </row>
    <row r="43" spans="1:26" x14ac:dyDescent="0.25">
      <c r="A43" s="36" t="s">
        <v>258</v>
      </c>
      <c r="B43" s="37">
        <v>5</v>
      </c>
      <c r="C43" s="38">
        <v>45183</v>
      </c>
      <c r="D43" s="39">
        <v>258508</v>
      </c>
      <c r="E43" s="39"/>
      <c r="F43" s="36"/>
      <c r="G43" s="36"/>
      <c r="H43" s="39"/>
      <c r="I43" s="39"/>
      <c r="J43" s="39"/>
      <c r="K43" s="39">
        <f t="shared" si="0"/>
        <v>258508</v>
      </c>
      <c r="L43" s="52">
        <f t="shared" si="1"/>
        <v>45183</v>
      </c>
      <c r="M43" s="5">
        <v>45183</v>
      </c>
      <c r="R43" s="6" t="s">
        <v>258</v>
      </c>
      <c r="S43" s="6">
        <v>5</v>
      </c>
      <c r="T43" s="19" t="s">
        <v>89</v>
      </c>
      <c r="X43" t="s">
        <v>287</v>
      </c>
      <c r="Y43">
        <v>714993</v>
      </c>
      <c r="Z43" t="str">
        <f t="shared" si="2"/>
        <v>VEČJE</v>
      </c>
    </row>
    <row r="44" spans="1:26" x14ac:dyDescent="0.25">
      <c r="A44" s="36" t="s">
        <v>262</v>
      </c>
      <c r="B44" s="37">
        <v>5</v>
      </c>
      <c r="C44" s="38">
        <v>45183</v>
      </c>
      <c r="D44" s="39">
        <v>244652</v>
      </c>
      <c r="E44" s="39"/>
      <c r="F44" s="36"/>
      <c r="G44" s="36"/>
      <c r="H44" s="39"/>
      <c r="I44" s="39"/>
      <c r="J44" s="39"/>
      <c r="K44" s="39">
        <f t="shared" si="0"/>
        <v>244652</v>
      </c>
      <c r="L44" s="52">
        <f t="shared" si="1"/>
        <v>45183</v>
      </c>
      <c r="M44" s="5">
        <v>45183</v>
      </c>
      <c r="R44" s="6" t="s">
        <v>262</v>
      </c>
      <c r="S44" s="6">
        <v>0.5</v>
      </c>
      <c r="T44" s="19" t="s">
        <v>89</v>
      </c>
      <c r="X44" t="s">
        <v>293</v>
      </c>
      <c r="Y44">
        <v>615549</v>
      </c>
      <c r="Z44" t="str">
        <f t="shared" si="2"/>
        <v>VEČJE</v>
      </c>
    </row>
    <row r="45" spans="1:26" x14ac:dyDescent="0.25">
      <c r="A45" s="36" t="s">
        <v>266</v>
      </c>
      <c r="B45" s="37">
        <v>1</v>
      </c>
      <c r="C45" s="38">
        <v>45183</v>
      </c>
      <c r="D45" s="39">
        <v>202927</v>
      </c>
      <c r="E45" s="39"/>
      <c r="F45" s="36"/>
      <c r="G45" s="36"/>
      <c r="H45" s="39"/>
      <c r="I45" s="39"/>
      <c r="J45" s="39"/>
      <c r="K45" s="39">
        <f t="shared" si="0"/>
        <v>202927</v>
      </c>
      <c r="L45" s="52">
        <f t="shared" si="1"/>
        <v>45183</v>
      </c>
      <c r="M45" s="5">
        <v>45183</v>
      </c>
      <c r="R45" s="6" t="s">
        <v>266</v>
      </c>
      <c r="S45" s="6">
        <v>0.05</v>
      </c>
      <c r="T45" s="19" t="s">
        <v>89</v>
      </c>
      <c r="X45" t="s">
        <v>297</v>
      </c>
      <c r="Y45">
        <v>718310</v>
      </c>
      <c r="Z45" t="str">
        <f t="shared" si="2"/>
        <v>VEČJE</v>
      </c>
    </row>
    <row r="46" spans="1:26" x14ac:dyDescent="0.25">
      <c r="A46" s="36" t="s">
        <v>270</v>
      </c>
      <c r="B46" s="37">
        <v>5</v>
      </c>
      <c r="C46" s="38">
        <v>45183</v>
      </c>
      <c r="D46" s="39">
        <v>234458</v>
      </c>
      <c r="E46" s="39"/>
      <c r="F46" s="36"/>
      <c r="G46" s="36"/>
      <c r="H46" s="39"/>
      <c r="I46" s="39"/>
      <c r="J46" s="39"/>
      <c r="K46" s="39">
        <f t="shared" si="0"/>
        <v>234458</v>
      </c>
      <c r="L46" s="52">
        <f t="shared" si="1"/>
        <v>45183</v>
      </c>
      <c r="M46" s="5">
        <v>45183</v>
      </c>
      <c r="R46" s="6" t="s">
        <v>270</v>
      </c>
      <c r="S46" s="6">
        <v>5</v>
      </c>
      <c r="T46" s="19" t="s">
        <v>89</v>
      </c>
      <c r="X46" t="s">
        <v>301</v>
      </c>
      <c r="Y46">
        <v>576428</v>
      </c>
      <c r="Z46" t="str">
        <f t="shared" si="2"/>
        <v>VEČJE</v>
      </c>
    </row>
    <row r="47" spans="1:26" x14ac:dyDescent="0.25">
      <c r="A47" s="36" t="s">
        <v>275</v>
      </c>
      <c r="B47" s="37">
        <v>1</v>
      </c>
      <c r="C47" s="38">
        <v>45183</v>
      </c>
      <c r="D47" s="39">
        <v>212854</v>
      </c>
      <c r="E47" s="39"/>
      <c r="F47" s="36"/>
      <c r="G47" s="36"/>
      <c r="H47" s="39"/>
      <c r="I47" s="39"/>
      <c r="J47" s="39"/>
      <c r="K47" s="39">
        <f t="shared" si="0"/>
        <v>212854</v>
      </c>
      <c r="L47" s="52">
        <f t="shared" si="1"/>
        <v>45183</v>
      </c>
      <c r="M47" s="5">
        <v>45183</v>
      </c>
      <c r="R47" s="6" t="s">
        <v>275</v>
      </c>
      <c r="S47" s="6">
        <v>5</v>
      </c>
      <c r="T47" s="19" t="s">
        <v>89</v>
      </c>
      <c r="X47" t="s">
        <v>305</v>
      </c>
      <c r="Y47">
        <v>783341</v>
      </c>
      <c r="Z47" t="str">
        <f t="shared" si="2"/>
        <v>VEČJE</v>
      </c>
    </row>
    <row r="48" spans="1:26" x14ac:dyDescent="0.25">
      <c r="A48" s="36" t="s">
        <v>280</v>
      </c>
      <c r="B48" s="37">
        <v>1</v>
      </c>
      <c r="C48" s="38">
        <v>45183</v>
      </c>
      <c r="D48" s="39">
        <v>250469</v>
      </c>
      <c r="E48" s="39"/>
      <c r="F48" s="39"/>
      <c r="G48" s="39"/>
      <c r="H48" s="39"/>
      <c r="I48" s="39"/>
      <c r="J48" s="39"/>
      <c r="K48" s="39">
        <f t="shared" si="0"/>
        <v>250469</v>
      </c>
      <c r="L48" s="52">
        <f t="shared" si="1"/>
        <v>45183</v>
      </c>
      <c r="M48" s="5">
        <v>45183</v>
      </c>
      <c r="R48" s="6" t="s">
        <v>280</v>
      </c>
      <c r="S48" s="6">
        <v>0.5</v>
      </c>
      <c r="T48" s="19" t="s">
        <v>89</v>
      </c>
      <c r="X48" t="s">
        <v>310</v>
      </c>
      <c r="Y48">
        <v>439014</v>
      </c>
      <c r="Z48" t="str">
        <f t="shared" si="2"/>
        <v>VEČJE</v>
      </c>
    </row>
    <row r="49" spans="1:26" x14ac:dyDescent="0.25">
      <c r="A49" s="36" t="s">
        <v>288</v>
      </c>
      <c r="B49" s="37">
        <v>5</v>
      </c>
      <c r="C49" s="38">
        <v>45183</v>
      </c>
      <c r="D49" s="39">
        <v>198335</v>
      </c>
      <c r="E49" s="39">
        <v>1</v>
      </c>
      <c r="F49" s="38">
        <v>45252</v>
      </c>
      <c r="G49" s="39">
        <v>689964</v>
      </c>
      <c r="H49" s="39"/>
      <c r="I49" s="39"/>
      <c r="J49" s="39"/>
      <c r="K49" s="39">
        <f t="shared" si="0"/>
        <v>689964</v>
      </c>
      <c r="L49" s="52">
        <f t="shared" si="1"/>
        <v>45252</v>
      </c>
      <c r="M49" s="5">
        <v>45252</v>
      </c>
      <c r="R49" s="6" t="s">
        <v>288</v>
      </c>
      <c r="S49" s="6">
        <v>5</v>
      </c>
      <c r="T49" s="19" t="s">
        <v>89</v>
      </c>
      <c r="X49" t="s">
        <v>315</v>
      </c>
      <c r="Y49">
        <v>636240</v>
      </c>
      <c r="Z49" t="str">
        <f t="shared" si="2"/>
        <v>VEČJE</v>
      </c>
    </row>
    <row r="50" spans="1:26" x14ac:dyDescent="0.25">
      <c r="A50" s="36" t="s">
        <v>294</v>
      </c>
      <c r="B50" s="37">
        <v>5</v>
      </c>
      <c r="C50" s="38">
        <v>45183</v>
      </c>
      <c r="D50" s="39">
        <v>236681</v>
      </c>
      <c r="E50" s="39"/>
      <c r="F50" s="39"/>
      <c r="G50" s="39"/>
      <c r="H50" s="39"/>
      <c r="I50" s="39"/>
      <c r="J50" s="39"/>
      <c r="K50" s="39">
        <f t="shared" si="0"/>
        <v>236681</v>
      </c>
      <c r="L50" s="52">
        <f t="shared" si="1"/>
        <v>45183</v>
      </c>
      <c r="M50" s="5">
        <v>45183</v>
      </c>
      <c r="R50" s="6" t="s">
        <v>294</v>
      </c>
      <c r="S50" s="6">
        <v>5</v>
      </c>
      <c r="T50" s="19" t="s">
        <v>89</v>
      </c>
      <c r="X50" t="s">
        <v>319</v>
      </c>
      <c r="Y50">
        <v>667166</v>
      </c>
      <c r="Z50" t="str">
        <f t="shared" si="2"/>
        <v>VEČJE</v>
      </c>
    </row>
    <row r="51" spans="1:26" x14ac:dyDescent="0.25">
      <c r="A51" s="36" t="s">
        <v>298</v>
      </c>
      <c r="B51" s="37">
        <v>5</v>
      </c>
      <c r="C51" s="38">
        <v>45183</v>
      </c>
      <c r="D51" s="39">
        <v>302279</v>
      </c>
      <c r="E51" s="39"/>
      <c r="F51" s="36"/>
      <c r="G51" s="36"/>
      <c r="H51" s="39"/>
      <c r="I51" s="39"/>
      <c r="J51" s="39"/>
      <c r="K51" s="39">
        <f t="shared" si="0"/>
        <v>302279</v>
      </c>
      <c r="L51" s="52">
        <f t="shared" si="1"/>
        <v>45183</v>
      </c>
      <c r="M51" s="5">
        <v>45183</v>
      </c>
      <c r="R51" s="6" t="s">
        <v>298</v>
      </c>
      <c r="S51" s="6">
        <v>5</v>
      </c>
      <c r="T51" s="19" t="s">
        <v>89</v>
      </c>
      <c r="X51" t="s">
        <v>324</v>
      </c>
      <c r="Y51">
        <v>556941</v>
      </c>
      <c r="Z51" t="str">
        <f t="shared" si="2"/>
        <v>VEČJE</v>
      </c>
    </row>
    <row r="52" spans="1:26" x14ac:dyDescent="0.25">
      <c r="A52" s="36" t="s">
        <v>302</v>
      </c>
      <c r="B52" s="37">
        <v>5</v>
      </c>
      <c r="C52" s="38">
        <v>45183</v>
      </c>
      <c r="D52" s="39">
        <v>262642</v>
      </c>
      <c r="E52" s="39"/>
      <c r="F52" s="36"/>
      <c r="G52" s="36"/>
      <c r="H52" s="39"/>
      <c r="I52" s="39"/>
      <c r="J52" s="39"/>
      <c r="K52" s="39">
        <f t="shared" si="0"/>
        <v>262642</v>
      </c>
      <c r="L52" s="52">
        <f t="shared" si="1"/>
        <v>45183</v>
      </c>
      <c r="M52" s="5">
        <v>45183</v>
      </c>
      <c r="R52" s="6" t="s">
        <v>302</v>
      </c>
      <c r="S52" s="6">
        <v>0.05</v>
      </c>
      <c r="T52" s="19" t="s">
        <v>89</v>
      </c>
      <c r="X52" t="s">
        <v>329</v>
      </c>
      <c r="Y52">
        <v>1594666</v>
      </c>
      <c r="Z52" t="str">
        <f t="shared" si="2"/>
        <v>VEČJE</v>
      </c>
    </row>
    <row r="53" spans="1:26" x14ac:dyDescent="0.25">
      <c r="A53" s="36" t="s">
        <v>306</v>
      </c>
      <c r="B53" s="37">
        <v>1</v>
      </c>
      <c r="C53" s="38">
        <v>45183</v>
      </c>
      <c r="D53" s="39">
        <v>284125</v>
      </c>
      <c r="E53" s="39"/>
      <c r="F53" s="36"/>
      <c r="G53" s="36"/>
      <c r="H53" s="39"/>
      <c r="I53" s="39"/>
      <c r="J53" s="39"/>
      <c r="K53" s="39">
        <f t="shared" si="0"/>
        <v>284125</v>
      </c>
      <c r="L53" s="52">
        <f t="shared" si="1"/>
        <v>45183</v>
      </c>
      <c r="M53" s="5">
        <v>45183</v>
      </c>
      <c r="R53" s="6" t="s">
        <v>306</v>
      </c>
      <c r="S53" s="6">
        <v>5</v>
      </c>
      <c r="T53" s="19" t="s">
        <v>89</v>
      </c>
      <c r="X53" t="s">
        <v>98</v>
      </c>
      <c r="Y53">
        <v>360833</v>
      </c>
      <c r="Z53" t="str">
        <f t="shared" si="2"/>
        <v>VEČJE</v>
      </c>
    </row>
    <row r="54" spans="1:26" x14ac:dyDescent="0.25">
      <c r="A54" s="36" t="s">
        <v>311</v>
      </c>
      <c r="B54" s="37">
        <v>5</v>
      </c>
      <c r="C54" s="38">
        <v>45183</v>
      </c>
      <c r="D54" s="39">
        <v>230341</v>
      </c>
      <c r="E54" s="39"/>
      <c r="F54" s="36"/>
      <c r="G54" s="36"/>
      <c r="H54" s="39"/>
      <c r="I54" s="39"/>
      <c r="J54" s="39"/>
      <c r="K54" s="39">
        <f t="shared" si="0"/>
        <v>230341</v>
      </c>
      <c r="L54" s="52">
        <f t="shared" si="1"/>
        <v>45183</v>
      </c>
      <c r="M54" s="5">
        <v>45183</v>
      </c>
      <c r="R54" s="6" t="s">
        <v>311</v>
      </c>
      <c r="S54" s="6">
        <v>0.05</v>
      </c>
      <c r="T54" s="19" t="s">
        <v>89</v>
      </c>
      <c r="X54" t="s">
        <v>103</v>
      </c>
      <c r="Y54">
        <v>453857</v>
      </c>
      <c r="Z54" t="str">
        <f t="shared" si="2"/>
        <v>VEČJE</v>
      </c>
    </row>
    <row r="55" spans="1:26" x14ac:dyDescent="0.25">
      <c r="A55" s="36" t="s">
        <v>316</v>
      </c>
      <c r="B55" s="37">
        <v>5</v>
      </c>
      <c r="C55" s="38">
        <v>45183</v>
      </c>
      <c r="D55" s="39">
        <v>351969</v>
      </c>
      <c r="E55" s="39"/>
      <c r="F55" s="36"/>
      <c r="G55" s="36"/>
      <c r="H55" s="39"/>
      <c r="I55" s="39"/>
      <c r="J55" s="39"/>
      <c r="K55" s="39">
        <f t="shared" si="0"/>
        <v>351969</v>
      </c>
      <c r="L55" s="52">
        <f t="shared" si="1"/>
        <v>45183</v>
      </c>
      <c r="M55" s="5">
        <v>45183</v>
      </c>
      <c r="R55" s="6" t="s">
        <v>316</v>
      </c>
      <c r="S55" s="6">
        <v>0.05</v>
      </c>
      <c r="T55" s="19" t="s">
        <v>89</v>
      </c>
      <c r="X55" t="s">
        <v>333</v>
      </c>
      <c r="Y55">
        <v>453844</v>
      </c>
      <c r="Z55" t="str">
        <f t="shared" si="2"/>
        <v>VEČJE</v>
      </c>
    </row>
    <row r="56" spans="1:26" x14ac:dyDescent="0.25">
      <c r="A56" s="36" t="s">
        <v>320</v>
      </c>
      <c r="B56" s="37">
        <v>5</v>
      </c>
      <c r="C56" s="38">
        <v>45183</v>
      </c>
      <c r="D56" s="39">
        <v>318568</v>
      </c>
      <c r="E56" s="39"/>
      <c r="F56" s="36"/>
      <c r="G56" s="36"/>
      <c r="H56" s="39"/>
      <c r="I56" s="39"/>
      <c r="J56" s="39"/>
      <c r="K56" s="39">
        <f t="shared" si="0"/>
        <v>318568</v>
      </c>
      <c r="L56" s="52">
        <f t="shared" si="1"/>
        <v>45183</v>
      </c>
      <c r="M56" s="5">
        <v>45183</v>
      </c>
      <c r="R56" s="6" t="s">
        <v>320</v>
      </c>
      <c r="S56" s="6">
        <v>5</v>
      </c>
      <c r="T56" s="19" t="s">
        <v>89</v>
      </c>
      <c r="X56" t="s">
        <v>337</v>
      </c>
      <c r="Y56">
        <v>477567</v>
      </c>
      <c r="Z56" t="str">
        <f t="shared" si="2"/>
        <v>VEČJE</v>
      </c>
    </row>
    <row r="57" spans="1:26" x14ac:dyDescent="0.25">
      <c r="A57" s="36" t="s">
        <v>325</v>
      </c>
      <c r="B57" s="37">
        <v>1</v>
      </c>
      <c r="C57" s="38">
        <v>45183</v>
      </c>
      <c r="D57" s="39">
        <v>239806</v>
      </c>
      <c r="E57" s="39"/>
      <c r="F57" s="36"/>
      <c r="G57" s="36"/>
      <c r="H57" s="39"/>
      <c r="I57" s="39"/>
      <c r="J57" s="39"/>
      <c r="K57" s="39">
        <f t="shared" si="0"/>
        <v>239806</v>
      </c>
      <c r="L57" s="52">
        <f t="shared" si="1"/>
        <v>45183</v>
      </c>
      <c r="M57" s="5">
        <v>45183</v>
      </c>
      <c r="R57" s="6" t="s">
        <v>325</v>
      </c>
      <c r="S57" s="6">
        <v>0.05</v>
      </c>
      <c r="T57" s="19" t="s">
        <v>89</v>
      </c>
      <c r="X57" t="s">
        <v>341</v>
      </c>
      <c r="Y57">
        <v>483421</v>
      </c>
      <c r="Z57" t="str">
        <f t="shared" si="2"/>
        <v>VEČJE</v>
      </c>
    </row>
    <row r="58" spans="1:26" x14ac:dyDescent="0.25">
      <c r="A58" s="36" t="s">
        <v>330</v>
      </c>
      <c r="B58" s="37">
        <v>5</v>
      </c>
      <c r="C58" s="38">
        <v>45183</v>
      </c>
      <c r="D58" s="39">
        <v>183050</v>
      </c>
      <c r="E58" s="39">
        <v>1</v>
      </c>
      <c r="F58" s="38">
        <v>45252</v>
      </c>
      <c r="G58" s="39">
        <v>222421</v>
      </c>
      <c r="H58" s="39"/>
      <c r="I58" s="39"/>
      <c r="J58" s="39"/>
      <c r="K58" s="39">
        <f t="shared" si="0"/>
        <v>222421</v>
      </c>
      <c r="L58" s="52">
        <f t="shared" si="1"/>
        <v>45252</v>
      </c>
      <c r="M58" s="5">
        <v>45252</v>
      </c>
      <c r="R58" s="6" t="s">
        <v>330</v>
      </c>
      <c r="S58" s="6">
        <v>5</v>
      </c>
      <c r="T58" s="19" t="s">
        <v>89</v>
      </c>
      <c r="X58" t="s">
        <v>345</v>
      </c>
      <c r="Y58">
        <v>364515</v>
      </c>
      <c r="Z58" t="str">
        <f t="shared" si="2"/>
        <v>VEČJE</v>
      </c>
    </row>
    <row r="59" spans="1:26" x14ac:dyDescent="0.25">
      <c r="A59" s="36" t="s">
        <v>334</v>
      </c>
      <c r="B59" s="37">
        <v>1</v>
      </c>
      <c r="C59" s="38">
        <v>45183</v>
      </c>
      <c r="D59" s="39">
        <v>179085</v>
      </c>
      <c r="E59" s="39">
        <v>1</v>
      </c>
      <c r="F59" s="38">
        <v>45252</v>
      </c>
      <c r="G59" s="39">
        <v>1339779</v>
      </c>
      <c r="H59" s="39"/>
      <c r="I59" s="39"/>
      <c r="J59" s="39"/>
      <c r="K59" s="39">
        <f t="shared" si="0"/>
        <v>1339779</v>
      </c>
      <c r="L59" s="52">
        <f t="shared" si="1"/>
        <v>45252</v>
      </c>
      <c r="M59" s="5">
        <v>45252</v>
      </c>
      <c r="R59" s="6" t="s">
        <v>334</v>
      </c>
      <c r="S59" s="6">
        <v>0.5</v>
      </c>
      <c r="T59" s="19" t="s">
        <v>89</v>
      </c>
      <c r="X59" t="s">
        <v>350</v>
      </c>
      <c r="Y59">
        <v>422167</v>
      </c>
      <c r="Z59" t="str">
        <f t="shared" si="2"/>
        <v>VEČJE</v>
      </c>
    </row>
    <row r="60" spans="1:26" x14ac:dyDescent="0.25">
      <c r="A60" s="36" t="s">
        <v>338</v>
      </c>
      <c r="B60" s="37">
        <v>1</v>
      </c>
      <c r="C60" s="38">
        <v>45183</v>
      </c>
      <c r="D60" s="39">
        <v>111304</v>
      </c>
      <c r="E60" s="39">
        <v>1</v>
      </c>
      <c r="F60" s="38">
        <v>45252</v>
      </c>
      <c r="G60" s="39">
        <v>2980</v>
      </c>
      <c r="H60" s="39"/>
      <c r="I60" s="39"/>
      <c r="J60" s="39"/>
      <c r="K60" s="39">
        <f t="shared" si="0"/>
        <v>111304</v>
      </c>
      <c r="L60" s="52">
        <f t="shared" si="1"/>
        <v>45183</v>
      </c>
      <c r="M60" s="5">
        <v>45183</v>
      </c>
      <c r="R60" s="6" t="s">
        <v>338</v>
      </c>
      <c r="S60" s="6">
        <v>0.5</v>
      </c>
      <c r="T60" s="19" t="s">
        <v>89</v>
      </c>
      <c r="X60" t="s">
        <v>354</v>
      </c>
      <c r="Y60">
        <v>366533</v>
      </c>
      <c r="Z60" t="str">
        <f t="shared" si="2"/>
        <v>VEČJE</v>
      </c>
    </row>
    <row r="61" spans="1:26" x14ac:dyDescent="0.25">
      <c r="A61" s="36" t="s">
        <v>342</v>
      </c>
      <c r="B61" s="37">
        <v>1</v>
      </c>
      <c r="C61" s="38">
        <v>45183</v>
      </c>
      <c r="D61" s="39">
        <v>209695</v>
      </c>
      <c r="E61" s="39"/>
      <c r="F61" s="36"/>
      <c r="G61" s="36"/>
      <c r="H61" s="39"/>
      <c r="I61" s="39"/>
      <c r="J61" s="39"/>
      <c r="K61" s="39">
        <f t="shared" si="0"/>
        <v>209695</v>
      </c>
      <c r="L61" s="52">
        <f t="shared" si="1"/>
        <v>45183</v>
      </c>
      <c r="M61" s="5">
        <v>45183</v>
      </c>
      <c r="R61" s="6" t="s">
        <v>342</v>
      </c>
      <c r="S61" s="6">
        <v>5</v>
      </c>
      <c r="T61" s="19" t="s">
        <v>89</v>
      </c>
      <c r="X61" t="s">
        <v>358</v>
      </c>
      <c r="Y61">
        <v>656637</v>
      </c>
      <c r="Z61" t="str">
        <f t="shared" si="2"/>
        <v>VEČJE</v>
      </c>
    </row>
    <row r="62" spans="1:26" x14ac:dyDescent="0.25">
      <c r="A62" s="36" t="s">
        <v>346</v>
      </c>
      <c r="B62" s="37">
        <v>5</v>
      </c>
      <c r="C62" s="38">
        <v>45183</v>
      </c>
      <c r="D62" s="39">
        <v>234863</v>
      </c>
      <c r="E62" s="39"/>
      <c r="F62" s="36"/>
      <c r="G62" s="36"/>
      <c r="H62" s="39"/>
      <c r="I62" s="39"/>
      <c r="J62" s="39"/>
      <c r="K62" s="39">
        <f t="shared" si="0"/>
        <v>234863</v>
      </c>
      <c r="L62" s="52">
        <f t="shared" si="1"/>
        <v>45183</v>
      </c>
      <c r="M62" s="5">
        <v>45183</v>
      </c>
      <c r="R62" s="6" t="s">
        <v>346</v>
      </c>
      <c r="S62" s="6">
        <v>5</v>
      </c>
      <c r="T62" s="19" t="s">
        <v>89</v>
      </c>
      <c r="X62" t="s">
        <v>362</v>
      </c>
      <c r="Y62">
        <v>509469</v>
      </c>
      <c r="Z62" t="str">
        <f t="shared" si="2"/>
        <v>VEČJE</v>
      </c>
    </row>
    <row r="63" spans="1:26" x14ac:dyDescent="0.25">
      <c r="A63" s="36" t="s">
        <v>351</v>
      </c>
      <c r="B63" s="37">
        <v>1</v>
      </c>
      <c r="C63" s="38">
        <v>45183</v>
      </c>
      <c r="D63" s="39">
        <v>244272</v>
      </c>
      <c r="E63" s="39"/>
      <c r="F63" s="36"/>
      <c r="G63" s="36"/>
      <c r="H63" s="39"/>
      <c r="I63" s="39"/>
      <c r="J63" s="39"/>
      <c r="K63" s="39">
        <f t="shared" si="0"/>
        <v>244272</v>
      </c>
      <c r="L63" s="52">
        <f t="shared" si="1"/>
        <v>45183</v>
      </c>
      <c r="M63" s="5">
        <v>45183</v>
      </c>
      <c r="R63" s="6" t="s">
        <v>351</v>
      </c>
      <c r="S63" s="6">
        <v>5</v>
      </c>
      <c r="T63" s="19" t="s">
        <v>89</v>
      </c>
      <c r="X63" t="s">
        <v>366</v>
      </c>
      <c r="Y63">
        <v>496480</v>
      </c>
      <c r="Z63" t="str">
        <f t="shared" si="2"/>
        <v>VEČJE</v>
      </c>
    </row>
    <row r="64" spans="1:26" x14ac:dyDescent="0.25">
      <c r="A64" s="36" t="s">
        <v>355</v>
      </c>
      <c r="B64" s="37">
        <v>1</v>
      </c>
      <c r="C64" s="38">
        <v>45183</v>
      </c>
      <c r="D64" s="39">
        <v>80290</v>
      </c>
      <c r="E64" s="39">
        <v>0.1</v>
      </c>
      <c r="F64" s="38">
        <v>45252</v>
      </c>
      <c r="G64" s="39">
        <v>252758</v>
      </c>
      <c r="H64" s="39"/>
      <c r="I64" s="39"/>
      <c r="J64" s="39"/>
      <c r="K64" s="39">
        <f t="shared" si="0"/>
        <v>252758</v>
      </c>
      <c r="L64" s="52">
        <f t="shared" si="1"/>
        <v>45252</v>
      </c>
      <c r="M64" s="5">
        <v>45252</v>
      </c>
      <c r="R64" s="6" t="s">
        <v>355</v>
      </c>
      <c r="S64" s="6">
        <v>5</v>
      </c>
      <c r="T64" s="19" t="s">
        <v>89</v>
      </c>
      <c r="X64" t="s">
        <v>370</v>
      </c>
      <c r="Y64">
        <v>696095</v>
      </c>
      <c r="Z64" t="str">
        <f t="shared" si="2"/>
        <v>VEČJE</v>
      </c>
    </row>
    <row r="65" spans="1:26" x14ac:dyDescent="0.25">
      <c r="A65" s="36" t="s">
        <v>359</v>
      </c>
      <c r="B65" s="37">
        <v>5</v>
      </c>
      <c r="C65" s="38">
        <v>45183</v>
      </c>
      <c r="D65" s="39">
        <v>148249</v>
      </c>
      <c r="E65" s="39">
        <v>1</v>
      </c>
      <c r="F65" s="38">
        <v>45252</v>
      </c>
      <c r="G65" s="39">
        <v>743779</v>
      </c>
      <c r="H65" s="39"/>
      <c r="I65" s="39"/>
      <c r="J65" s="39"/>
      <c r="K65" s="39">
        <f t="shared" si="0"/>
        <v>743779</v>
      </c>
      <c r="L65" s="52">
        <f t="shared" si="1"/>
        <v>45252</v>
      </c>
      <c r="M65" s="5">
        <v>45252</v>
      </c>
      <c r="R65" s="6" t="s">
        <v>359</v>
      </c>
      <c r="S65" s="6">
        <v>0.05</v>
      </c>
      <c r="T65" s="19" t="s">
        <v>89</v>
      </c>
      <c r="X65" t="s">
        <v>374</v>
      </c>
      <c r="Y65">
        <v>508206</v>
      </c>
      <c r="Z65" t="str">
        <f t="shared" si="2"/>
        <v>VEČJE</v>
      </c>
    </row>
    <row r="66" spans="1:26" x14ac:dyDescent="0.25">
      <c r="A66" s="36" t="s">
        <v>363</v>
      </c>
      <c r="B66" s="37">
        <v>5</v>
      </c>
      <c r="C66" s="38">
        <v>45183</v>
      </c>
      <c r="D66" s="39">
        <v>236566</v>
      </c>
      <c r="E66" s="39">
        <v>1</v>
      </c>
      <c r="F66" s="38">
        <v>45252</v>
      </c>
      <c r="G66" s="39">
        <v>748646</v>
      </c>
      <c r="H66" s="39"/>
      <c r="I66" s="39"/>
      <c r="J66" s="39"/>
      <c r="K66" s="39">
        <f t="shared" si="0"/>
        <v>748646</v>
      </c>
      <c r="L66" s="52">
        <f t="shared" si="1"/>
        <v>45252</v>
      </c>
      <c r="M66" s="5">
        <v>45252</v>
      </c>
      <c r="R66" s="6" t="s">
        <v>363</v>
      </c>
      <c r="S66" s="6">
        <v>0.5</v>
      </c>
      <c r="T66" s="19" t="s">
        <v>89</v>
      </c>
      <c r="X66" t="s">
        <v>378</v>
      </c>
      <c r="Y66">
        <v>795559</v>
      </c>
      <c r="Z66" t="str">
        <f t="shared" si="2"/>
        <v>VEČJE</v>
      </c>
    </row>
    <row r="67" spans="1:26" x14ac:dyDescent="0.25">
      <c r="A67" s="36" t="s">
        <v>367</v>
      </c>
      <c r="B67" s="37">
        <v>5</v>
      </c>
      <c r="C67" s="38">
        <v>45183</v>
      </c>
      <c r="D67" s="39">
        <v>239862</v>
      </c>
      <c r="E67" s="39"/>
      <c r="F67" s="36"/>
      <c r="G67" s="36"/>
      <c r="H67" s="39"/>
      <c r="I67" s="39"/>
      <c r="J67" s="39"/>
      <c r="K67" s="39">
        <f t="shared" ref="K67:K130" si="3">MAX(D67,G67,J67)</f>
        <v>239862</v>
      </c>
      <c r="L67" s="52">
        <f t="shared" si="1"/>
        <v>45183</v>
      </c>
      <c r="M67" s="5">
        <v>45183</v>
      </c>
      <c r="R67" s="6" t="s">
        <v>367</v>
      </c>
      <c r="S67" s="6">
        <v>5</v>
      </c>
      <c r="T67" s="19" t="s">
        <v>89</v>
      </c>
      <c r="X67" t="s">
        <v>108</v>
      </c>
      <c r="Y67">
        <v>523255</v>
      </c>
      <c r="Z67" t="str">
        <f t="shared" si="2"/>
        <v>VEČJE</v>
      </c>
    </row>
    <row r="68" spans="1:26" x14ac:dyDescent="0.25">
      <c r="A68" s="36" t="s">
        <v>371</v>
      </c>
      <c r="B68" s="37">
        <v>1</v>
      </c>
      <c r="C68" s="38">
        <v>45183</v>
      </c>
      <c r="D68" s="39">
        <v>200924</v>
      </c>
      <c r="E68" s="39">
        <v>1</v>
      </c>
      <c r="F68" s="38">
        <v>45252</v>
      </c>
      <c r="G68" s="39">
        <v>1223857</v>
      </c>
      <c r="H68" s="39"/>
      <c r="I68" s="39"/>
      <c r="J68" s="39"/>
      <c r="K68" s="39">
        <f t="shared" si="3"/>
        <v>1223857</v>
      </c>
      <c r="L68" s="52">
        <f t="shared" ref="L68:L131" si="4">IF(K68=D68,C68,F68)</f>
        <v>45252</v>
      </c>
      <c r="M68" s="5">
        <v>45252</v>
      </c>
      <c r="R68" s="6" t="s">
        <v>371</v>
      </c>
      <c r="S68" s="6">
        <v>0.05</v>
      </c>
      <c r="T68" s="19" t="s">
        <v>89</v>
      </c>
      <c r="X68" t="s">
        <v>113</v>
      </c>
      <c r="Y68">
        <v>433421</v>
      </c>
      <c r="Z68" t="str">
        <f t="shared" ref="Z68:Z118" si="5">IF(Y68&gt;$W$3, $U$3, $V$3)</f>
        <v>VEČJE</v>
      </c>
    </row>
    <row r="69" spans="1:26" x14ac:dyDescent="0.25">
      <c r="A69" s="36" t="s">
        <v>375</v>
      </c>
      <c r="B69" s="37">
        <v>1</v>
      </c>
      <c r="C69" s="38">
        <v>45183</v>
      </c>
      <c r="D69" s="39">
        <v>265668</v>
      </c>
      <c r="E69" s="39"/>
      <c r="F69" s="36"/>
      <c r="G69" s="36"/>
      <c r="H69" s="39"/>
      <c r="I69" s="39"/>
      <c r="J69" s="39"/>
      <c r="K69" s="39">
        <f t="shared" si="3"/>
        <v>265668</v>
      </c>
      <c r="L69" s="52">
        <f t="shared" si="4"/>
        <v>45183</v>
      </c>
      <c r="M69" s="5">
        <v>45183</v>
      </c>
      <c r="R69" s="6" t="s">
        <v>375</v>
      </c>
      <c r="S69" s="6">
        <v>5</v>
      </c>
      <c r="T69" s="19" t="s">
        <v>89</v>
      </c>
      <c r="X69" t="s">
        <v>382</v>
      </c>
      <c r="Y69">
        <v>378201</v>
      </c>
      <c r="Z69" t="str">
        <f t="shared" si="5"/>
        <v>VEČJE</v>
      </c>
    </row>
    <row r="70" spans="1:26" x14ac:dyDescent="0.25">
      <c r="A70" s="36" t="s">
        <v>379</v>
      </c>
      <c r="B70" s="37">
        <v>5</v>
      </c>
      <c r="C70" s="38">
        <v>45183</v>
      </c>
      <c r="D70" s="39">
        <v>163752</v>
      </c>
      <c r="E70" s="39">
        <v>1</v>
      </c>
      <c r="F70" s="38">
        <v>45252</v>
      </c>
      <c r="G70" s="39">
        <v>609065</v>
      </c>
      <c r="H70" s="39"/>
      <c r="I70" s="39"/>
      <c r="J70" s="39"/>
      <c r="K70" s="39">
        <f t="shared" si="3"/>
        <v>609065</v>
      </c>
      <c r="L70" s="52">
        <f t="shared" si="4"/>
        <v>45252</v>
      </c>
      <c r="M70" s="5">
        <v>45252</v>
      </c>
      <c r="R70" s="6" t="s">
        <v>379</v>
      </c>
      <c r="S70" s="6">
        <v>0.5</v>
      </c>
      <c r="T70" s="19" t="s">
        <v>89</v>
      </c>
      <c r="X70" t="s">
        <v>386</v>
      </c>
      <c r="Y70">
        <v>468127</v>
      </c>
      <c r="Z70" t="str">
        <f t="shared" si="5"/>
        <v>VEČJE</v>
      </c>
    </row>
    <row r="71" spans="1:26" x14ac:dyDescent="0.25">
      <c r="A71" s="36" t="s">
        <v>383</v>
      </c>
      <c r="B71" s="37">
        <v>1</v>
      </c>
      <c r="C71" s="38">
        <v>45183</v>
      </c>
      <c r="D71" s="39">
        <v>333305</v>
      </c>
      <c r="E71" s="39"/>
      <c r="F71" s="36"/>
      <c r="G71" s="36"/>
      <c r="H71" s="39"/>
      <c r="I71" s="39"/>
      <c r="J71" s="39"/>
      <c r="K71" s="39">
        <f t="shared" si="3"/>
        <v>333305</v>
      </c>
      <c r="L71" s="52">
        <f t="shared" si="4"/>
        <v>45183</v>
      </c>
      <c r="M71" s="5">
        <v>45183</v>
      </c>
      <c r="R71" s="6" t="s">
        <v>383</v>
      </c>
      <c r="S71" s="6">
        <v>0.5</v>
      </c>
      <c r="T71" s="19" t="s">
        <v>89</v>
      </c>
      <c r="X71" t="s">
        <v>390</v>
      </c>
      <c r="Y71">
        <v>457786</v>
      </c>
      <c r="Z71" t="str">
        <f t="shared" si="5"/>
        <v>VEČJE</v>
      </c>
    </row>
    <row r="72" spans="1:26" x14ac:dyDescent="0.25">
      <c r="A72" s="36" t="s">
        <v>387</v>
      </c>
      <c r="B72" s="37">
        <v>5</v>
      </c>
      <c r="C72" s="38">
        <v>45183</v>
      </c>
      <c r="D72" s="39">
        <v>219938</v>
      </c>
      <c r="E72" s="39"/>
      <c r="F72" s="36"/>
      <c r="G72" s="36"/>
      <c r="H72" s="39"/>
      <c r="I72" s="39"/>
      <c r="J72" s="39"/>
      <c r="K72" s="39">
        <f t="shared" si="3"/>
        <v>219938</v>
      </c>
      <c r="L72" s="52">
        <f t="shared" si="4"/>
        <v>45183</v>
      </c>
      <c r="M72" s="5">
        <v>45183</v>
      </c>
      <c r="R72" s="6" t="s">
        <v>387</v>
      </c>
      <c r="S72" s="6">
        <v>0.05</v>
      </c>
      <c r="T72" s="19" t="s">
        <v>89</v>
      </c>
      <c r="X72" t="s">
        <v>394</v>
      </c>
      <c r="Y72">
        <v>413970</v>
      </c>
      <c r="Z72" t="str">
        <f t="shared" si="5"/>
        <v>VEČJE</v>
      </c>
    </row>
    <row r="73" spans="1:26" x14ac:dyDescent="0.25">
      <c r="A73" s="36" t="s">
        <v>391</v>
      </c>
      <c r="B73" s="37">
        <v>1</v>
      </c>
      <c r="C73" s="38">
        <v>45183</v>
      </c>
      <c r="D73" s="39">
        <v>263244</v>
      </c>
      <c r="E73" s="39"/>
      <c r="F73" s="36"/>
      <c r="G73" s="36"/>
      <c r="H73" s="39"/>
      <c r="I73" s="39"/>
      <c r="J73" s="39"/>
      <c r="K73" s="39">
        <f t="shared" si="3"/>
        <v>263244</v>
      </c>
      <c r="L73" s="52">
        <f t="shared" si="4"/>
        <v>45183</v>
      </c>
      <c r="M73" s="5">
        <v>45183</v>
      </c>
      <c r="R73" s="6" t="s">
        <v>391</v>
      </c>
      <c r="S73" s="6">
        <v>5</v>
      </c>
      <c r="T73" s="19" t="s">
        <v>89</v>
      </c>
      <c r="X73" t="s">
        <v>398</v>
      </c>
      <c r="Y73">
        <v>415062</v>
      </c>
      <c r="Z73" t="str">
        <f t="shared" si="5"/>
        <v>VEČJE</v>
      </c>
    </row>
    <row r="74" spans="1:26" x14ac:dyDescent="0.25">
      <c r="A74" s="36" t="s">
        <v>395</v>
      </c>
      <c r="B74" s="37">
        <v>5</v>
      </c>
      <c r="C74" s="38">
        <v>45183</v>
      </c>
      <c r="D74" s="39">
        <v>193005</v>
      </c>
      <c r="E74" s="39">
        <v>1</v>
      </c>
      <c r="F74" s="38">
        <v>45252</v>
      </c>
      <c r="G74" s="39">
        <v>689003</v>
      </c>
      <c r="H74" s="39"/>
      <c r="I74" s="39"/>
      <c r="J74" s="39"/>
      <c r="K74" s="39">
        <f t="shared" si="3"/>
        <v>689003</v>
      </c>
      <c r="L74" s="52">
        <f t="shared" si="4"/>
        <v>45252</v>
      </c>
      <c r="M74" s="5">
        <v>45252</v>
      </c>
      <c r="R74" s="6" t="s">
        <v>395</v>
      </c>
      <c r="S74" s="6">
        <v>0.05</v>
      </c>
      <c r="T74" s="19" t="s">
        <v>89</v>
      </c>
      <c r="X74" t="s">
        <v>402</v>
      </c>
      <c r="Y74">
        <v>419271</v>
      </c>
      <c r="Z74" t="str">
        <f t="shared" si="5"/>
        <v>VEČJE</v>
      </c>
    </row>
    <row r="75" spans="1:26" x14ac:dyDescent="0.25">
      <c r="A75" s="36" t="s">
        <v>399</v>
      </c>
      <c r="B75" s="37">
        <v>5</v>
      </c>
      <c r="C75" s="38">
        <v>45183</v>
      </c>
      <c r="D75" s="39">
        <v>246029</v>
      </c>
      <c r="E75" s="39"/>
      <c r="F75" s="36"/>
      <c r="G75" s="36"/>
      <c r="H75" s="39"/>
      <c r="I75" s="39"/>
      <c r="J75" s="39"/>
      <c r="K75" s="39">
        <f t="shared" si="3"/>
        <v>246029</v>
      </c>
      <c r="L75" s="52">
        <f t="shared" si="4"/>
        <v>45183</v>
      </c>
      <c r="M75" s="5">
        <v>45183</v>
      </c>
      <c r="R75" s="6" t="s">
        <v>399</v>
      </c>
      <c r="S75" s="6">
        <v>5</v>
      </c>
      <c r="T75" s="19" t="s">
        <v>89</v>
      </c>
      <c r="X75" t="s">
        <v>406</v>
      </c>
      <c r="Y75">
        <v>518345</v>
      </c>
      <c r="Z75" t="str">
        <f t="shared" si="5"/>
        <v>VEČJE</v>
      </c>
    </row>
    <row r="76" spans="1:26" x14ac:dyDescent="0.25">
      <c r="A76" s="36" t="s">
        <v>403</v>
      </c>
      <c r="B76" s="37">
        <v>1</v>
      </c>
      <c r="C76" s="38">
        <v>45183</v>
      </c>
      <c r="D76" s="39">
        <v>174206</v>
      </c>
      <c r="E76" s="39">
        <v>0.1</v>
      </c>
      <c r="F76" s="38">
        <v>45252</v>
      </c>
      <c r="G76" s="39">
        <v>193565</v>
      </c>
      <c r="H76" s="39"/>
      <c r="I76" s="39"/>
      <c r="J76" s="39"/>
      <c r="K76" s="39">
        <f t="shared" si="3"/>
        <v>193565</v>
      </c>
      <c r="L76" s="52">
        <f t="shared" si="4"/>
        <v>45252</v>
      </c>
      <c r="M76" s="5">
        <v>45252</v>
      </c>
      <c r="R76" s="6" t="s">
        <v>403</v>
      </c>
      <c r="S76" s="6">
        <v>0.05</v>
      </c>
      <c r="T76" s="19" t="s">
        <v>89</v>
      </c>
      <c r="X76" t="s">
        <v>410</v>
      </c>
      <c r="Y76">
        <v>459699</v>
      </c>
      <c r="Z76" t="str">
        <f t="shared" si="5"/>
        <v>VEČJE</v>
      </c>
    </row>
    <row r="77" spans="1:26" x14ac:dyDescent="0.25">
      <c r="A77" s="36" t="s">
        <v>407</v>
      </c>
      <c r="B77" s="37">
        <v>5</v>
      </c>
      <c r="C77" s="38">
        <v>45183</v>
      </c>
      <c r="D77" s="39">
        <v>221790</v>
      </c>
      <c r="E77" s="39"/>
      <c r="F77" s="36"/>
      <c r="G77" s="36"/>
      <c r="H77" s="39"/>
      <c r="I77" s="39"/>
      <c r="J77" s="39"/>
      <c r="K77" s="39">
        <f t="shared" si="3"/>
        <v>221790</v>
      </c>
      <c r="L77" s="52">
        <f t="shared" si="4"/>
        <v>45183</v>
      </c>
      <c r="M77" s="5">
        <v>45183</v>
      </c>
      <c r="R77" s="6" t="s">
        <v>407</v>
      </c>
      <c r="S77" s="6">
        <v>0.05</v>
      </c>
      <c r="T77" s="19" t="s">
        <v>89</v>
      </c>
      <c r="X77" t="s">
        <v>414</v>
      </c>
      <c r="Y77">
        <v>453034</v>
      </c>
      <c r="Z77" t="str">
        <f t="shared" si="5"/>
        <v>VEČJE</v>
      </c>
    </row>
    <row r="78" spans="1:26" x14ac:dyDescent="0.25">
      <c r="A78" s="36" t="s">
        <v>411</v>
      </c>
      <c r="B78" s="37">
        <v>1</v>
      </c>
      <c r="C78" s="38">
        <v>45183</v>
      </c>
      <c r="D78" s="39">
        <v>256952</v>
      </c>
      <c r="E78" s="39"/>
      <c r="F78" s="36"/>
      <c r="G78" s="36"/>
      <c r="H78" s="39"/>
      <c r="I78" s="39"/>
      <c r="J78" s="39"/>
      <c r="K78" s="39">
        <f t="shared" si="3"/>
        <v>256952</v>
      </c>
      <c r="L78" s="52">
        <f t="shared" si="4"/>
        <v>45183</v>
      </c>
      <c r="M78" s="5">
        <v>45183</v>
      </c>
      <c r="R78" s="6" t="s">
        <v>411</v>
      </c>
      <c r="S78" s="6">
        <v>5</v>
      </c>
      <c r="T78" s="19" t="s">
        <v>89</v>
      </c>
      <c r="X78" t="s">
        <v>418</v>
      </c>
      <c r="Y78">
        <v>625087</v>
      </c>
      <c r="Z78" t="str">
        <f t="shared" si="5"/>
        <v>VEČJE</v>
      </c>
    </row>
    <row r="79" spans="1:26" x14ac:dyDescent="0.25">
      <c r="A79" s="36" t="s">
        <v>415</v>
      </c>
      <c r="B79" s="37">
        <v>1</v>
      </c>
      <c r="C79" s="38">
        <v>45183</v>
      </c>
      <c r="D79" s="39">
        <v>242364</v>
      </c>
      <c r="E79" s="39"/>
      <c r="F79" s="36"/>
      <c r="G79" s="36"/>
      <c r="H79" s="39"/>
      <c r="I79" s="39"/>
      <c r="J79" s="39"/>
      <c r="K79" s="39">
        <f t="shared" si="3"/>
        <v>242364</v>
      </c>
      <c r="L79" s="52">
        <f t="shared" si="4"/>
        <v>45183</v>
      </c>
      <c r="M79" s="5">
        <v>45183</v>
      </c>
      <c r="R79" s="6" t="s">
        <v>415</v>
      </c>
      <c r="S79" s="6">
        <v>0.5</v>
      </c>
      <c r="T79" s="19" t="s">
        <v>89</v>
      </c>
      <c r="X79" t="s">
        <v>422</v>
      </c>
      <c r="Y79">
        <v>356812</v>
      </c>
      <c r="Z79" t="str">
        <f t="shared" si="5"/>
        <v>VEČJE</v>
      </c>
    </row>
    <row r="80" spans="1:26" x14ac:dyDescent="0.25">
      <c r="A80" s="36" t="s">
        <v>419</v>
      </c>
      <c r="B80" s="37">
        <v>5</v>
      </c>
      <c r="C80" s="38">
        <v>45183</v>
      </c>
      <c r="D80" s="39">
        <v>96156</v>
      </c>
      <c r="E80" s="39">
        <v>1</v>
      </c>
      <c r="F80" s="38">
        <v>45252</v>
      </c>
      <c r="G80" s="39">
        <v>1014558</v>
      </c>
      <c r="H80" s="39"/>
      <c r="I80" s="39"/>
      <c r="J80" s="39"/>
      <c r="K80" s="39">
        <f t="shared" si="3"/>
        <v>1014558</v>
      </c>
      <c r="L80" s="52">
        <f t="shared" si="4"/>
        <v>45252</v>
      </c>
      <c r="M80" s="5">
        <v>45252</v>
      </c>
      <c r="R80" s="6" t="s">
        <v>419</v>
      </c>
      <c r="S80" s="6">
        <v>5</v>
      </c>
      <c r="T80" s="19" t="s">
        <v>89</v>
      </c>
      <c r="X80" t="s">
        <v>426</v>
      </c>
      <c r="Y80">
        <v>525515</v>
      </c>
      <c r="Z80" t="str">
        <f t="shared" si="5"/>
        <v>VEČJE</v>
      </c>
    </row>
    <row r="81" spans="1:26" x14ac:dyDescent="0.25">
      <c r="A81" s="36" t="s">
        <v>423</v>
      </c>
      <c r="B81" s="37">
        <v>5</v>
      </c>
      <c r="C81" s="38">
        <v>45183</v>
      </c>
      <c r="D81" s="39">
        <v>277791</v>
      </c>
      <c r="E81" s="39"/>
      <c r="F81" s="36"/>
      <c r="G81" s="36"/>
      <c r="H81" s="39"/>
      <c r="I81" s="39"/>
      <c r="J81" s="39"/>
      <c r="K81" s="39">
        <f t="shared" si="3"/>
        <v>277791</v>
      </c>
      <c r="L81" s="52">
        <f t="shared" si="4"/>
        <v>45183</v>
      </c>
      <c r="M81" s="5">
        <v>45183</v>
      </c>
      <c r="R81" s="6" t="s">
        <v>423</v>
      </c>
      <c r="S81" s="6">
        <v>5</v>
      </c>
      <c r="T81" s="19" t="s">
        <v>89</v>
      </c>
      <c r="X81" t="s">
        <v>430</v>
      </c>
      <c r="Y81">
        <v>474673</v>
      </c>
      <c r="Z81" t="str">
        <f t="shared" si="5"/>
        <v>VEČJE</v>
      </c>
    </row>
    <row r="82" spans="1:26" x14ac:dyDescent="0.25">
      <c r="A82" s="36" t="s">
        <v>427</v>
      </c>
      <c r="B82" s="37">
        <v>1</v>
      </c>
      <c r="C82" s="38">
        <v>45183</v>
      </c>
      <c r="D82" s="39">
        <v>181545</v>
      </c>
      <c r="E82" s="39">
        <v>1</v>
      </c>
      <c r="F82" s="38">
        <v>45252</v>
      </c>
      <c r="G82" s="39">
        <v>170966</v>
      </c>
      <c r="H82" s="39"/>
      <c r="I82" s="39"/>
      <c r="J82" s="39"/>
      <c r="K82" s="39">
        <f t="shared" si="3"/>
        <v>181545</v>
      </c>
      <c r="L82" s="52">
        <f t="shared" si="4"/>
        <v>45183</v>
      </c>
      <c r="M82" s="5">
        <v>45183</v>
      </c>
      <c r="R82" s="6" t="s">
        <v>427</v>
      </c>
      <c r="S82" s="6">
        <v>5</v>
      </c>
      <c r="T82" s="19" t="s">
        <v>89</v>
      </c>
      <c r="X82" t="s">
        <v>434</v>
      </c>
      <c r="Y82">
        <v>579964</v>
      </c>
      <c r="Z82" t="str">
        <f t="shared" si="5"/>
        <v>VEČJE</v>
      </c>
    </row>
    <row r="83" spans="1:26" x14ac:dyDescent="0.25">
      <c r="A83" s="36" t="s">
        <v>431</v>
      </c>
      <c r="B83" s="37">
        <v>1</v>
      </c>
      <c r="C83" s="38">
        <v>45183</v>
      </c>
      <c r="D83" s="39">
        <v>329666</v>
      </c>
      <c r="E83" s="39"/>
      <c r="F83" s="36"/>
      <c r="G83" s="36"/>
      <c r="H83" s="39"/>
      <c r="I83" s="39"/>
      <c r="J83" s="39"/>
      <c r="K83" s="39">
        <f t="shared" si="3"/>
        <v>329666</v>
      </c>
      <c r="L83" s="52">
        <f t="shared" si="4"/>
        <v>45183</v>
      </c>
      <c r="M83" s="5">
        <v>45183</v>
      </c>
      <c r="R83" s="6" t="s">
        <v>431</v>
      </c>
      <c r="S83" s="6">
        <v>0.05</v>
      </c>
      <c r="T83" s="19" t="s">
        <v>89</v>
      </c>
      <c r="X83" t="s">
        <v>438</v>
      </c>
      <c r="Y83">
        <v>436264</v>
      </c>
      <c r="Z83" t="str">
        <f t="shared" si="5"/>
        <v>VEČJE</v>
      </c>
    </row>
    <row r="84" spans="1:26" x14ac:dyDescent="0.25">
      <c r="A84" s="36" t="s">
        <v>435</v>
      </c>
      <c r="B84" s="37">
        <v>1</v>
      </c>
      <c r="C84" s="38">
        <v>45183</v>
      </c>
      <c r="D84" s="39">
        <v>97487</v>
      </c>
      <c r="E84" s="39">
        <v>1</v>
      </c>
      <c r="F84" s="38">
        <v>45252</v>
      </c>
      <c r="G84" s="39">
        <v>563253</v>
      </c>
      <c r="H84" s="39"/>
      <c r="I84" s="39"/>
      <c r="J84" s="39"/>
      <c r="K84" s="39">
        <f t="shared" si="3"/>
        <v>563253</v>
      </c>
      <c r="L84" s="52">
        <f t="shared" si="4"/>
        <v>45252</v>
      </c>
      <c r="M84" s="5">
        <v>45252</v>
      </c>
      <c r="R84" s="6" t="s">
        <v>435</v>
      </c>
      <c r="S84" s="6">
        <v>0.05</v>
      </c>
      <c r="T84" s="19" t="s">
        <v>89</v>
      </c>
      <c r="X84" t="s">
        <v>442</v>
      </c>
      <c r="Y84">
        <v>333396</v>
      </c>
      <c r="Z84" t="str">
        <f t="shared" si="5"/>
        <v>VEČJE</v>
      </c>
    </row>
    <row r="85" spans="1:26" x14ac:dyDescent="0.25">
      <c r="A85" s="36" t="s">
        <v>439</v>
      </c>
      <c r="B85" s="37">
        <v>1</v>
      </c>
      <c r="C85" s="38">
        <v>45183</v>
      </c>
      <c r="D85" s="39">
        <v>324626</v>
      </c>
      <c r="E85" s="39"/>
      <c r="F85" s="36"/>
      <c r="G85" s="36"/>
      <c r="H85" s="39"/>
      <c r="I85" s="39"/>
      <c r="J85" s="39"/>
      <c r="K85" s="39">
        <f t="shared" si="3"/>
        <v>324626</v>
      </c>
      <c r="L85" s="52">
        <f t="shared" si="4"/>
        <v>45183</v>
      </c>
      <c r="M85" s="5">
        <v>45183</v>
      </c>
      <c r="R85" s="6" t="s">
        <v>439</v>
      </c>
      <c r="S85" s="6">
        <v>0.05</v>
      </c>
      <c r="T85" s="19" t="s">
        <v>89</v>
      </c>
      <c r="X85" t="s">
        <v>446</v>
      </c>
      <c r="Y85">
        <v>261212</v>
      </c>
      <c r="Z85" t="str">
        <f t="shared" si="5"/>
        <v>MANJŠE</v>
      </c>
    </row>
    <row r="86" spans="1:26" x14ac:dyDescent="0.25">
      <c r="A86" s="36" t="s">
        <v>443</v>
      </c>
      <c r="B86" s="37">
        <v>1</v>
      </c>
      <c r="C86" s="38">
        <v>45183</v>
      </c>
      <c r="D86" s="39">
        <v>289109</v>
      </c>
      <c r="E86" s="39"/>
      <c r="F86" s="36"/>
      <c r="G86" s="36"/>
      <c r="H86" s="39"/>
      <c r="I86" s="39"/>
      <c r="J86" s="39"/>
      <c r="K86" s="39">
        <f t="shared" si="3"/>
        <v>289109</v>
      </c>
      <c r="L86" s="52">
        <f t="shared" si="4"/>
        <v>45183</v>
      </c>
      <c r="M86" s="5">
        <v>45183</v>
      </c>
      <c r="R86" s="6" t="s">
        <v>443</v>
      </c>
      <c r="S86" s="6">
        <v>0.5</v>
      </c>
      <c r="T86" s="19" t="s">
        <v>89</v>
      </c>
      <c r="X86" t="s">
        <v>450</v>
      </c>
      <c r="Y86">
        <v>398893</v>
      </c>
      <c r="Z86" t="str">
        <f t="shared" si="5"/>
        <v>VEČJE</v>
      </c>
    </row>
    <row r="87" spans="1:26" x14ac:dyDescent="0.25">
      <c r="A87" s="36" t="s">
        <v>447</v>
      </c>
      <c r="B87" s="37">
        <v>1</v>
      </c>
      <c r="C87" s="38">
        <v>45183</v>
      </c>
      <c r="D87" s="39">
        <v>324535</v>
      </c>
      <c r="E87" s="39"/>
      <c r="F87" s="36"/>
      <c r="G87" s="36"/>
      <c r="H87" s="39"/>
      <c r="I87" s="39"/>
      <c r="J87" s="39"/>
      <c r="K87" s="39">
        <f t="shared" si="3"/>
        <v>324535</v>
      </c>
      <c r="L87" s="52">
        <f t="shared" si="4"/>
        <v>45183</v>
      </c>
      <c r="M87" s="5">
        <v>45183</v>
      </c>
      <c r="R87" s="6" t="s">
        <v>447</v>
      </c>
      <c r="S87" s="6">
        <v>0.5</v>
      </c>
      <c r="T87" s="19" t="s">
        <v>89</v>
      </c>
      <c r="X87" t="s">
        <v>454</v>
      </c>
      <c r="Y87">
        <v>458307</v>
      </c>
      <c r="Z87" t="str">
        <f t="shared" si="5"/>
        <v>VEČJE</v>
      </c>
    </row>
    <row r="88" spans="1:26" x14ac:dyDescent="0.25">
      <c r="A88" s="36" t="s">
        <v>451</v>
      </c>
      <c r="B88" s="37">
        <v>5</v>
      </c>
      <c r="C88" s="38">
        <v>45183</v>
      </c>
      <c r="D88" s="39">
        <v>218292</v>
      </c>
      <c r="E88" s="39"/>
      <c r="F88" s="36"/>
      <c r="G88" s="36"/>
      <c r="H88" s="39"/>
      <c r="I88" s="39"/>
      <c r="J88" s="39"/>
      <c r="K88" s="39">
        <f t="shared" si="3"/>
        <v>218292</v>
      </c>
      <c r="L88" s="52">
        <f t="shared" si="4"/>
        <v>45183</v>
      </c>
      <c r="M88" s="5">
        <v>45183</v>
      </c>
      <c r="R88" s="6" t="s">
        <v>451</v>
      </c>
      <c r="S88" s="6">
        <v>0.05</v>
      </c>
      <c r="T88" s="19" t="s">
        <v>89</v>
      </c>
      <c r="X88" t="s">
        <v>458</v>
      </c>
      <c r="Y88">
        <v>356264</v>
      </c>
      <c r="Z88" t="str">
        <f t="shared" si="5"/>
        <v>VEČJE</v>
      </c>
    </row>
    <row r="89" spans="1:26" x14ac:dyDescent="0.25">
      <c r="A89" s="36" t="s">
        <v>455</v>
      </c>
      <c r="B89" s="37">
        <v>5</v>
      </c>
      <c r="C89" s="38">
        <v>45183</v>
      </c>
      <c r="D89" s="39">
        <v>229675</v>
      </c>
      <c r="E89" s="39"/>
      <c r="F89" s="36"/>
      <c r="G89" s="36"/>
      <c r="H89" s="39"/>
      <c r="I89" s="39"/>
      <c r="J89" s="39"/>
      <c r="K89" s="39">
        <f t="shared" si="3"/>
        <v>229675</v>
      </c>
      <c r="L89" s="52">
        <f t="shared" si="4"/>
        <v>45183</v>
      </c>
      <c r="M89" s="5">
        <v>45183</v>
      </c>
      <c r="R89" s="6" t="s">
        <v>455</v>
      </c>
      <c r="S89" s="6">
        <v>0.05</v>
      </c>
      <c r="T89" s="19" t="s">
        <v>89</v>
      </c>
      <c r="X89" t="s">
        <v>462</v>
      </c>
      <c r="Y89">
        <v>426888</v>
      </c>
      <c r="Z89" t="str">
        <f t="shared" si="5"/>
        <v>VEČJE</v>
      </c>
    </row>
    <row r="90" spans="1:26" x14ac:dyDescent="0.25">
      <c r="A90" s="36" t="s">
        <v>459</v>
      </c>
      <c r="B90" s="37">
        <v>1</v>
      </c>
      <c r="C90" s="38">
        <v>45183</v>
      </c>
      <c r="D90" s="39">
        <v>223965</v>
      </c>
      <c r="E90" s="39"/>
      <c r="F90" s="36"/>
      <c r="G90" s="36"/>
      <c r="H90" s="39"/>
      <c r="I90" s="39"/>
      <c r="J90" s="39"/>
      <c r="K90" s="39">
        <f t="shared" si="3"/>
        <v>223965</v>
      </c>
      <c r="L90" s="52">
        <f t="shared" si="4"/>
        <v>45183</v>
      </c>
      <c r="M90" s="5">
        <v>45183</v>
      </c>
      <c r="R90" s="6" t="s">
        <v>459</v>
      </c>
      <c r="S90" s="6">
        <v>0.05</v>
      </c>
      <c r="T90" s="19" t="s">
        <v>89</v>
      </c>
      <c r="X90" t="s">
        <v>466</v>
      </c>
      <c r="Y90">
        <v>768746</v>
      </c>
      <c r="Z90" t="str">
        <f t="shared" si="5"/>
        <v>VEČJE</v>
      </c>
    </row>
    <row r="91" spans="1:26" x14ac:dyDescent="0.25">
      <c r="A91" s="36" t="s">
        <v>463</v>
      </c>
      <c r="B91" s="37">
        <v>5</v>
      </c>
      <c r="C91" s="38">
        <v>45183</v>
      </c>
      <c r="D91" s="39">
        <v>272728</v>
      </c>
      <c r="E91" s="39"/>
      <c r="F91" s="36"/>
      <c r="G91" s="36"/>
      <c r="H91" s="39"/>
      <c r="I91" s="39"/>
      <c r="J91" s="39"/>
      <c r="K91" s="39">
        <f t="shared" si="3"/>
        <v>272728</v>
      </c>
      <c r="L91" s="52">
        <f t="shared" si="4"/>
        <v>45183</v>
      </c>
      <c r="M91" s="5">
        <v>45183</v>
      </c>
      <c r="R91" s="6" t="s">
        <v>463</v>
      </c>
      <c r="S91" s="6">
        <v>5</v>
      </c>
      <c r="T91" s="19" t="s">
        <v>89</v>
      </c>
      <c r="X91" t="s">
        <v>470</v>
      </c>
      <c r="Y91">
        <v>473185</v>
      </c>
      <c r="Z91" t="str">
        <f t="shared" si="5"/>
        <v>VEČJE</v>
      </c>
    </row>
    <row r="92" spans="1:26" x14ac:dyDescent="0.25">
      <c r="A92" s="36" t="s">
        <v>467</v>
      </c>
      <c r="B92" s="37">
        <v>5</v>
      </c>
      <c r="C92" s="38">
        <v>45183</v>
      </c>
      <c r="D92" s="39">
        <v>254051</v>
      </c>
      <c r="E92" s="39"/>
      <c r="F92" s="36"/>
      <c r="G92" s="36"/>
      <c r="H92" s="39"/>
      <c r="I92" s="39"/>
      <c r="J92" s="39"/>
      <c r="K92" s="39">
        <f t="shared" si="3"/>
        <v>254051</v>
      </c>
      <c r="L92" s="52">
        <f t="shared" si="4"/>
        <v>45183</v>
      </c>
      <c r="M92" s="5">
        <v>45183</v>
      </c>
      <c r="R92" s="6" t="s">
        <v>467</v>
      </c>
      <c r="S92" s="6">
        <v>0.05</v>
      </c>
      <c r="T92" s="19" t="s">
        <v>89</v>
      </c>
      <c r="X92" t="s">
        <v>474</v>
      </c>
      <c r="Y92">
        <v>696296</v>
      </c>
      <c r="Z92" t="str">
        <f t="shared" si="5"/>
        <v>VEČJE</v>
      </c>
    </row>
    <row r="93" spans="1:26" x14ac:dyDescent="0.25">
      <c r="A93" s="36" t="s">
        <v>471</v>
      </c>
      <c r="B93" s="37">
        <v>5</v>
      </c>
      <c r="C93" s="38">
        <v>45183</v>
      </c>
      <c r="D93" s="39">
        <v>320805</v>
      </c>
      <c r="E93" s="39"/>
      <c r="F93" s="36"/>
      <c r="G93" s="36"/>
      <c r="H93" s="39"/>
      <c r="I93" s="39"/>
      <c r="J93" s="39"/>
      <c r="K93" s="39">
        <f t="shared" si="3"/>
        <v>320805</v>
      </c>
      <c r="L93" s="52">
        <f t="shared" si="4"/>
        <v>45183</v>
      </c>
      <c r="M93" s="5">
        <v>45183</v>
      </c>
      <c r="R93" s="6" t="s">
        <v>471</v>
      </c>
      <c r="S93" s="6">
        <v>0.05</v>
      </c>
      <c r="T93" s="19" t="s">
        <v>89</v>
      </c>
      <c r="X93" t="s">
        <v>117</v>
      </c>
      <c r="Y93">
        <v>464841</v>
      </c>
      <c r="Z93" t="str">
        <f t="shared" si="5"/>
        <v>VEČJE</v>
      </c>
    </row>
    <row r="94" spans="1:26" x14ac:dyDescent="0.25">
      <c r="A94" s="36" t="s">
        <v>475</v>
      </c>
      <c r="B94" s="37">
        <v>5</v>
      </c>
      <c r="C94" s="38">
        <v>45183</v>
      </c>
      <c r="D94" s="39">
        <v>244188</v>
      </c>
      <c r="E94" s="39">
        <v>1</v>
      </c>
      <c r="F94" s="38">
        <v>45252</v>
      </c>
      <c r="G94" s="39">
        <v>612765</v>
      </c>
      <c r="H94" s="39"/>
      <c r="I94" s="39"/>
      <c r="J94" s="39"/>
      <c r="K94" s="39">
        <f t="shared" si="3"/>
        <v>612765</v>
      </c>
      <c r="L94" s="52">
        <f t="shared" si="4"/>
        <v>45252</v>
      </c>
      <c r="M94" s="5">
        <v>45252</v>
      </c>
      <c r="R94" s="6" t="s">
        <v>475</v>
      </c>
      <c r="S94" s="6">
        <v>5</v>
      </c>
      <c r="T94" s="19" t="s">
        <v>89</v>
      </c>
      <c r="X94" t="s">
        <v>478</v>
      </c>
      <c r="Y94">
        <v>587230</v>
      </c>
      <c r="Z94" t="str">
        <f t="shared" si="5"/>
        <v>VEČJE</v>
      </c>
    </row>
    <row r="95" spans="1:26" x14ac:dyDescent="0.25">
      <c r="A95" s="36" t="s">
        <v>479</v>
      </c>
      <c r="B95" s="37">
        <v>1</v>
      </c>
      <c r="C95" s="38">
        <v>45183</v>
      </c>
      <c r="D95" s="39">
        <v>281713</v>
      </c>
      <c r="E95" s="39"/>
      <c r="F95" s="36"/>
      <c r="G95" s="36"/>
      <c r="H95" s="39"/>
      <c r="I95" s="39"/>
      <c r="J95" s="39"/>
      <c r="K95" s="39">
        <f t="shared" si="3"/>
        <v>281713</v>
      </c>
      <c r="L95" s="52">
        <f t="shared" si="4"/>
        <v>45183</v>
      </c>
      <c r="M95" s="5">
        <v>45183</v>
      </c>
      <c r="R95" s="6" t="s">
        <v>479</v>
      </c>
      <c r="S95" s="6">
        <v>5</v>
      </c>
      <c r="T95" s="19" t="s">
        <v>89</v>
      </c>
      <c r="X95" t="s">
        <v>482</v>
      </c>
      <c r="Y95">
        <v>363083</v>
      </c>
      <c r="Z95" t="str">
        <f t="shared" si="5"/>
        <v>VEČJE</v>
      </c>
    </row>
    <row r="96" spans="1:26" x14ac:dyDescent="0.25">
      <c r="A96" s="36" t="s">
        <v>483</v>
      </c>
      <c r="B96" s="37">
        <v>1</v>
      </c>
      <c r="C96" s="38">
        <v>45183</v>
      </c>
      <c r="D96" s="39">
        <v>231039</v>
      </c>
      <c r="E96" s="39">
        <v>1</v>
      </c>
      <c r="F96" s="38">
        <v>45252</v>
      </c>
      <c r="G96" s="39">
        <v>624851</v>
      </c>
      <c r="H96" s="39"/>
      <c r="I96" s="39"/>
      <c r="J96" s="39"/>
      <c r="K96" s="39">
        <f t="shared" si="3"/>
        <v>624851</v>
      </c>
      <c r="L96" s="52">
        <f t="shared" si="4"/>
        <v>45252</v>
      </c>
      <c r="M96" s="5">
        <v>45252</v>
      </c>
      <c r="R96" s="6" t="s">
        <v>483</v>
      </c>
      <c r="S96" s="6">
        <v>5</v>
      </c>
      <c r="T96" s="19" t="s">
        <v>89</v>
      </c>
      <c r="X96" t="s">
        <v>486</v>
      </c>
      <c r="Y96">
        <v>558070</v>
      </c>
      <c r="Z96" t="str">
        <f t="shared" si="5"/>
        <v>VEČJE</v>
      </c>
    </row>
    <row r="97" spans="1:26" x14ac:dyDescent="0.25">
      <c r="A97" s="36" t="s">
        <v>487</v>
      </c>
      <c r="B97" s="37">
        <v>5</v>
      </c>
      <c r="C97" s="38">
        <v>45183</v>
      </c>
      <c r="D97" s="39">
        <v>257283</v>
      </c>
      <c r="E97" s="39"/>
      <c r="F97" s="36"/>
      <c r="G97" s="36"/>
      <c r="H97" s="39"/>
      <c r="I97" s="39"/>
      <c r="J97" s="39"/>
      <c r="K97" s="39">
        <f t="shared" si="3"/>
        <v>257283</v>
      </c>
      <c r="L97" s="52">
        <f t="shared" si="4"/>
        <v>45183</v>
      </c>
      <c r="M97" s="5">
        <v>45183</v>
      </c>
      <c r="R97" s="6" t="s">
        <v>487</v>
      </c>
      <c r="S97" s="6">
        <v>0.05</v>
      </c>
      <c r="T97" s="19" t="s">
        <v>89</v>
      </c>
      <c r="X97" t="s">
        <v>491</v>
      </c>
      <c r="Y97">
        <v>392024</v>
      </c>
      <c r="Z97" t="str">
        <f t="shared" si="5"/>
        <v>VEČJE</v>
      </c>
    </row>
    <row r="98" spans="1:26" x14ac:dyDescent="0.25">
      <c r="A98" s="36" t="s">
        <v>492</v>
      </c>
      <c r="B98" s="37">
        <v>1</v>
      </c>
      <c r="C98" s="38">
        <v>45183</v>
      </c>
      <c r="D98" s="39">
        <v>231682</v>
      </c>
      <c r="E98" s="39"/>
      <c r="F98" s="36"/>
      <c r="G98" s="36"/>
      <c r="H98" s="39"/>
      <c r="I98" s="39"/>
      <c r="J98" s="39"/>
      <c r="K98" s="39">
        <f t="shared" si="3"/>
        <v>231682</v>
      </c>
      <c r="L98" s="52">
        <f t="shared" si="4"/>
        <v>45183</v>
      </c>
      <c r="M98" s="5">
        <v>45183</v>
      </c>
      <c r="R98" s="6" t="s">
        <v>492</v>
      </c>
      <c r="S98" s="6">
        <v>0.05</v>
      </c>
      <c r="T98" s="19" t="s">
        <v>89</v>
      </c>
      <c r="X98" t="s">
        <v>495</v>
      </c>
      <c r="Y98">
        <v>493563</v>
      </c>
      <c r="Z98" t="str">
        <f t="shared" si="5"/>
        <v>VEČJE</v>
      </c>
    </row>
    <row r="99" spans="1:26" x14ac:dyDescent="0.25">
      <c r="A99" s="36" t="s">
        <v>496</v>
      </c>
      <c r="B99" s="37">
        <v>1</v>
      </c>
      <c r="C99" s="38">
        <v>45183</v>
      </c>
      <c r="D99" s="39">
        <v>364956</v>
      </c>
      <c r="E99" s="39"/>
      <c r="F99" s="36"/>
      <c r="G99" s="36"/>
      <c r="H99" s="39"/>
      <c r="I99" s="39"/>
      <c r="J99" s="39"/>
      <c r="K99" s="39">
        <f t="shared" si="3"/>
        <v>364956</v>
      </c>
      <c r="L99" s="52">
        <f t="shared" si="4"/>
        <v>45183</v>
      </c>
      <c r="M99" s="5">
        <v>45183</v>
      </c>
      <c r="R99" s="6" t="s">
        <v>496</v>
      </c>
      <c r="S99" s="6">
        <v>5</v>
      </c>
      <c r="T99" s="19" t="s">
        <v>89</v>
      </c>
      <c r="X99" t="s">
        <v>499</v>
      </c>
      <c r="Y99">
        <v>356505</v>
      </c>
      <c r="Z99" t="str">
        <f t="shared" si="5"/>
        <v>VEČJE</v>
      </c>
    </row>
    <row r="100" spans="1:26" x14ac:dyDescent="0.25">
      <c r="A100" s="36" t="s">
        <v>500</v>
      </c>
      <c r="B100" s="37">
        <v>1</v>
      </c>
      <c r="C100" s="38">
        <v>45183</v>
      </c>
      <c r="D100" s="39">
        <v>148597</v>
      </c>
      <c r="E100" s="39">
        <v>0.1</v>
      </c>
      <c r="F100" s="38">
        <v>45252</v>
      </c>
      <c r="G100" s="39">
        <v>14923</v>
      </c>
      <c r="H100" s="39"/>
      <c r="I100" s="39"/>
      <c r="J100" s="39"/>
      <c r="K100" s="39">
        <f t="shared" si="3"/>
        <v>148597</v>
      </c>
      <c r="L100" s="52">
        <f t="shared" si="4"/>
        <v>45183</v>
      </c>
      <c r="M100" s="5">
        <v>45183</v>
      </c>
      <c r="R100" s="6" t="s">
        <v>500</v>
      </c>
      <c r="S100" s="6">
        <v>0.5</v>
      </c>
      <c r="T100" s="19" t="s">
        <v>89</v>
      </c>
      <c r="X100" t="s">
        <v>503</v>
      </c>
      <c r="Y100">
        <v>374941</v>
      </c>
      <c r="Z100" t="str">
        <f t="shared" si="5"/>
        <v>VEČJE</v>
      </c>
    </row>
    <row r="101" spans="1:26" x14ac:dyDescent="0.25">
      <c r="A101" s="36" t="s">
        <v>504</v>
      </c>
      <c r="B101" s="37">
        <v>1</v>
      </c>
      <c r="C101" s="38">
        <v>45183</v>
      </c>
      <c r="D101" s="39">
        <v>204343</v>
      </c>
      <c r="E101" s="39">
        <v>0.1</v>
      </c>
      <c r="F101" s="38">
        <v>45252</v>
      </c>
      <c r="G101" s="39">
        <v>258518</v>
      </c>
      <c r="H101" s="39"/>
      <c r="I101" s="39"/>
      <c r="J101" s="39"/>
      <c r="K101" s="39">
        <f t="shared" si="3"/>
        <v>258518</v>
      </c>
      <c r="L101" s="52">
        <f t="shared" si="4"/>
        <v>45252</v>
      </c>
      <c r="M101" s="5">
        <v>45252</v>
      </c>
      <c r="R101" s="6" t="s">
        <v>504</v>
      </c>
      <c r="S101" s="6">
        <v>0.5</v>
      </c>
      <c r="T101" s="19" t="s">
        <v>89</v>
      </c>
      <c r="X101" t="s">
        <v>507</v>
      </c>
      <c r="Y101">
        <v>545941</v>
      </c>
      <c r="Z101" t="str">
        <f t="shared" si="5"/>
        <v>VEČJE</v>
      </c>
    </row>
    <row r="102" spans="1:26" x14ac:dyDescent="0.25">
      <c r="A102" s="36" t="s">
        <v>508</v>
      </c>
      <c r="B102" s="37">
        <v>5</v>
      </c>
      <c r="C102" s="38">
        <v>45183</v>
      </c>
      <c r="D102" s="39">
        <v>228909</v>
      </c>
      <c r="E102" s="39"/>
      <c r="F102" s="36"/>
      <c r="G102" s="36"/>
      <c r="H102" s="39"/>
      <c r="I102" s="39"/>
      <c r="J102" s="39"/>
      <c r="K102" s="39">
        <f t="shared" si="3"/>
        <v>228909</v>
      </c>
      <c r="L102" s="52">
        <f t="shared" si="4"/>
        <v>45183</v>
      </c>
      <c r="M102" s="5">
        <v>45183</v>
      </c>
      <c r="R102" s="6" t="s">
        <v>508</v>
      </c>
      <c r="S102" s="6">
        <v>5</v>
      </c>
      <c r="T102" s="19" t="s">
        <v>89</v>
      </c>
      <c r="X102" t="s">
        <v>511</v>
      </c>
      <c r="Y102">
        <v>392058</v>
      </c>
      <c r="Z102" t="str">
        <f t="shared" si="5"/>
        <v>VEČJE</v>
      </c>
    </row>
    <row r="103" spans="1:26" x14ac:dyDescent="0.25">
      <c r="A103" s="36" t="s">
        <v>512</v>
      </c>
      <c r="B103" s="37">
        <v>5</v>
      </c>
      <c r="C103" s="38">
        <v>45183</v>
      </c>
      <c r="D103" s="39">
        <v>320392</v>
      </c>
      <c r="E103" s="39"/>
      <c r="F103" s="36"/>
      <c r="G103" s="36"/>
      <c r="H103" s="39"/>
      <c r="I103" s="39"/>
      <c r="J103" s="39"/>
      <c r="K103" s="39">
        <f t="shared" si="3"/>
        <v>320392</v>
      </c>
      <c r="L103" s="52">
        <f t="shared" si="4"/>
        <v>45183</v>
      </c>
      <c r="M103" s="5">
        <v>45183</v>
      </c>
      <c r="R103" s="6" t="s">
        <v>512</v>
      </c>
      <c r="S103" s="6">
        <v>5</v>
      </c>
      <c r="T103" s="19" t="s">
        <v>89</v>
      </c>
      <c r="X103" t="s">
        <v>515</v>
      </c>
      <c r="Y103">
        <v>687423</v>
      </c>
      <c r="Z103" t="str">
        <f t="shared" si="5"/>
        <v>VEČJE</v>
      </c>
    </row>
    <row r="104" spans="1:26" x14ac:dyDescent="0.25">
      <c r="A104" s="36" t="s">
        <v>516</v>
      </c>
      <c r="B104" s="37">
        <v>1</v>
      </c>
      <c r="C104" s="38">
        <v>45183</v>
      </c>
      <c r="D104" s="39">
        <v>443067</v>
      </c>
      <c r="E104" s="39"/>
      <c r="F104" s="36"/>
      <c r="G104" s="36"/>
      <c r="H104" s="39"/>
      <c r="I104" s="39"/>
      <c r="J104" s="39"/>
      <c r="K104" s="39">
        <f t="shared" si="3"/>
        <v>443067</v>
      </c>
      <c r="L104" s="52">
        <f t="shared" si="4"/>
        <v>45183</v>
      </c>
      <c r="M104" s="5">
        <v>45183</v>
      </c>
      <c r="R104" s="6" t="s">
        <v>516</v>
      </c>
      <c r="S104" s="6">
        <v>5</v>
      </c>
      <c r="T104" s="19" t="s">
        <v>89</v>
      </c>
      <c r="X104" t="s">
        <v>520</v>
      </c>
      <c r="Y104">
        <v>455371</v>
      </c>
      <c r="Z104" t="str">
        <f t="shared" si="5"/>
        <v>VEČJE</v>
      </c>
    </row>
    <row r="105" spans="1:26" x14ac:dyDescent="0.25">
      <c r="A105" s="36" t="s">
        <v>521</v>
      </c>
      <c r="B105" s="37">
        <v>5</v>
      </c>
      <c r="C105" s="38">
        <v>45183</v>
      </c>
      <c r="D105" s="39">
        <v>353862</v>
      </c>
      <c r="E105" s="39"/>
      <c r="F105" s="36"/>
      <c r="G105" s="36"/>
      <c r="H105" s="39"/>
      <c r="I105" s="39"/>
      <c r="J105" s="39"/>
      <c r="K105" s="39">
        <f t="shared" si="3"/>
        <v>353862</v>
      </c>
      <c r="L105" s="52">
        <f t="shared" si="4"/>
        <v>45183</v>
      </c>
      <c r="M105" s="5">
        <v>45183</v>
      </c>
      <c r="R105" s="6" t="s">
        <v>521</v>
      </c>
      <c r="S105" s="6">
        <v>5</v>
      </c>
      <c r="T105" s="19" t="s">
        <v>89</v>
      </c>
      <c r="X105" t="s">
        <v>524</v>
      </c>
      <c r="Y105">
        <v>636337</v>
      </c>
      <c r="Z105" t="str">
        <f t="shared" si="5"/>
        <v>VEČJE</v>
      </c>
    </row>
    <row r="106" spans="1:26" x14ac:dyDescent="0.25">
      <c r="A106" s="36" t="s">
        <v>525</v>
      </c>
      <c r="B106" s="37">
        <v>5</v>
      </c>
      <c r="C106" s="38">
        <v>45183</v>
      </c>
      <c r="D106" s="39">
        <v>254406</v>
      </c>
      <c r="E106" s="39"/>
      <c r="F106" s="36"/>
      <c r="G106" s="36"/>
      <c r="H106" s="39"/>
      <c r="I106" s="39"/>
      <c r="J106" s="39"/>
      <c r="K106" s="39">
        <f t="shared" si="3"/>
        <v>254406</v>
      </c>
      <c r="L106" s="52">
        <f t="shared" si="4"/>
        <v>45183</v>
      </c>
      <c r="M106" s="5">
        <v>45183</v>
      </c>
      <c r="R106" s="6" t="s">
        <v>525</v>
      </c>
      <c r="S106" s="6">
        <v>5</v>
      </c>
      <c r="T106" s="19" t="s">
        <v>89</v>
      </c>
      <c r="X106" t="s">
        <v>121</v>
      </c>
      <c r="Y106">
        <v>374171</v>
      </c>
      <c r="Z106" t="str">
        <f t="shared" si="5"/>
        <v>VEČJE</v>
      </c>
    </row>
    <row r="107" spans="1:26" x14ac:dyDescent="0.25">
      <c r="A107" s="36" t="s">
        <v>529</v>
      </c>
      <c r="B107" s="37">
        <v>5</v>
      </c>
      <c r="C107" s="38">
        <v>45183</v>
      </c>
      <c r="D107" s="39">
        <v>260276</v>
      </c>
      <c r="E107" s="39"/>
      <c r="F107" s="36"/>
      <c r="G107" s="36"/>
      <c r="H107" s="39"/>
      <c r="I107" s="39"/>
      <c r="J107" s="39"/>
      <c r="K107" s="39">
        <f t="shared" si="3"/>
        <v>260276</v>
      </c>
      <c r="L107" s="52">
        <f t="shared" si="4"/>
        <v>45183</v>
      </c>
      <c r="M107" s="5">
        <v>45183</v>
      </c>
      <c r="R107" s="6" t="s">
        <v>529</v>
      </c>
      <c r="S107" s="6">
        <v>5</v>
      </c>
      <c r="T107" s="19" t="s">
        <v>89</v>
      </c>
      <c r="X107" t="s">
        <v>528</v>
      </c>
      <c r="Y107">
        <v>385583</v>
      </c>
      <c r="Z107" t="str">
        <f t="shared" si="5"/>
        <v>VEČJE</v>
      </c>
    </row>
    <row r="108" spans="1:26" x14ac:dyDescent="0.25">
      <c r="A108" s="36" t="s">
        <v>534</v>
      </c>
      <c r="B108" s="37">
        <v>5</v>
      </c>
      <c r="C108" s="38">
        <v>45183</v>
      </c>
      <c r="D108" s="39">
        <v>162050</v>
      </c>
      <c r="E108" s="39">
        <v>1</v>
      </c>
      <c r="F108" s="38">
        <v>45252</v>
      </c>
      <c r="G108" s="39">
        <v>638711</v>
      </c>
      <c r="H108" s="39"/>
      <c r="I108" s="39"/>
      <c r="J108" s="39"/>
      <c r="K108" s="39">
        <f t="shared" si="3"/>
        <v>638711</v>
      </c>
      <c r="L108" s="52">
        <f t="shared" si="4"/>
        <v>45252</v>
      </c>
      <c r="M108" s="5">
        <v>45252</v>
      </c>
      <c r="R108" s="6" t="s">
        <v>534</v>
      </c>
      <c r="S108" s="6">
        <v>5</v>
      </c>
      <c r="T108" s="19" t="s">
        <v>89</v>
      </c>
      <c r="X108" t="s">
        <v>533</v>
      </c>
      <c r="Y108">
        <v>416311</v>
      </c>
      <c r="Z108" t="str">
        <f t="shared" si="5"/>
        <v>VEČJE</v>
      </c>
    </row>
    <row r="109" spans="1:26" x14ac:dyDescent="0.25">
      <c r="A109" s="36" t="s">
        <v>538</v>
      </c>
      <c r="B109" s="37">
        <v>5</v>
      </c>
      <c r="C109" s="38">
        <v>45183</v>
      </c>
      <c r="D109" s="39">
        <v>144409</v>
      </c>
      <c r="E109" s="39">
        <v>1</v>
      </c>
      <c r="F109" s="38">
        <v>45252</v>
      </c>
      <c r="G109" s="39">
        <v>561557</v>
      </c>
      <c r="H109" s="39"/>
      <c r="I109" s="39"/>
      <c r="J109" s="39"/>
      <c r="K109" s="39">
        <f t="shared" si="3"/>
        <v>561557</v>
      </c>
      <c r="L109" s="52">
        <f t="shared" si="4"/>
        <v>45252</v>
      </c>
      <c r="M109" s="5">
        <v>45252</v>
      </c>
      <c r="R109" s="6" t="s">
        <v>538</v>
      </c>
      <c r="S109" s="6">
        <v>5</v>
      </c>
      <c r="T109" s="19" t="s">
        <v>89</v>
      </c>
      <c r="X109" t="s">
        <v>537</v>
      </c>
      <c r="Y109">
        <v>644961</v>
      </c>
      <c r="Z109" t="str">
        <f t="shared" si="5"/>
        <v>VEČJE</v>
      </c>
    </row>
    <row r="110" spans="1:26" x14ac:dyDescent="0.25">
      <c r="A110" s="36" t="s">
        <v>542</v>
      </c>
      <c r="B110" s="37">
        <v>5</v>
      </c>
      <c r="C110" s="38">
        <v>45183</v>
      </c>
      <c r="D110" s="39">
        <v>261348</v>
      </c>
      <c r="E110" s="39"/>
      <c r="F110" s="36"/>
      <c r="G110" s="36"/>
      <c r="H110" s="39"/>
      <c r="I110" s="39"/>
      <c r="J110" s="39"/>
      <c r="K110" s="39">
        <f t="shared" si="3"/>
        <v>261348</v>
      </c>
      <c r="L110" s="52">
        <f t="shared" si="4"/>
        <v>45183</v>
      </c>
      <c r="M110" s="5">
        <v>45183</v>
      </c>
      <c r="R110" s="6" t="s">
        <v>542</v>
      </c>
      <c r="S110" s="6">
        <v>5</v>
      </c>
      <c r="T110" s="19" t="s">
        <v>89</v>
      </c>
      <c r="X110" t="s">
        <v>541</v>
      </c>
      <c r="Y110">
        <v>724375</v>
      </c>
      <c r="Z110" t="str">
        <f t="shared" si="5"/>
        <v>VEČJE</v>
      </c>
    </row>
    <row r="111" spans="1:26" x14ac:dyDescent="0.25">
      <c r="A111" s="36" t="s">
        <v>546</v>
      </c>
      <c r="B111" s="37">
        <v>5</v>
      </c>
      <c r="C111" s="38">
        <v>45183</v>
      </c>
      <c r="D111" s="39">
        <v>116283</v>
      </c>
      <c r="E111" s="39">
        <v>1</v>
      </c>
      <c r="F111" s="38">
        <v>45252</v>
      </c>
      <c r="G111" s="39">
        <v>616794</v>
      </c>
      <c r="H111" s="39"/>
      <c r="I111" s="39"/>
      <c r="J111" s="39"/>
      <c r="K111" s="39">
        <f t="shared" si="3"/>
        <v>616794</v>
      </c>
      <c r="L111" s="52">
        <f t="shared" si="4"/>
        <v>45252</v>
      </c>
      <c r="M111" s="5">
        <v>45252</v>
      </c>
      <c r="R111" s="6" t="s">
        <v>546</v>
      </c>
      <c r="S111" s="6">
        <v>5</v>
      </c>
      <c r="T111" s="19" t="s">
        <v>89</v>
      </c>
      <c r="X111" t="s">
        <v>545</v>
      </c>
      <c r="Y111">
        <v>533096</v>
      </c>
      <c r="Z111" t="str">
        <f t="shared" si="5"/>
        <v>VEČJE</v>
      </c>
    </row>
    <row r="112" spans="1:26" x14ac:dyDescent="0.25">
      <c r="A112" s="36" t="s">
        <v>551</v>
      </c>
      <c r="B112" s="37">
        <v>5</v>
      </c>
      <c r="C112" s="38">
        <v>45183</v>
      </c>
      <c r="D112" s="39">
        <v>112130</v>
      </c>
      <c r="E112" s="39">
        <v>1</v>
      </c>
      <c r="F112" s="38">
        <v>45252</v>
      </c>
      <c r="G112" s="39">
        <v>618950</v>
      </c>
      <c r="H112" s="39"/>
      <c r="I112" s="39"/>
      <c r="J112" s="39"/>
      <c r="K112" s="39">
        <f t="shared" si="3"/>
        <v>618950</v>
      </c>
      <c r="L112" s="52">
        <f t="shared" si="4"/>
        <v>45252</v>
      </c>
      <c r="M112" s="5">
        <v>45252</v>
      </c>
      <c r="R112" s="6" t="s">
        <v>551</v>
      </c>
      <c r="S112" s="6">
        <v>5</v>
      </c>
      <c r="T112" s="19" t="s">
        <v>89</v>
      </c>
      <c r="X112" t="s">
        <v>550</v>
      </c>
      <c r="Y112">
        <v>352369</v>
      </c>
      <c r="Z112" t="str">
        <f t="shared" si="5"/>
        <v>VEČJE</v>
      </c>
    </row>
    <row r="113" spans="1:26" x14ac:dyDescent="0.25">
      <c r="A113" s="36" t="s">
        <v>556</v>
      </c>
      <c r="B113" s="37">
        <v>5</v>
      </c>
      <c r="C113" s="38">
        <v>45183</v>
      </c>
      <c r="D113" s="39">
        <v>223564</v>
      </c>
      <c r="E113" s="39"/>
      <c r="F113" s="36"/>
      <c r="G113" s="36"/>
      <c r="H113" s="39"/>
      <c r="I113" s="39"/>
      <c r="J113" s="39"/>
      <c r="K113" s="39">
        <f t="shared" si="3"/>
        <v>223564</v>
      </c>
      <c r="L113" s="52">
        <f t="shared" si="4"/>
        <v>45183</v>
      </c>
      <c r="M113" s="5">
        <v>45183</v>
      </c>
      <c r="R113" s="6" t="s">
        <v>556</v>
      </c>
      <c r="S113" s="6">
        <v>5</v>
      </c>
      <c r="T113" s="19" t="s">
        <v>89</v>
      </c>
      <c r="X113" t="s">
        <v>555</v>
      </c>
      <c r="Y113">
        <v>417963</v>
      </c>
      <c r="Z113" t="str">
        <f t="shared" si="5"/>
        <v>VEČJE</v>
      </c>
    </row>
    <row r="114" spans="1:26" x14ac:dyDescent="0.25">
      <c r="A114" s="36" t="s">
        <v>560</v>
      </c>
      <c r="B114" s="37">
        <v>5</v>
      </c>
      <c r="C114" s="38">
        <v>45183</v>
      </c>
      <c r="D114" s="39">
        <v>208005</v>
      </c>
      <c r="E114" s="39">
        <v>1</v>
      </c>
      <c r="F114" s="38">
        <v>45252</v>
      </c>
      <c r="G114" s="39">
        <v>560564</v>
      </c>
      <c r="H114" s="39"/>
      <c r="I114" s="39"/>
      <c r="J114" s="39"/>
      <c r="K114" s="39">
        <f t="shared" si="3"/>
        <v>560564</v>
      </c>
      <c r="L114" s="52">
        <f t="shared" si="4"/>
        <v>45252</v>
      </c>
      <c r="M114" s="5">
        <v>45252</v>
      </c>
      <c r="R114" s="6" t="s">
        <v>560</v>
      </c>
      <c r="S114" s="6">
        <v>5</v>
      </c>
      <c r="T114" s="19" t="s">
        <v>89</v>
      </c>
      <c r="X114" t="s">
        <v>559</v>
      </c>
      <c r="Y114">
        <v>324396</v>
      </c>
      <c r="Z114" t="str">
        <f t="shared" si="5"/>
        <v>VEČJE</v>
      </c>
    </row>
    <row r="115" spans="1:26" x14ac:dyDescent="0.25">
      <c r="A115" s="36" t="s">
        <v>566</v>
      </c>
      <c r="B115" s="37">
        <v>5</v>
      </c>
      <c r="C115" s="38">
        <v>45183</v>
      </c>
      <c r="D115" s="39">
        <v>232196</v>
      </c>
      <c r="E115" s="39"/>
      <c r="F115" s="39"/>
      <c r="G115" s="39"/>
      <c r="H115" s="39"/>
      <c r="I115" s="39"/>
      <c r="J115" s="39"/>
      <c r="K115" s="39">
        <f t="shared" si="3"/>
        <v>232196</v>
      </c>
      <c r="L115" s="52">
        <f t="shared" si="4"/>
        <v>45183</v>
      </c>
      <c r="M115" s="5">
        <v>45183</v>
      </c>
      <c r="R115" s="6" t="s">
        <v>566</v>
      </c>
      <c r="S115" s="6">
        <v>5</v>
      </c>
      <c r="T115" s="19" t="s">
        <v>89</v>
      </c>
      <c r="X115" t="s">
        <v>565</v>
      </c>
      <c r="Y115">
        <v>886784</v>
      </c>
      <c r="Z115" t="str">
        <f t="shared" si="5"/>
        <v>VEČJE</v>
      </c>
    </row>
    <row r="116" spans="1:26" x14ac:dyDescent="0.25">
      <c r="A116" s="36" t="s">
        <v>573</v>
      </c>
      <c r="B116" s="37">
        <v>5</v>
      </c>
      <c r="C116" s="38">
        <v>45183</v>
      </c>
      <c r="D116" s="39">
        <v>225990</v>
      </c>
      <c r="E116" s="39"/>
      <c r="F116" s="38"/>
      <c r="G116" s="38"/>
      <c r="H116" s="39"/>
      <c r="I116" s="39"/>
      <c r="J116" s="39"/>
      <c r="K116" s="39">
        <f t="shared" si="3"/>
        <v>225990</v>
      </c>
      <c r="L116" s="52">
        <f t="shared" si="4"/>
        <v>45183</v>
      </c>
      <c r="M116" s="5">
        <v>45183</v>
      </c>
      <c r="R116" s="6" t="s">
        <v>573</v>
      </c>
      <c r="S116" s="6">
        <v>5</v>
      </c>
      <c r="T116" s="19" t="s">
        <v>89</v>
      </c>
      <c r="X116" t="s">
        <v>572</v>
      </c>
      <c r="Y116">
        <v>669884</v>
      </c>
      <c r="Z116" t="str">
        <f t="shared" si="5"/>
        <v>VEČJE</v>
      </c>
    </row>
    <row r="117" spans="1:26" x14ac:dyDescent="0.25">
      <c r="A117" s="36" t="s">
        <v>577</v>
      </c>
      <c r="B117" s="37">
        <v>5</v>
      </c>
      <c r="C117" s="38">
        <v>45183</v>
      </c>
      <c r="D117" s="39">
        <v>192140</v>
      </c>
      <c r="E117" s="39">
        <v>1</v>
      </c>
      <c r="F117" s="38">
        <v>45252</v>
      </c>
      <c r="G117" s="39">
        <v>638559</v>
      </c>
      <c r="H117" s="39"/>
      <c r="I117" s="39"/>
      <c r="J117" s="39"/>
      <c r="K117" s="39">
        <f t="shared" si="3"/>
        <v>638559</v>
      </c>
      <c r="L117" s="52">
        <f t="shared" si="4"/>
        <v>45252</v>
      </c>
      <c r="M117" s="5">
        <v>45252</v>
      </c>
      <c r="R117" s="6" t="s">
        <v>577</v>
      </c>
      <c r="S117" s="6">
        <v>5</v>
      </c>
      <c r="T117" s="19" t="s">
        <v>89</v>
      </c>
      <c r="X117" t="s">
        <v>576</v>
      </c>
      <c r="Y117">
        <v>650135</v>
      </c>
      <c r="Z117" t="str">
        <f t="shared" si="5"/>
        <v>VEČJE</v>
      </c>
    </row>
    <row r="118" spans="1:26" x14ac:dyDescent="0.25">
      <c r="A118" s="36" t="s">
        <v>583</v>
      </c>
      <c r="B118" s="37">
        <v>5</v>
      </c>
      <c r="C118" s="38">
        <v>45183</v>
      </c>
      <c r="D118" s="39">
        <v>357389</v>
      </c>
      <c r="E118" s="39"/>
      <c r="F118" s="39"/>
      <c r="G118" s="39"/>
      <c r="H118" s="39"/>
      <c r="I118" s="39"/>
      <c r="J118" s="39"/>
      <c r="K118" s="39">
        <f t="shared" si="3"/>
        <v>357389</v>
      </c>
      <c r="L118" s="52">
        <f t="shared" si="4"/>
        <v>45183</v>
      </c>
      <c r="M118" s="5">
        <v>45183</v>
      </c>
      <c r="R118" s="6" t="s">
        <v>583</v>
      </c>
      <c r="S118" s="6">
        <v>5</v>
      </c>
      <c r="T118" s="19" t="s">
        <v>89</v>
      </c>
      <c r="X118" t="s">
        <v>582</v>
      </c>
      <c r="Y118">
        <v>658705</v>
      </c>
      <c r="Z118" t="str">
        <f t="shared" si="5"/>
        <v>VEČJE</v>
      </c>
    </row>
    <row r="119" spans="1:26" x14ac:dyDescent="0.25">
      <c r="A119" s="34" t="s">
        <v>77</v>
      </c>
      <c r="B119" s="37">
        <v>5</v>
      </c>
      <c r="C119" s="38">
        <v>45001</v>
      </c>
      <c r="D119" s="39">
        <v>547424</v>
      </c>
      <c r="E119" s="37"/>
      <c r="F119" s="39"/>
      <c r="G119" s="39"/>
      <c r="H119" s="39"/>
      <c r="I119" s="39"/>
      <c r="J119" s="39"/>
      <c r="K119" s="39">
        <f t="shared" si="3"/>
        <v>547424</v>
      </c>
      <c r="L119" s="52">
        <f t="shared" si="4"/>
        <v>45001</v>
      </c>
      <c r="M119" s="5">
        <v>45001</v>
      </c>
      <c r="X119" t="s">
        <v>586</v>
      </c>
      <c r="Y119">
        <v>3581</v>
      </c>
    </row>
    <row r="120" spans="1:26" x14ac:dyDescent="0.25">
      <c r="A120" s="35" t="s">
        <v>94</v>
      </c>
      <c r="B120" s="37">
        <v>5</v>
      </c>
      <c r="C120" s="38">
        <v>45001</v>
      </c>
      <c r="D120" s="39">
        <v>304615</v>
      </c>
      <c r="E120" s="37">
        <v>5</v>
      </c>
      <c r="F120" s="38">
        <v>45065</v>
      </c>
      <c r="G120" s="39">
        <v>320731</v>
      </c>
      <c r="H120" s="39">
        <v>1</v>
      </c>
      <c r="I120" s="38">
        <v>45252</v>
      </c>
      <c r="J120" s="39">
        <v>512548</v>
      </c>
      <c r="K120" s="39">
        <f t="shared" si="3"/>
        <v>512548</v>
      </c>
      <c r="L120" s="38">
        <v>45252</v>
      </c>
      <c r="M120" s="5">
        <v>45252</v>
      </c>
      <c r="W120">
        <v>150000</v>
      </c>
      <c r="X120" t="s">
        <v>126</v>
      </c>
      <c r="Y120">
        <v>363426</v>
      </c>
      <c r="Z120" t="str">
        <f>IF(Y120&gt;$W$120, $U$3, $V$3)</f>
        <v>VEČJE</v>
      </c>
    </row>
    <row r="121" spans="1:26" x14ac:dyDescent="0.25">
      <c r="A121" s="35" t="s">
        <v>98</v>
      </c>
      <c r="B121" s="37">
        <v>5</v>
      </c>
      <c r="C121" s="38">
        <v>45001</v>
      </c>
      <c r="D121" s="39">
        <v>360833</v>
      </c>
      <c r="E121" s="37"/>
      <c r="F121" s="39"/>
      <c r="G121" s="39"/>
      <c r="H121" s="39"/>
      <c r="I121" s="39"/>
      <c r="J121" s="39"/>
      <c r="K121" s="39">
        <f t="shared" si="3"/>
        <v>360833</v>
      </c>
      <c r="L121" s="52">
        <f t="shared" si="4"/>
        <v>45001</v>
      </c>
      <c r="M121" s="5">
        <v>45001</v>
      </c>
      <c r="X121" t="s">
        <v>131</v>
      </c>
      <c r="Y121">
        <v>581798</v>
      </c>
      <c r="Z121" t="str">
        <f t="shared" ref="Z121:Z184" si="6">IF(Y121&gt;$W$120, $U$3, $V$3)</f>
        <v>VEČJE</v>
      </c>
    </row>
    <row r="122" spans="1:26" x14ac:dyDescent="0.25">
      <c r="A122" s="35" t="s">
        <v>103</v>
      </c>
      <c r="B122" s="37">
        <v>5</v>
      </c>
      <c r="C122" s="38">
        <v>45001</v>
      </c>
      <c r="D122" s="39">
        <v>453857</v>
      </c>
      <c r="E122" s="37"/>
      <c r="F122" s="39"/>
      <c r="G122" s="39"/>
      <c r="H122" s="39"/>
      <c r="I122" s="39"/>
      <c r="J122" s="39"/>
      <c r="K122" s="39">
        <f t="shared" si="3"/>
        <v>453857</v>
      </c>
      <c r="L122" s="52">
        <f t="shared" si="4"/>
        <v>45001</v>
      </c>
      <c r="M122" s="5">
        <v>45001</v>
      </c>
      <c r="X122" t="s">
        <v>135</v>
      </c>
      <c r="Y122">
        <v>205986</v>
      </c>
      <c r="Z122" t="str">
        <f t="shared" si="6"/>
        <v>VEČJE</v>
      </c>
    </row>
    <row r="123" spans="1:26" x14ac:dyDescent="0.25">
      <c r="A123" s="35" t="s">
        <v>108</v>
      </c>
      <c r="B123" s="37">
        <v>5</v>
      </c>
      <c r="C123" s="38">
        <v>45001</v>
      </c>
      <c r="D123" s="39">
        <v>523255</v>
      </c>
      <c r="E123" s="37"/>
      <c r="F123" s="39"/>
      <c r="G123" s="39"/>
      <c r="H123" s="39"/>
      <c r="I123" s="39"/>
      <c r="J123" s="39"/>
      <c r="K123" s="39">
        <f t="shared" si="3"/>
        <v>523255</v>
      </c>
      <c r="L123" s="52">
        <f t="shared" si="4"/>
        <v>45001</v>
      </c>
      <c r="M123" s="5">
        <v>45001</v>
      </c>
      <c r="X123" t="s">
        <v>140</v>
      </c>
      <c r="Y123">
        <v>920848</v>
      </c>
      <c r="Z123" t="str">
        <f t="shared" si="6"/>
        <v>VEČJE</v>
      </c>
    </row>
    <row r="124" spans="1:26" x14ac:dyDescent="0.25">
      <c r="A124" s="35" t="s">
        <v>113</v>
      </c>
      <c r="B124" s="37">
        <v>5</v>
      </c>
      <c r="C124" s="38">
        <v>45001</v>
      </c>
      <c r="D124" s="39">
        <v>433421</v>
      </c>
      <c r="E124" s="37"/>
      <c r="F124" s="39"/>
      <c r="G124" s="39"/>
      <c r="H124" s="39"/>
      <c r="I124" s="39"/>
      <c r="J124" s="39"/>
      <c r="K124" s="39">
        <f t="shared" si="3"/>
        <v>433421</v>
      </c>
      <c r="L124" s="52">
        <f t="shared" si="4"/>
        <v>45001</v>
      </c>
      <c r="M124" s="5">
        <v>45001</v>
      </c>
      <c r="X124" t="s">
        <v>144</v>
      </c>
      <c r="Y124">
        <v>280261</v>
      </c>
      <c r="Z124" t="str">
        <f t="shared" si="6"/>
        <v>VEČJE</v>
      </c>
    </row>
    <row r="125" spans="1:26" x14ac:dyDescent="0.25">
      <c r="A125" s="35" t="s">
        <v>121</v>
      </c>
      <c r="B125" s="37">
        <v>5</v>
      </c>
      <c r="C125" s="38">
        <v>45001</v>
      </c>
      <c r="D125" s="39">
        <v>374171</v>
      </c>
      <c r="E125" s="37"/>
      <c r="F125" s="39"/>
      <c r="G125" s="39"/>
      <c r="H125" s="39"/>
      <c r="I125" s="39"/>
      <c r="J125" s="39"/>
      <c r="K125" s="39">
        <f t="shared" si="3"/>
        <v>374171</v>
      </c>
      <c r="L125" s="52">
        <f t="shared" si="4"/>
        <v>45001</v>
      </c>
      <c r="M125" s="5">
        <v>45001</v>
      </c>
      <c r="X125" t="s">
        <v>148</v>
      </c>
      <c r="Y125">
        <v>246702</v>
      </c>
      <c r="Z125" t="str">
        <f t="shared" si="6"/>
        <v>VEČJE</v>
      </c>
    </row>
    <row r="126" spans="1:26" x14ac:dyDescent="0.25">
      <c r="A126" s="35" t="s">
        <v>117</v>
      </c>
      <c r="B126" s="37">
        <v>5</v>
      </c>
      <c r="C126" s="38">
        <v>45001</v>
      </c>
      <c r="D126" s="39">
        <v>464841</v>
      </c>
      <c r="E126" s="37"/>
      <c r="F126" s="39"/>
      <c r="G126" s="39"/>
      <c r="H126" s="39"/>
      <c r="I126" s="39"/>
      <c r="J126" s="39"/>
      <c r="K126" s="39">
        <f t="shared" si="3"/>
        <v>464841</v>
      </c>
      <c r="L126" s="52">
        <f t="shared" si="4"/>
        <v>45001</v>
      </c>
      <c r="M126" s="5">
        <v>45001</v>
      </c>
      <c r="X126" t="s">
        <v>152</v>
      </c>
      <c r="Y126">
        <v>281275</v>
      </c>
      <c r="Z126" t="str">
        <f t="shared" si="6"/>
        <v>VEČJE</v>
      </c>
    </row>
    <row r="127" spans="1:26" x14ac:dyDescent="0.25">
      <c r="A127" s="35" t="s">
        <v>125</v>
      </c>
      <c r="B127" s="37">
        <v>5</v>
      </c>
      <c r="C127" s="38">
        <v>45001</v>
      </c>
      <c r="D127" s="39">
        <v>503140</v>
      </c>
      <c r="E127" s="37"/>
      <c r="F127" s="39"/>
      <c r="G127" s="39"/>
      <c r="H127" s="39"/>
      <c r="I127" s="39"/>
      <c r="J127" s="39"/>
      <c r="K127" s="39">
        <f t="shared" si="3"/>
        <v>503140</v>
      </c>
      <c r="L127" s="52">
        <f t="shared" si="4"/>
        <v>45001</v>
      </c>
      <c r="M127" s="5">
        <v>45001</v>
      </c>
      <c r="X127" t="s">
        <v>156</v>
      </c>
      <c r="Y127">
        <v>282830</v>
      </c>
      <c r="Z127" t="str">
        <f t="shared" si="6"/>
        <v>VEČJE</v>
      </c>
    </row>
    <row r="128" spans="1:26" x14ac:dyDescent="0.25">
      <c r="A128" s="34" t="s">
        <v>130</v>
      </c>
      <c r="B128" s="37">
        <v>5</v>
      </c>
      <c r="C128" s="38">
        <v>45001</v>
      </c>
      <c r="D128" s="39">
        <v>420509</v>
      </c>
      <c r="E128" s="37"/>
      <c r="F128" s="39"/>
      <c r="G128" s="39"/>
      <c r="H128" s="39"/>
      <c r="I128" s="39"/>
      <c r="J128" s="39"/>
      <c r="K128" s="39">
        <f t="shared" si="3"/>
        <v>420509</v>
      </c>
      <c r="L128" s="52">
        <f t="shared" si="4"/>
        <v>45001</v>
      </c>
      <c r="M128" s="5">
        <v>45001</v>
      </c>
      <c r="X128" t="s">
        <v>161</v>
      </c>
      <c r="Y128">
        <v>222184</v>
      </c>
      <c r="Z128" t="str">
        <f t="shared" si="6"/>
        <v>VEČJE</v>
      </c>
    </row>
    <row r="129" spans="1:26" x14ac:dyDescent="0.25">
      <c r="A129" s="34" t="s">
        <v>134</v>
      </c>
      <c r="B129" s="37">
        <v>5</v>
      </c>
      <c r="C129" s="38">
        <v>45001</v>
      </c>
      <c r="D129" s="39">
        <v>553531</v>
      </c>
      <c r="E129" s="37"/>
      <c r="F129" s="39"/>
      <c r="G129" s="39"/>
      <c r="H129" s="39"/>
      <c r="I129" s="39"/>
      <c r="J129" s="39"/>
      <c r="K129" s="39">
        <f t="shared" si="3"/>
        <v>553531</v>
      </c>
      <c r="L129" s="52">
        <f t="shared" si="4"/>
        <v>45001</v>
      </c>
      <c r="M129" s="5">
        <v>45001</v>
      </c>
      <c r="X129" t="s">
        <v>165</v>
      </c>
      <c r="Y129">
        <v>189914</v>
      </c>
      <c r="Z129" t="str">
        <f t="shared" si="6"/>
        <v>VEČJE</v>
      </c>
    </row>
    <row r="130" spans="1:26" x14ac:dyDescent="0.25">
      <c r="A130" s="34" t="s">
        <v>139</v>
      </c>
      <c r="B130" s="37">
        <v>5</v>
      </c>
      <c r="C130" s="38">
        <v>45001</v>
      </c>
      <c r="D130" s="39">
        <v>258262</v>
      </c>
      <c r="E130" s="37">
        <v>5</v>
      </c>
      <c r="F130" s="38">
        <v>45065</v>
      </c>
      <c r="G130" s="39">
        <v>340594</v>
      </c>
      <c r="H130" s="39"/>
      <c r="I130" s="39"/>
      <c r="J130" s="39"/>
      <c r="K130" s="39">
        <f t="shared" si="3"/>
        <v>340594</v>
      </c>
      <c r="L130" s="52">
        <f t="shared" si="4"/>
        <v>45065</v>
      </c>
      <c r="M130" s="5">
        <v>45065</v>
      </c>
      <c r="X130" t="s">
        <v>169</v>
      </c>
      <c r="Y130">
        <v>1210067</v>
      </c>
      <c r="Z130" t="str">
        <f t="shared" si="6"/>
        <v>VEČJE</v>
      </c>
    </row>
    <row r="131" spans="1:26" x14ac:dyDescent="0.25">
      <c r="A131" s="36" t="s">
        <v>143</v>
      </c>
      <c r="B131" s="37">
        <v>5</v>
      </c>
      <c r="C131" s="38">
        <v>45001</v>
      </c>
      <c r="D131" s="39">
        <v>553157</v>
      </c>
      <c r="E131" s="37"/>
      <c r="F131" s="39"/>
      <c r="G131" s="39"/>
      <c r="H131" s="39"/>
      <c r="I131" s="39"/>
      <c r="J131" s="39"/>
      <c r="K131" s="39">
        <f t="shared" ref="K131:K194" si="7">MAX(D131,G131,J131)</f>
        <v>553157</v>
      </c>
      <c r="L131" s="52">
        <f t="shared" si="4"/>
        <v>45001</v>
      </c>
      <c r="M131" s="5">
        <v>45001</v>
      </c>
      <c r="X131" t="s">
        <v>173</v>
      </c>
      <c r="Y131">
        <v>767837</v>
      </c>
      <c r="Z131" t="str">
        <f t="shared" si="6"/>
        <v>VEČJE</v>
      </c>
    </row>
    <row r="132" spans="1:26" x14ac:dyDescent="0.25">
      <c r="A132" s="36" t="s">
        <v>147</v>
      </c>
      <c r="B132" s="37">
        <v>5</v>
      </c>
      <c r="C132" s="38">
        <v>45001</v>
      </c>
      <c r="D132" s="39">
        <v>599704</v>
      </c>
      <c r="E132" s="37"/>
      <c r="F132" s="39"/>
      <c r="G132" s="39"/>
      <c r="H132" s="39"/>
      <c r="I132" s="39"/>
      <c r="J132" s="39"/>
      <c r="K132" s="39">
        <f t="shared" si="7"/>
        <v>599704</v>
      </c>
      <c r="L132" s="52">
        <f t="shared" ref="L132:L195" si="8">IF(K132=D132,C132,F132)</f>
        <v>45001</v>
      </c>
      <c r="M132" s="5">
        <v>45001</v>
      </c>
      <c r="X132" t="s">
        <v>85</v>
      </c>
      <c r="Y132">
        <v>666646</v>
      </c>
      <c r="Z132" t="str">
        <f t="shared" si="6"/>
        <v>VEČJE</v>
      </c>
    </row>
    <row r="133" spans="1:26" x14ac:dyDescent="0.25">
      <c r="A133" s="36" t="s">
        <v>151</v>
      </c>
      <c r="B133" s="37">
        <v>5</v>
      </c>
      <c r="C133" s="38">
        <v>45001</v>
      </c>
      <c r="D133" s="39">
        <v>764443</v>
      </c>
      <c r="E133" s="37"/>
      <c r="F133" s="39"/>
      <c r="G133" s="39"/>
      <c r="H133" s="39"/>
      <c r="I133" s="39"/>
      <c r="J133" s="39"/>
      <c r="K133" s="39">
        <f t="shared" si="7"/>
        <v>764443</v>
      </c>
      <c r="L133" s="52">
        <f t="shared" si="8"/>
        <v>45001</v>
      </c>
      <c r="M133" s="5">
        <v>45001</v>
      </c>
      <c r="X133" t="s">
        <v>177</v>
      </c>
      <c r="Y133">
        <v>296367</v>
      </c>
      <c r="Z133" t="str">
        <f t="shared" si="6"/>
        <v>VEČJE</v>
      </c>
    </row>
    <row r="134" spans="1:26" x14ac:dyDescent="0.25">
      <c r="A134" s="36" t="s">
        <v>155</v>
      </c>
      <c r="B134" s="37">
        <v>5</v>
      </c>
      <c r="C134" s="38">
        <v>45001</v>
      </c>
      <c r="D134" s="39">
        <v>394411</v>
      </c>
      <c r="E134" s="37"/>
      <c r="F134" s="39"/>
      <c r="G134" s="39"/>
      <c r="H134" s="39"/>
      <c r="I134" s="39"/>
      <c r="J134" s="39"/>
      <c r="K134" s="39">
        <f t="shared" si="7"/>
        <v>394411</v>
      </c>
      <c r="L134" s="52">
        <f t="shared" si="8"/>
        <v>45001</v>
      </c>
      <c r="M134" s="5">
        <v>45001</v>
      </c>
      <c r="X134" t="s">
        <v>181</v>
      </c>
      <c r="Y134">
        <v>600214</v>
      </c>
      <c r="Z134" t="str">
        <f t="shared" si="6"/>
        <v>VEČJE</v>
      </c>
    </row>
    <row r="135" spans="1:26" x14ac:dyDescent="0.25">
      <c r="A135" s="36" t="s">
        <v>160</v>
      </c>
      <c r="B135" s="37">
        <v>5</v>
      </c>
      <c r="C135" s="38">
        <v>45001</v>
      </c>
      <c r="D135" s="39">
        <v>472253</v>
      </c>
      <c r="E135" s="37"/>
      <c r="F135" s="39"/>
      <c r="G135" s="39"/>
      <c r="H135" s="39"/>
      <c r="I135" s="39"/>
      <c r="J135" s="39"/>
      <c r="K135" s="39">
        <f t="shared" si="7"/>
        <v>472253</v>
      </c>
      <c r="L135" s="52">
        <f t="shared" si="8"/>
        <v>45001</v>
      </c>
      <c r="M135" s="5">
        <v>45001</v>
      </c>
      <c r="X135" t="s">
        <v>185</v>
      </c>
      <c r="Y135">
        <v>619417</v>
      </c>
      <c r="Z135" t="str">
        <f t="shared" si="6"/>
        <v>VEČJE</v>
      </c>
    </row>
    <row r="136" spans="1:26" x14ac:dyDescent="0.25">
      <c r="A136" s="36" t="s">
        <v>164</v>
      </c>
      <c r="B136" s="37">
        <v>5</v>
      </c>
      <c r="C136" s="38">
        <v>45001</v>
      </c>
      <c r="D136" s="39">
        <v>431620</v>
      </c>
      <c r="E136" s="37"/>
      <c r="F136" s="39"/>
      <c r="G136" s="39"/>
      <c r="H136" s="39"/>
      <c r="I136" s="39"/>
      <c r="J136" s="39"/>
      <c r="K136" s="39">
        <f t="shared" si="7"/>
        <v>431620</v>
      </c>
      <c r="L136" s="52">
        <f t="shared" si="8"/>
        <v>45001</v>
      </c>
      <c r="M136" s="5">
        <v>45001</v>
      </c>
      <c r="X136" t="s">
        <v>189</v>
      </c>
      <c r="Y136">
        <v>271707</v>
      </c>
      <c r="Z136" t="str">
        <f t="shared" si="6"/>
        <v>VEČJE</v>
      </c>
    </row>
    <row r="137" spans="1:26" x14ac:dyDescent="0.25">
      <c r="A137" s="36" t="s">
        <v>168</v>
      </c>
      <c r="B137" s="37">
        <v>5</v>
      </c>
      <c r="C137" s="38">
        <v>45001</v>
      </c>
      <c r="D137" s="39">
        <v>366760</v>
      </c>
      <c r="E137" s="37"/>
      <c r="F137" s="39"/>
      <c r="G137" s="39"/>
      <c r="H137" s="39"/>
      <c r="I137" s="39"/>
      <c r="J137" s="39"/>
      <c r="K137" s="39">
        <f t="shared" si="7"/>
        <v>366760</v>
      </c>
      <c r="L137" s="52">
        <f t="shared" si="8"/>
        <v>45001</v>
      </c>
      <c r="M137" s="5">
        <v>45001</v>
      </c>
      <c r="X137" t="s">
        <v>193</v>
      </c>
      <c r="Y137">
        <v>219407</v>
      </c>
      <c r="Z137" t="str">
        <f t="shared" si="6"/>
        <v>VEČJE</v>
      </c>
    </row>
    <row r="138" spans="1:26" x14ac:dyDescent="0.25">
      <c r="A138" s="36" t="s">
        <v>172</v>
      </c>
      <c r="B138" s="37">
        <v>5</v>
      </c>
      <c r="C138" s="38">
        <v>45001</v>
      </c>
      <c r="D138" s="39">
        <v>439532</v>
      </c>
      <c r="E138" s="37"/>
      <c r="F138" s="39"/>
      <c r="G138" s="39"/>
      <c r="H138" s="39"/>
      <c r="I138" s="39"/>
      <c r="J138" s="39"/>
      <c r="K138" s="39">
        <f t="shared" si="7"/>
        <v>439532</v>
      </c>
      <c r="L138" s="52">
        <f t="shared" si="8"/>
        <v>45001</v>
      </c>
      <c r="M138" s="5">
        <v>45001</v>
      </c>
      <c r="X138" t="s">
        <v>197</v>
      </c>
      <c r="Y138">
        <v>797460</v>
      </c>
      <c r="Z138" t="str">
        <f t="shared" si="6"/>
        <v>VEČJE</v>
      </c>
    </row>
    <row r="139" spans="1:26" x14ac:dyDescent="0.25">
      <c r="A139" s="36" t="s">
        <v>176</v>
      </c>
      <c r="B139" s="37">
        <v>5</v>
      </c>
      <c r="C139" s="38">
        <v>45001</v>
      </c>
      <c r="D139" s="39">
        <v>638932</v>
      </c>
      <c r="E139" s="37"/>
      <c r="F139" s="39"/>
      <c r="G139" s="39"/>
      <c r="H139" s="39"/>
      <c r="I139" s="39"/>
      <c r="J139" s="39"/>
      <c r="K139" s="39">
        <f t="shared" si="7"/>
        <v>638932</v>
      </c>
      <c r="L139" s="52">
        <f t="shared" si="8"/>
        <v>45001</v>
      </c>
      <c r="M139" s="5">
        <v>45001</v>
      </c>
      <c r="X139" t="s">
        <v>201</v>
      </c>
      <c r="Y139">
        <v>740298</v>
      </c>
      <c r="Z139" t="str">
        <f t="shared" si="6"/>
        <v>VEČJE</v>
      </c>
    </row>
    <row r="140" spans="1:26" x14ac:dyDescent="0.25">
      <c r="A140" s="36" t="s">
        <v>180</v>
      </c>
      <c r="B140" s="37">
        <v>5</v>
      </c>
      <c r="C140" s="38">
        <v>45001</v>
      </c>
      <c r="D140" s="39">
        <v>211765</v>
      </c>
      <c r="E140" s="37">
        <v>5</v>
      </c>
      <c r="F140" s="38">
        <v>45065</v>
      </c>
      <c r="G140" s="39">
        <v>211375</v>
      </c>
      <c r="H140" s="39">
        <v>1</v>
      </c>
      <c r="I140" s="38">
        <v>45252</v>
      </c>
      <c r="J140" s="39">
        <v>706209</v>
      </c>
      <c r="K140" s="39">
        <f t="shared" si="7"/>
        <v>706209</v>
      </c>
      <c r="L140" s="38">
        <v>45252</v>
      </c>
      <c r="M140" s="5">
        <v>45252</v>
      </c>
      <c r="X140" t="s">
        <v>206</v>
      </c>
      <c r="Y140">
        <v>184987</v>
      </c>
      <c r="Z140" t="str">
        <f t="shared" si="6"/>
        <v>VEČJE</v>
      </c>
    </row>
    <row r="141" spans="1:26" x14ac:dyDescent="0.25">
      <c r="A141" s="36" t="s">
        <v>184</v>
      </c>
      <c r="B141" s="37">
        <v>5</v>
      </c>
      <c r="C141" s="38">
        <v>45001</v>
      </c>
      <c r="D141" s="39">
        <v>361120</v>
      </c>
      <c r="E141" s="37"/>
      <c r="F141" s="39"/>
      <c r="G141" s="39"/>
      <c r="H141" s="39"/>
      <c r="I141" s="39"/>
      <c r="J141" s="39"/>
      <c r="K141" s="39">
        <f t="shared" si="7"/>
        <v>361120</v>
      </c>
      <c r="L141" s="52">
        <f t="shared" si="8"/>
        <v>45001</v>
      </c>
      <c r="M141" s="5">
        <v>45001</v>
      </c>
      <c r="X141" t="s">
        <v>210</v>
      </c>
      <c r="Y141">
        <v>283006</v>
      </c>
      <c r="Z141" t="str">
        <f t="shared" si="6"/>
        <v>VEČJE</v>
      </c>
    </row>
    <row r="142" spans="1:26" x14ac:dyDescent="0.25">
      <c r="A142" s="36" t="s">
        <v>188</v>
      </c>
      <c r="B142" s="37">
        <v>5</v>
      </c>
      <c r="C142" s="38">
        <v>45001</v>
      </c>
      <c r="D142" s="39">
        <v>540021</v>
      </c>
      <c r="E142" s="37"/>
      <c r="F142" s="39"/>
      <c r="G142" s="39"/>
      <c r="H142" s="39"/>
      <c r="I142" s="39"/>
      <c r="J142" s="39"/>
      <c r="K142" s="39">
        <f t="shared" si="7"/>
        <v>540021</v>
      </c>
      <c r="L142" s="52">
        <f t="shared" si="8"/>
        <v>45001</v>
      </c>
      <c r="M142" s="5">
        <v>45001</v>
      </c>
      <c r="X142" t="s">
        <v>214</v>
      </c>
      <c r="Y142">
        <v>311743</v>
      </c>
      <c r="Z142" t="str">
        <f t="shared" si="6"/>
        <v>VEČJE</v>
      </c>
    </row>
    <row r="143" spans="1:26" x14ac:dyDescent="0.25">
      <c r="A143" s="36" t="s">
        <v>192</v>
      </c>
      <c r="B143" s="37">
        <v>5</v>
      </c>
      <c r="C143" s="38">
        <v>45001</v>
      </c>
      <c r="D143" s="39">
        <v>482385</v>
      </c>
      <c r="E143" s="37"/>
      <c r="F143" s="39"/>
      <c r="G143" s="39"/>
      <c r="H143" s="39"/>
      <c r="I143" s="39"/>
      <c r="J143" s="39"/>
      <c r="K143" s="39">
        <f t="shared" si="7"/>
        <v>482385</v>
      </c>
      <c r="L143" s="52">
        <f t="shared" si="8"/>
        <v>45001</v>
      </c>
      <c r="M143" s="5">
        <v>45001</v>
      </c>
      <c r="X143" t="s">
        <v>218</v>
      </c>
      <c r="Y143">
        <v>301782</v>
      </c>
      <c r="Z143" t="str">
        <f t="shared" si="6"/>
        <v>VEČJE</v>
      </c>
    </row>
    <row r="144" spans="1:26" x14ac:dyDescent="0.25">
      <c r="A144" s="36" t="s">
        <v>196</v>
      </c>
      <c r="B144" s="37">
        <v>5</v>
      </c>
      <c r="C144" s="38">
        <v>45001</v>
      </c>
      <c r="D144" s="39">
        <v>395943</v>
      </c>
      <c r="E144" s="37"/>
      <c r="F144" s="39"/>
      <c r="G144" s="39"/>
      <c r="H144" s="39"/>
      <c r="I144" s="39"/>
      <c r="J144" s="39"/>
      <c r="K144" s="39">
        <f t="shared" si="7"/>
        <v>395943</v>
      </c>
      <c r="L144" s="52">
        <f t="shared" si="8"/>
        <v>45001</v>
      </c>
      <c r="M144" s="5">
        <v>45001</v>
      </c>
      <c r="X144" t="s">
        <v>222</v>
      </c>
      <c r="Y144">
        <v>182476</v>
      </c>
      <c r="Z144" t="str">
        <f t="shared" si="6"/>
        <v>VEČJE</v>
      </c>
    </row>
    <row r="145" spans="1:26" x14ac:dyDescent="0.25">
      <c r="A145" s="36" t="s">
        <v>200</v>
      </c>
      <c r="B145" s="37">
        <v>5</v>
      </c>
      <c r="C145" s="38">
        <v>45001</v>
      </c>
      <c r="D145" s="39">
        <v>515705</v>
      </c>
      <c r="E145" s="37"/>
      <c r="F145" s="39"/>
      <c r="G145" s="39"/>
      <c r="H145" s="39"/>
      <c r="I145" s="39"/>
      <c r="J145" s="39"/>
      <c r="K145" s="39">
        <f t="shared" si="7"/>
        <v>515705</v>
      </c>
      <c r="L145" s="52">
        <f t="shared" si="8"/>
        <v>45001</v>
      </c>
      <c r="M145" s="5">
        <v>45001</v>
      </c>
      <c r="X145" t="s">
        <v>226</v>
      </c>
      <c r="Y145">
        <v>239330</v>
      </c>
      <c r="Z145" t="str">
        <f t="shared" si="6"/>
        <v>VEČJE</v>
      </c>
    </row>
    <row r="146" spans="1:26" x14ac:dyDescent="0.25">
      <c r="A146" s="36" t="s">
        <v>205</v>
      </c>
      <c r="B146" s="37">
        <v>5</v>
      </c>
      <c r="C146" s="38">
        <v>45001</v>
      </c>
      <c r="D146" s="39">
        <v>425603</v>
      </c>
      <c r="E146" s="37"/>
      <c r="F146" s="39"/>
      <c r="G146" s="39"/>
      <c r="H146" s="39"/>
      <c r="I146" s="39"/>
      <c r="J146" s="39"/>
      <c r="K146" s="39">
        <f t="shared" si="7"/>
        <v>425603</v>
      </c>
      <c r="L146" s="52">
        <f t="shared" si="8"/>
        <v>45001</v>
      </c>
      <c r="M146" s="5">
        <v>45001</v>
      </c>
      <c r="X146" t="s">
        <v>230</v>
      </c>
      <c r="Y146">
        <v>77000</v>
      </c>
      <c r="Z146" t="str">
        <f t="shared" si="6"/>
        <v>MANJŠE</v>
      </c>
    </row>
    <row r="147" spans="1:26" x14ac:dyDescent="0.25">
      <c r="A147" s="36" t="s">
        <v>209</v>
      </c>
      <c r="B147" s="37">
        <v>5</v>
      </c>
      <c r="C147" s="38">
        <v>45001</v>
      </c>
      <c r="D147" s="39">
        <v>417971</v>
      </c>
      <c r="E147" s="37"/>
      <c r="F147" s="39"/>
      <c r="G147" s="39"/>
      <c r="H147" s="39"/>
      <c r="I147" s="39"/>
      <c r="J147" s="39"/>
      <c r="K147" s="39">
        <f t="shared" si="7"/>
        <v>417971</v>
      </c>
      <c r="L147" s="52">
        <f t="shared" si="8"/>
        <v>45001</v>
      </c>
      <c r="M147" s="5">
        <v>45001</v>
      </c>
      <c r="X147" t="s">
        <v>234</v>
      </c>
      <c r="Y147">
        <v>736865</v>
      </c>
      <c r="Z147" t="str">
        <f t="shared" si="6"/>
        <v>VEČJE</v>
      </c>
    </row>
    <row r="148" spans="1:26" x14ac:dyDescent="0.25">
      <c r="A148" s="36" t="s">
        <v>213</v>
      </c>
      <c r="B148" s="37">
        <v>5</v>
      </c>
      <c r="C148" s="38">
        <v>45001</v>
      </c>
      <c r="D148" s="39">
        <v>435212</v>
      </c>
      <c r="E148" s="37"/>
      <c r="F148" s="39"/>
      <c r="G148" s="39"/>
      <c r="H148" s="39"/>
      <c r="I148" s="39"/>
      <c r="J148" s="39"/>
      <c r="K148" s="39">
        <f t="shared" si="7"/>
        <v>435212</v>
      </c>
      <c r="L148" s="52">
        <f t="shared" si="8"/>
        <v>45001</v>
      </c>
      <c r="M148" s="5">
        <v>45001</v>
      </c>
      <c r="X148" t="s">
        <v>238</v>
      </c>
      <c r="Y148">
        <v>249274</v>
      </c>
      <c r="Z148" t="str">
        <f t="shared" si="6"/>
        <v>VEČJE</v>
      </c>
    </row>
    <row r="149" spans="1:26" x14ac:dyDescent="0.25">
      <c r="A149" s="36" t="s">
        <v>217</v>
      </c>
      <c r="B149" s="37">
        <v>5</v>
      </c>
      <c r="C149" s="38">
        <v>45001</v>
      </c>
      <c r="D149" s="39">
        <v>361508</v>
      </c>
      <c r="E149" s="37"/>
      <c r="F149" s="39"/>
      <c r="G149" s="39"/>
      <c r="H149" s="39"/>
      <c r="I149" s="39"/>
      <c r="J149" s="39"/>
      <c r="K149" s="39">
        <f t="shared" si="7"/>
        <v>361508</v>
      </c>
      <c r="L149" s="52">
        <f t="shared" si="8"/>
        <v>45001</v>
      </c>
      <c r="M149" s="5">
        <v>45001</v>
      </c>
      <c r="X149" t="s">
        <v>242</v>
      </c>
      <c r="Y149">
        <v>243038</v>
      </c>
      <c r="Z149" t="str">
        <f t="shared" si="6"/>
        <v>VEČJE</v>
      </c>
    </row>
    <row r="150" spans="1:26" x14ac:dyDescent="0.25">
      <c r="A150" s="36" t="s">
        <v>221</v>
      </c>
      <c r="B150" s="37">
        <v>5</v>
      </c>
      <c r="C150" s="38">
        <v>45001</v>
      </c>
      <c r="D150" s="39">
        <v>828032</v>
      </c>
      <c r="E150" s="37"/>
      <c r="F150" s="39"/>
      <c r="G150" s="39"/>
      <c r="H150" s="39"/>
      <c r="I150" s="39"/>
      <c r="J150" s="39"/>
      <c r="K150" s="39">
        <f t="shared" si="7"/>
        <v>828032</v>
      </c>
      <c r="L150" s="52">
        <f t="shared" si="8"/>
        <v>45001</v>
      </c>
      <c r="M150" s="5">
        <v>45001</v>
      </c>
      <c r="X150" t="s">
        <v>246</v>
      </c>
      <c r="Y150">
        <v>707795</v>
      </c>
      <c r="Z150" t="str">
        <f t="shared" si="6"/>
        <v>VEČJE</v>
      </c>
    </row>
    <row r="151" spans="1:26" x14ac:dyDescent="0.25">
      <c r="A151" s="36" t="s">
        <v>225</v>
      </c>
      <c r="B151" s="37">
        <v>5</v>
      </c>
      <c r="C151" s="38">
        <v>45001</v>
      </c>
      <c r="D151" s="39">
        <v>482959</v>
      </c>
      <c r="E151" s="37"/>
      <c r="F151" s="39"/>
      <c r="G151" s="39"/>
      <c r="H151" s="39"/>
      <c r="I151" s="39"/>
      <c r="J151" s="39"/>
      <c r="K151" s="39">
        <f t="shared" si="7"/>
        <v>482959</v>
      </c>
      <c r="L151" s="52">
        <f t="shared" si="8"/>
        <v>45001</v>
      </c>
      <c r="M151" s="5">
        <v>45001</v>
      </c>
      <c r="X151" t="s">
        <v>250</v>
      </c>
      <c r="Y151">
        <v>222856</v>
      </c>
      <c r="Z151" t="str">
        <f t="shared" si="6"/>
        <v>VEČJE</v>
      </c>
    </row>
    <row r="152" spans="1:26" x14ac:dyDescent="0.25">
      <c r="A152" s="36" t="s">
        <v>229</v>
      </c>
      <c r="B152" s="37">
        <v>5</v>
      </c>
      <c r="C152" s="38">
        <v>45001</v>
      </c>
      <c r="D152" s="39">
        <v>472362</v>
      </c>
      <c r="E152" s="37"/>
      <c r="F152" s="39"/>
      <c r="G152" s="39"/>
      <c r="H152" s="39"/>
      <c r="I152" s="39"/>
      <c r="J152" s="39"/>
      <c r="K152" s="39">
        <f t="shared" si="7"/>
        <v>472362</v>
      </c>
      <c r="L152" s="52">
        <f t="shared" si="8"/>
        <v>45001</v>
      </c>
      <c r="M152" s="5">
        <v>45001</v>
      </c>
      <c r="X152" t="s">
        <v>254</v>
      </c>
      <c r="Y152">
        <v>639780</v>
      </c>
      <c r="Z152" t="str">
        <f t="shared" si="6"/>
        <v>VEČJE</v>
      </c>
    </row>
    <row r="153" spans="1:26" x14ac:dyDescent="0.25">
      <c r="A153" s="36" t="s">
        <v>233</v>
      </c>
      <c r="B153" s="37">
        <v>5</v>
      </c>
      <c r="C153" s="38">
        <v>45001</v>
      </c>
      <c r="D153" s="39">
        <v>578034</v>
      </c>
      <c r="E153" s="37"/>
      <c r="F153" s="39"/>
      <c r="G153" s="39"/>
      <c r="H153" s="39"/>
      <c r="I153" s="39"/>
      <c r="J153" s="39"/>
      <c r="K153" s="39">
        <f t="shared" si="7"/>
        <v>578034</v>
      </c>
      <c r="L153" s="52">
        <f t="shared" si="8"/>
        <v>45001</v>
      </c>
      <c r="M153" s="5">
        <v>45001</v>
      </c>
      <c r="X153" t="s">
        <v>258</v>
      </c>
      <c r="Y153">
        <v>258508</v>
      </c>
      <c r="Z153" t="str">
        <f t="shared" si="6"/>
        <v>VEČJE</v>
      </c>
    </row>
    <row r="154" spans="1:26" x14ac:dyDescent="0.25">
      <c r="A154" s="36" t="s">
        <v>237</v>
      </c>
      <c r="B154" s="37">
        <v>5</v>
      </c>
      <c r="C154" s="38">
        <v>45001</v>
      </c>
      <c r="D154" s="39">
        <v>445110</v>
      </c>
      <c r="E154" s="37"/>
      <c r="F154" s="39"/>
      <c r="G154" s="39"/>
      <c r="H154" s="39"/>
      <c r="I154" s="39"/>
      <c r="J154" s="39"/>
      <c r="K154" s="39">
        <f t="shared" si="7"/>
        <v>445110</v>
      </c>
      <c r="L154" s="52">
        <f t="shared" si="8"/>
        <v>45001</v>
      </c>
      <c r="M154" s="5">
        <v>45001</v>
      </c>
      <c r="X154" t="s">
        <v>262</v>
      </c>
      <c r="Y154">
        <v>244652</v>
      </c>
      <c r="Z154" t="str">
        <f t="shared" si="6"/>
        <v>VEČJE</v>
      </c>
    </row>
    <row r="155" spans="1:26" x14ac:dyDescent="0.25">
      <c r="A155" s="36" t="s">
        <v>241</v>
      </c>
      <c r="B155" s="37">
        <v>5</v>
      </c>
      <c r="C155" s="38">
        <v>45001</v>
      </c>
      <c r="D155" s="39">
        <v>562744</v>
      </c>
      <c r="E155" s="37"/>
      <c r="F155" s="39"/>
      <c r="G155" s="39"/>
      <c r="H155" s="39"/>
      <c r="I155" s="39"/>
      <c r="J155" s="39"/>
      <c r="K155" s="39">
        <f t="shared" si="7"/>
        <v>562744</v>
      </c>
      <c r="L155" s="52">
        <f t="shared" si="8"/>
        <v>45001</v>
      </c>
      <c r="M155" s="5">
        <v>45001</v>
      </c>
      <c r="X155" t="s">
        <v>266</v>
      </c>
      <c r="Y155">
        <v>202927</v>
      </c>
      <c r="Z155" t="str">
        <f t="shared" si="6"/>
        <v>VEČJE</v>
      </c>
    </row>
    <row r="156" spans="1:26" x14ac:dyDescent="0.25">
      <c r="A156" s="36" t="s">
        <v>245</v>
      </c>
      <c r="B156" s="37">
        <v>5</v>
      </c>
      <c r="C156" s="38">
        <v>45001</v>
      </c>
      <c r="D156" s="39">
        <v>347365</v>
      </c>
      <c r="E156" s="37"/>
      <c r="F156" s="39"/>
      <c r="G156" s="39"/>
      <c r="H156" s="39"/>
      <c r="I156" s="39"/>
      <c r="J156" s="39"/>
      <c r="K156" s="39">
        <f t="shared" si="7"/>
        <v>347365</v>
      </c>
      <c r="L156" s="52">
        <f t="shared" si="8"/>
        <v>45001</v>
      </c>
      <c r="M156" s="5">
        <v>45001</v>
      </c>
      <c r="X156" t="s">
        <v>270</v>
      </c>
      <c r="Y156">
        <v>234458</v>
      </c>
      <c r="Z156" t="str">
        <f t="shared" si="6"/>
        <v>VEČJE</v>
      </c>
    </row>
    <row r="157" spans="1:26" x14ac:dyDescent="0.25">
      <c r="A157" s="36" t="s">
        <v>249</v>
      </c>
      <c r="B157" s="37">
        <v>5</v>
      </c>
      <c r="C157" s="38">
        <v>45001</v>
      </c>
      <c r="D157" s="39">
        <v>463835</v>
      </c>
      <c r="E157" s="37"/>
      <c r="F157" s="39"/>
      <c r="G157" s="39"/>
      <c r="H157" s="39"/>
      <c r="I157" s="39"/>
      <c r="J157" s="39"/>
      <c r="K157" s="39">
        <f t="shared" si="7"/>
        <v>463835</v>
      </c>
      <c r="L157" s="52">
        <f t="shared" si="8"/>
        <v>45001</v>
      </c>
      <c r="M157" s="5">
        <v>45001</v>
      </c>
      <c r="X157" t="s">
        <v>95</v>
      </c>
      <c r="Y157">
        <v>234091</v>
      </c>
      <c r="Z157" t="str">
        <f t="shared" si="6"/>
        <v>VEČJE</v>
      </c>
    </row>
    <row r="158" spans="1:26" x14ac:dyDescent="0.25">
      <c r="A158" s="36" t="s">
        <v>253</v>
      </c>
      <c r="B158" s="37">
        <v>5</v>
      </c>
      <c r="C158" s="38">
        <v>45001</v>
      </c>
      <c r="D158" s="39">
        <v>433625</v>
      </c>
      <c r="E158" s="37"/>
      <c r="F158" s="39"/>
      <c r="G158" s="39"/>
      <c r="H158" s="39"/>
      <c r="I158" s="39"/>
      <c r="J158" s="39"/>
      <c r="K158" s="39">
        <f t="shared" si="7"/>
        <v>433625</v>
      </c>
      <c r="L158" s="52">
        <f t="shared" si="8"/>
        <v>45001</v>
      </c>
      <c r="M158" s="5">
        <v>45001</v>
      </c>
      <c r="X158" t="s">
        <v>275</v>
      </c>
      <c r="Y158">
        <v>212854</v>
      </c>
      <c r="Z158" t="str">
        <f t="shared" si="6"/>
        <v>VEČJE</v>
      </c>
    </row>
    <row r="159" spans="1:26" x14ac:dyDescent="0.25">
      <c r="A159" s="36" t="s">
        <v>257</v>
      </c>
      <c r="B159" s="37">
        <v>5</v>
      </c>
      <c r="C159" s="38">
        <v>45001</v>
      </c>
      <c r="D159" s="39">
        <v>384979</v>
      </c>
      <c r="E159" s="37"/>
      <c r="F159" s="39"/>
      <c r="G159" s="39"/>
      <c r="H159" s="39"/>
      <c r="I159" s="39"/>
      <c r="J159" s="39"/>
      <c r="K159" s="39">
        <f t="shared" si="7"/>
        <v>384979</v>
      </c>
      <c r="L159" s="52">
        <f t="shared" si="8"/>
        <v>45001</v>
      </c>
      <c r="M159" s="5">
        <v>45001</v>
      </c>
      <c r="X159" t="s">
        <v>280</v>
      </c>
      <c r="Y159">
        <v>250469</v>
      </c>
      <c r="Z159" t="str">
        <f t="shared" si="6"/>
        <v>VEČJE</v>
      </c>
    </row>
    <row r="160" spans="1:26" x14ac:dyDescent="0.25">
      <c r="A160" s="36" t="s">
        <v>261</v>
      </c>
      <c r="B160" s="37">
        <v>5</v>
      </c>
      <c r="C160" s="38">
        <v>45001</v>
      </c>
      <c r="D160" s="39">
        <v>471815</v>
      </c>
      <c r="E160" s="37"/>
      <c r="F160" s="39"/>
      <c r="G160" s="39"/>
      <c r="H160" s="39"/>
      <c r="I160" s="39"/>
      <c r="J160" s="39"/>
      <c r="K160" s="39">
        <f t="shared" si="7"/>
        <v>471815</v>
      </c>
      <c r="L160" s="52">
        <f t="shared" si="8"/>
        <v>45001</v>
      </c>
      <c r="M160" s="5">
        <v>45001</v>
      </c>
      <c r="X160" t="s">
        <v>288</v>
      </c>
      <c r="Y160">
        <v>689964</v>
      </c>
      <c r="Z160" t="str">
        <f t="shared" si="6"/>
        <v>VEČJE</v>
      </c>
    </row>
    <row r="161" spans="1:26" x14ac:dyDescent="0.25">
      <c r="A161" s="36" t="s">
        <v>265</v>
      </c>
      <c r="B161" s="37">
        <v>5</v>
      </c>
      <c r="C161" s="38">
        <v>45001</v>
      </c>
      <c r="D161" s="39">
        <v>399778</v>
      </c>
      <c r="E161" s="37"/>
      <c r="F161" s="39"/>
      <c r="G161" s="39"/>
      <c r="H161" s="39"/>
      <c r="I161" s="39"/>
      <c r="J161" s="39"/>
      <c r="K161" s="39">
        <f t="shared" si="7"/>
        <v>399778</v>
      </c>
      <c r="L161" s="52">
        <f t="shared" si="8"/>
        <v>45001</v>
      </c>
      <c r="M161" s="5">
        <v>45001</v>
      </c>
      <c r="X161" t="s">
        <v>294</v>
      </c>
      <c r="Y161">
        <v>236681</v>
      </c>
      <c r="Z161" t="str">
        <f t="shared" si="6"/>
        <v>VEČJE</v>
      </c>
    </row>
    <row r="162" spans="1:26" x14ac:dyDescent="0.25">
      <c r="A162" s="36" t="s">
        <v>269</v>
      </c>
      <c r="B162" s="37">
        <v>5</v>
      </c>
      <c r="C162" s="38">
        <v>45001</v>
      </c>
      <c r="D162" s="39">
        <v>460308</v>
      </c>
      <c r="E162" s="37"/>
      <c r="F162" s="39"/>
      <c r="G162" s="39"/>
      <c r="H162" s="39"/>
      <c r="I162" s="39"/>
      <c r="J162" s="39"/>
      <c r="K162" s="39">
        <f t="shared" si="7"/>
        <v>460308</v>
      </c>
      <c r="L162" s="52">
        <f t="shared" si="8"/>
        <v>45001</v>
      </c>
      <c r="M162" s="5">
        <v>45001</v>
      </c>
      <c r="X162" t="s">
        <v>298</v>
      </c>
      <c r="Y162">
        <v>302279</v>
      </c>
      <c r="Z162" t="str">
        <f t="shared" si="6"/>
        <v>VEČJE</v>
      </c>
    </row>
    <row r="163" spans="1:26" x14ac:dyDescent="0.25">
      <c r="A163" s="36" t="s">
        <v>274</v>
      </c>
      <c r="B163" s="37">
        <v>5</v>
      </c>
      <c r="C163" s="38">
        <v>45001</v>
      </c>
      <c r="D163" s="39">
        <v>536461</v>
      </c>
      <c r="E163" s="37"/>
      <c r="F163" s="39"/>
      <c r="G163" s="39"/>
      <c r="H163" s="39"/>
      <c r="I163" s="39"/>
      <c r="J163" s="39"/>
      <c r="K163" s="39">
        <f t="shared" si="7"/>
        <v>536461</v>
      </c>
      <c r="L163" s="52">
        <f t="shared" si="8"/>
        <v>45001</v>
      </c>
      <c r="M163" s="5">
        <v>45001</v>
      </c>
      <c r="X163" t="s">
        <v>302</v>
      </c>
      <c r="Y163">
        <v>262642</v>
      </c>
      <c r="Z163" t="str">
        <f t="shared" si="6"/>
        <v>VEČJE</v>
      </c>
    </row>
    <row r="164" spans="1:26" x14ac:dyDescent="0.25">
      <c r="A164" s="36" t="s">
        <v>279</v>
      </c>
      <c r="B164" s="37">
        <v>5</v>
      </c>
      <c r="C164" s="38">
        <v>45001</v>
      </c>
      <c r="D164" s="39">
        <v>7293</v>
      </c>
      <c r="E164" s="37">
        <v>5</v>
      </c>
      <c r="F164" s="38">
        <v>45065</v>
      </c>
      <c r="G164" s="39">
        <v>293309</v>
      </c>
      <c r="H164" s="39">
        <v>1</v>
      </c>
      <c r="I164" s="38">
        <v>45252</v>
      </c>
      <c r="J164" s="39">
        <v>612714</v>
      </c>
      <c r="K164" s="39">
        <f t="shared" si="7"/>
        <v>612714</v>
      </c>
      <c r="L164" s="38">
        <v>45252</v>
      </c>
      <c r="M164" s="5">
        <v>45252</v>
      </c>
      <c r="X164" t="s">
        <v>306</v>
      </c>
      <c r="Y164">
        <v>284125</v>
      </c>
      <c r="Z164" t="str">
        <f t="shared" si="6"/>
        <v>VEČJE</v>
      </c>
    </row>
    <row r="165" spans="1:26" x14ac:dyDescent="0.25">
      <c r="A165" s="36" t="s">
        <v>287</v>
      </c>
      <c r="B165" s="37">
        <v>5</v>
      </c>
      <c r="C165" s="38">
        <v>45001</v>
      </c>
      <c r="D165" s="39">
        <v>714993</v>
      </c>
      <c r="E165" s="37"/>
      <c r="F165" s="39"/>
      <c r="G165" s="39"/>
      <c r="H165" s="39"/>
      <c r="I165" s="39"/>
      <c r="J165" s="39"/>
      <c r="K165" s="39">
        <f t="shared" si="7"/>
        <v>714993</v>
      </c>
      <c r="L165" s="52">
        <f t="shared" si="8"/>
        <v>45001</v>
      </c>
      <c r="M165" s="5">
        <v>45001</v>
      </c>
      <c r="X165" t="s">
        <v>311</v>
      </c>
      <c r="Y165">
        <v>230341</v>
      </c>
      <c r="Z165" t="str">
        <f t="shared" si="6"/>
        <v>VEČJE</v>
      </c>
    </row>
    <row r="166" spans="1:26" x14ac:dyDescent="0.25">
      <c r="A166" s="36" t="s">
        <v>293</v>
      </c>
      <c r="B166" s="37">
        <v>5</v>
      </c>
      <c r="C166" s="38">
        <v>45001</v>
      </c>
      <c r="D166" s="39">
        <v>183142</v>
      </c>
      <c r="E166" s="37">
        <v>5</v>
      </c>
      <c r="F166" s="38">
        <v>45065</v>
      </c>
      <c r="G166" s="39">
        <v>173594</v>
      </c>
      <c r="H166" s="39">
        <v>1</v>
      </c>
      <c r="I166" s="38">
        <v>45252</v>
      </c>
      <c r="J166" s="39">
        <v>615549</v>
      </c>
      <c r="K166" s="39">
        <f t="shared" si="7"/>
        <v>615549</v>
      </c>
      <c r="L166" s="38">
        <v>45252</v>
      </c>
      <c r="M166" s="5">
        <v>45252</v>
      </c>
      <c r="X166" t="s">
        <v>316</v>
      </c>
      <c r="Y166">
        <v>351969</v>
      </c>
      <c r="Z166" t="str">
        <f t="shared" si="6"/>
        <v>VEČJE</v>
      </c>
    </row>
    <row r="167" spans="1:26" x14ac:dyDescent="0.25">
      <c r="A167" s="36" t="s">
        <v>297</v>
      </c>
      <c r="B167" s="37">
        <v>5</v>
      </c>
      <c r="C167" s="38">
        <v>45001</v>
      </c>
      <c r="D167" s="39">
        <v>718310</v>
      </c>
      <c r="E167" s="37"/>
      <c r="F167" s="39"/>
      <c r="G167" s="39"/>
      <c r="H167" s="39"/>
      <c r="I167" s="39"/>
      <c r="J167" s="39"/>
      <c r="K167" s="39">
        <f t="shared" si="7"/>
        <v>718310</v>
      </c>
      <c r="L167" s="52">
        <f t="shared" si="8"/>
        <v>45001</v>
      </c>
      <c r="M167" s="5">
        <v>45001</v>
      </c>
      <c r="X167" t="s">
        <v>320</v>
      </c>
      <c r="Y167">
        <v>318568</v>
      </c>
      <c r="Z167" t="str">
        <f t="shared" si="6"/>
        <v>VEČJE</v>
      </c>
    </row>
    <row r="168" spans="1:26" x14ac:dyDescent="0.25">
      <c r="A168" s="36" t="s">
        <v>301</v>
      </c>
      <c r="B168" s="37">
        <v>5</v>
      </c>
      <c r="C168" s="38">
        <v>45001</v>
      </c>
      <c r="D168" s="39">
        <v>576428</v>
      </c>
      <c r="E168" s="37"/>
      <c r="F168" s="39"/>
      <c r="G168" s="39"/>
      <c r="H168" s="39"/>
      <c r="I168" s="39"/>
      <c r="J168" s="39"/>
      <c r="K168" s="39">
        <f t="shared" si="7"/>
        <v>576428</v>
      </c>
      <c r="L168" s="52">
        <f t="shared" si="8"/>
        <v>45001</v>
      </c>
      <c r="M168" s="5">
        <v>45001</v>
      </c>
      <c r="X168" t="s">
        <v>325</v>
      </c>
      <c r="Y168">
        <v>239806</v>
      </c>
      <c r="Z168" t="str">
        <f t="shared" si="6"/>
        <v>VEČJE</v>
      </c>
    </row>
    <row r="169" spans="1:26" x14ac:dyDescent="0.25">
      <c r="A169" s="36" t="s">
        <v>305</v>
      </c>
      <c r="B169" s="37">
        <v>5</v>
      </c>
      <c r="C169" s="38">
        <v>45001</v>
      </c>
      <c r="D169" s="39">
        <v>783341</v>
      </c>
      <c r="E169" s="37"/>
      <c r="F169" s="39"/>
      <c r="G169" s="39"/>
      <c r="H169" s="39"/>
      <c r="I169" s="39"/>
      <c r="J169" s="39"/>
      <c r="K169" s="39">
        <f t="shared" si="7"/>
        <v>783341</v>
      </c>
      <c r="L169" s="52">
        <f t="shared" si="8"/>
        <v>45001</v>
      </c>
      <c r="M169" s="5">
        <v>45001</v>
      </c>
      <c r="X169" t="s">
        <v>330</v>
      </c>
      <c r="Y169">
        <v>222421</v>
      </c>
      <c r="Z169" t="str">
        <f t="shared" si="6"/>
        <v>VEČJE</v>
      </c>
    </row>
    <row r="170" spans="1:26" x14ac:dyDescent="0.25">
      <c r="A170" s="36" t="s">
        <v>310</v>
      </c>
      <c r="B170" s="37">
        <v>5</v>
      </c>
      <c r="C170" s="38">
        <v>45001</v>
      </c>
      <c r="D170" s="39">
        <v>439014</v>
      </c>
      <c r="E170" s="37"/>
      <c r="F170" s="39"/>
      <c r="G170" s="39"/>
      <c r="H170" s="39"/>
      <c r="I170" s="39"/>
      <c r="J170" s="39"/>
      <c r="K170" s="39">
        <f t="shared" si="7"/>
        <v>439014</v>
      </c>
      <c r="L170" s="52">
        <f t="shared" si="8"/>
        <v>45001</v>
      </c>
      <c r="M170" s="5">
        <v>45001</v>
      </c>
      <c r="X170" t="s">
        <v>99</v>
      </c>
      <c r="Y170">
        <v>784282</v>
      </c>
      <c r="Z170" t="str">
        <f t="shared" si="6"/>
        <v>VEČJE</v>
      </c>
    </row>
    <row r="171" spans="1:26" x14ac:dyDescent="0.25">
      <c r="A171" s="36" t="s">
        <v>315</v>
      </c>
      <c r="B171" s="37">
        <v>5</v>
      </c>
      <c r="C171" s="38">
        <v>45001</v>
      </c>
      <c r="D171" s="39">
        <v>636240</v>
      </c>
      <c r="E171" s="37"/>
      <c r="F171" s="39"/>
      <c r="G171" s="39"/>
      <c r="H171" s="39"/>
      <c r="I171" s="39"/>
      <c r="J171" s="39"/>
      <c r="K171" s="39">
        <f t="shared" si="7"/>
        <v>636240</v>
      </c>
      <c r="L171" s="52">
        <f t="shared" si="8"/>
        <v>45001</v>
      </c>
      <c r="M171" s="5">
        <v>45001</v>
      </c>
      <c r="X171" t="s">
        <v>104</v>
      </c>
      <c r="Y171">
        <v>861100</v>
      </c>
      <c r="Z171" t="str">
        <f t="shared" si="6"/>
        <v>VEČJE</v>
      </c>
    </row>
    <row r="172" spans="1:26" x14ac:dyDescent="0.25">
      <c r="A172" s="36" t="s">
        <v>319</v>
      </c>
      <c r="B172" s="37">
        <v>5</v>
      </c>
      <c r="C172" s="38">
        <v>45001</v>
      </c>
      <c r="D172" s="39">
        <v>667166</v>
      </c>
      <c r="E172" s="37"/>
      <c r="F172" s="39"/>
      <c r="G172" s="39"/>
      <c r="H172" s="39"/>
      <c r="I172" s="39"/>
      <c r="J172" s="39"/>
      <c r="K172" s="39">
        <f t="shared" si="7"/>
        <v>667166</v>
      </c>
      <c r="L172" s="52">
        <f t="shared" si="8"/>
        <v>45001</v>
      </c>
      <c r="M172" s="5">
        <v>45001</v>
      </c>
      <c r="X172" t="s">
        <v>334</v>
      </c>
      <c r="Y172">
        <v>1339779</v>
      </c>
      <c r="Z172" t="str">
        <f t="shared" si="6"/>
        <v>VEČJE</v>
      </c>
    </row>
    <row r="173" spans="1:26" x14ac:dyDescent="0.25">
      <c r="A173" s="36" t="s">
        <v>324</v>
      </c>
      <c r="B173" s="37">
        <v>5</v>
      </c>
      <c r="C173" s="38">
        <v>45001</v>
      </c>
      <c r="D173" s="39">
        <v>556941</v>
      </c>
      <c r="E173" s="37"/>
      <c r="F173" s="39"/>
      <c r="G173" s="39"/>
      <c r="H173" s="39"/>
      <c r="I173" s="39"/>
      <c r="J173" s="39"/>
      <c r="K173" s="39">
        <f t="shared" si="7"/>
        <v>556941</v>
      </c>
      <c r="L173" s="52">
        <f t="shared" si="8"/>
        <v>45001</v>
      </c>
      <c r="M173" s="5">
        <v>45001</v>
      </c>
      <c r="X173" t="s">
        <v>338</v>
      </c>
      <c r="Y173">
        <v>111304</v>
      </c>
      <c r="Z173" t="str">
        <f t="shared" si="6"/>
        <v>MANJŠE</v>
      </c>
    </row>
    <row r="174" spans="1:26" x14ac:dyDescent="0.25">
      <c r="A174" s="36" t="s">
        <v>329</v>
      </c>
      <c r="B174" s="37">
        <v>5</v>
      </c>
      <c r="C174" s="38">
        <v>45001</v>
      </c>
      <c r="D174" s="39">
        <v>1594666</v>
      </c>
      <c r="E174" s="37"/>
      <c r="F174" s="39"/>
      <c r="G174" s="39"/>
      <c r="H174" s="39"/>
      <c r="I174" s="39"/>
      <c r="J174" s="39"/>
      <c r="K174" s="39">
        <f t="shared" si="7"/>
        <v>1594666</v>
      </c>
      <c r="L174" s="52">
        <f t="shared" si="8"/>
        <v>45001</v>
      </c>
      <c r="M174" s="5">
        <v>45001</v>
      </c>
      <c r="X174" t="s">
        <v>342</v>
      </c>
      <c r="Y174">
        <v>209695</v>
      </c>
      <c r="Z174" t="str">
        <f t="shared" si="6"/>
        <v>VEČJE</v>
      </c>
    </row>
    <row r="175" spans="1:26" x14ac:dyDescent="0.25">
      <c r="A175" s="36" t="s">
        <v>333</v>
      </c>
      <c r="B175" s="37">
        <v>5</v>
      </c>
      <c r="C175" s="38">
        <v>45001</v>
      </c>
      <c r="D175" s="39">
        <v>453844</v>
      </c>
      <c r="E175" s="37"/>
      <c r="F175" s="39"/>
      <c r="G175" s="39"/>
      <c r="H175" s="39"/>
      <c r="I175" s="39"/>
      <c r="J175" s="39"/>
      <c r="K175" s="39">
        <f t="shared" si="7"/>
        <v>453844</v>
      </c>
      <c r="L175" s="52">
        <f t="shared" si="8"/>
        <v>45001</v>
      </c>
      <c r="M175" s="5">
        <v>45001</v>
      </c>
      <c r="X175" t="s">
        <v>346</v>
      </c>
      <c r="Y175">
        <v>234863</v>
      </c>
      <c r="Z175" t="str">
        <f t="shared" si="6"/>
        <v>VEČJE</v>
      </c>
    </row>
    <row r="176" spans="1:26" x14ac:dyDescent="0.25">
      <c r="A176" s="36" t="s">
        <v>337</v>
      </c>
      <c r="B176" s="37">
        <v>5</v>
      </c>
      <c r="C176" s="38">
        <v>45001</v>
      </c>
      <c r="D176" s="39">
        <v>477567</v>
      </c>
      <c r="E176" s="37"/>
      <c r="F176" s="39"/>
      <c r="G176" s="39"/>
      <c r="H176" s="39"/>
      <c r="I176" s="39"/>
      <c r="J176" s="39"/>
      <c r="K176" s="39">
        <f t="shared" si="7"/>
        <v>477567</v>
      </c>
      <c r="L176" s="52">
        <f t="shared" si="8"/>
        <v>45001</v>
      </c>
      <c r="M176" s="5">
        <v>45001</v>
      </c>
      <c r="X176" t="s">
        <v>351</v>
      </c>
      <c r="Y176">
        <v>244272</v>
      </c>
      <c r="Z176" t="str">
        <f t="shared" si="6"/>
        <v>VEČJE</v>
      </c>
    </row>
    <row r="177" spans="1:26" x14ac:dyDescent="0.25">
      <c r="A177" s="36" t="s">
        <v>341</v>
      </c>
      <c r="B177" s="37">
        <v>5</v>
      </c>
      <c r="C177" s="38">
        <v>45001</v>
      </c>
      <c r="D177" s="39">
        <v>483421</v>
      </c>
      <c r="E177" s="37"/>
      <c r="F177" s="39"/>
      <c r="G177" s="39"/>
      <c r="H177" s="39"/>
      <c r="I177" s="39"/>
      <c r="J177" s="39"/>
      <c r="K177" s="39">
        <f t="shared" si="7"/>
        <v>483421</v>
      </c>
      <c r="L177" s="52">
        <f t="shared" si="8"/>
        <v>45001</v>
      </c>
      <c r="M177" s="5">
        <v>45001</v>
      </c>
      <c r="X177" t="s">
        <v>355</v>
      </c>
      <c r="Y177">
        <v>252758</v>
      </c>
      <c r="Z177" t="str">
        <f t="shared" si="6"/>
        <v>VEČJE</v>
      </c>
    </row>
    <row r="178" spans="1:26" x14ac:dyDescent="0.25">
      <c r="A178" s="36" t="s">
        <v>345</v>
      </c>
      <c r="B178" s="37">
        <v>5</v>
      </c>
      <c r="C178" s="38">
        <v>45001</v>
      </c>
      <c r="D178" s="39">
        <v>43867</v>
      </c>
      <c r="E178" s="37">
        <v>5</v>
      </c>
      <c r="F178" s="38">
        <v>45065</v>
      </c>
      <c r="G178" s="39">
        <v>364515</v>
      </c>
      <c r="H178" s="39"/>
      <c r="I178" s="39"/>
      <c r="J178" s="39"/>
      <c r="K178" s="39">
        <f t="shared" si="7"/>
        <v>364515</v>
      </c>
      <c r="L178" s="52">
        <f t="shared" si="8"/>
        <v>45065</v>
      </c>
      <c r="M178" s="5">
        <v>45065</v>
      </c>
      <c r="X178" t="s">
        <v>359</v>
      </c>
      <c r="Y178">
        <v>743779</v>
      </c>
      <c r="Z178" t="str">
        <f t="shared" si="6"/>
        <v>VEČJE</v>
      </c>
    </row>
    <row r="179" spans="1:26" x14ac:dyDescent="0.25">
      <c r="A179" s="36" t="s">
        <v>350</v>
      </c>
      <c r="B179" s="37">
        <v>5</v>
      </c>
      <c r="C179" s="38">
        <v>45001</v>
      </c>
      <c r="D179" s="39">
        <v>422167</v>
      </c>
      <c r="E179" s="37"/>
      <c r="F179" s="39"/>
      <c r="G179" s="39"/>
      <c r="H179" s="39"/>
      <c r="I179" s="39"/>
      <c r="J179" s="39"/>
      <c r="K179" s="39">
        <f t="shared" si="7"/>
        <v>422167</v>
      </c>
      <c r="L179" s="52">
        <f t="shared" si="8"/>
        <v>45001</v>
      </c>
      <c r="M179" s="5">
        <v>45001</v>
      </c>
      <c r="X179" t="s">
        <v>363</v>
      </c>
      <c r="Y179">
        <v>748646</v>
      </c>
      <c r="Z179" t="str">
        <f t="shared" si="6"/>
        <v>VEČJE</v>
      </c>
    </row>
    <row r="180" spans="1:26" x14ac:dyDescent="0.25">
      <c r="A180" s="36" t="s">
        <v>354</v>
      </c>
      <c r="B180" s="37">
        <v>5</v>
      </c>
      <c r="C180" s="38">
        <v>45001</v>
      </c>
      <c r="D180" s="39">
        <v>366533</v>
      </c>
      <c r="E180" s="37"/>
      <c r="F180" s="39"/>
      <c r="G180" s="39"/>
      <c r="H180" s="39"/>
      <c r="I180" s="39"/>
      <c r="J180" s="39"/>
      <c r="K180" s="39">
        <f t="shared" si="7"/>
        <v>366533</v>
      </c>
      <c r="L180" s="52">
        <f t="shared" si="8"/>
        <v>45001</v>
      </c>
      <c r="M180" s="5">
        <v>45001</v>
      </c>
      <c r="X180" t="s">
        <v>367</v>
      </c>
      <c r="Y180">
        <v>239862</v>
      </c>
      <c r="Z180" t="str">
        <f t="shared" si="6"/>
        <v>VEČJE</v>
      </c>
    </row>
    <row r="181" spans="1:26" x14ac:dyDescent="0.25">
      <c r="A181" s="36" t="s">
        <v>358</v>
      </c>
      <c r="B181" s="37">
        <v>5</v>
      </c>
      <c r="C181" s="38">
        <v>45001</v>
      </c>
      <c r="D181" s="39">
        <v>656637</v>
      </c>
      <c r="E181" s="37"/>
      <c r="F181" s="39"/>
      <c r="G181" s="39"/>
      <c r="H181" s="39"/>
      <c r="I181" s="39"/>
      <c r="J181" s="39"/>
      <c r="K181" s="39">
        <f t="shared" si="7"/>
        <v>656637</v>
      </c>
      <c r="L181" s="52">
        <f t="shared" si="8"/>
        <v>45001</v>
      </c>
      <c r="M181" s="5">
        <v>45001</v>
      </c>
      <c r="X181" t="s">
        <v>371</v>
      </c>
      <c r="Y181">
        <v>1223857</v>
      </c>
      <c r="Z181" t="str">
        <f t="shared" si="6"/>
        <v>VEČJE</v>
      </c>
    </row>
    <row r="182" spans="1:26" x14ac:dyDescent="0.25">
      <c r="A182" s="36" t="s">
        <v>362</v>
      </c>
      <c r="B182" s="37">
        <v>5</v>
      </c>
      <c r="C182" s="38">
        <v>45001</v>
      </c>
      <c r="D182" s="39">
        <v>509469</v>
      </c>
      <c r="E182" s="37"/>
      <c r="F182" s="39"/>
      <c r="G182" s="39"/>
      <c r="H182" s="39"/>
      <c r="I182" s="39"/>
      <c r="J182" s="39"/>
      <c r="K182" s="39">
        <f t="shared" si="7"/>
        <v>509469</v>
      </c>
      <c r="L182" s="52">
        <f t="shared" si="8"/>
        <v>45001</v>
      </c>
      <c r="M182" s="5">
        <v>45001</v>
      </c>
      <c r="X182" t="s">
        <v>375</v>
      </c>
      <c r="Y182">
        <v>265668</v>
      </c>
      <c r="Z182" t="str">
        <f t="shared" si="6"/>
        <v>VEČJE</v>
      </c>
    </row>
    <row r="183" spans="1:26" x14ac:dyDescent="0.25">
      <c r="A183" s="36" t="s">
        <v>366</v>
      </c>
      <c r="B183" s="37">
        <v>5</v>
      </c>
      <c r="C183" s="38">
        <v>45001</v>
      </c>
      <c r="D183" s="39">
        <v>496480</v>
      </c>
      <c r="E183" s="37"/>
      <c r="F183" s="39"/>
      <c r="G183" s="39"/>
      <c r="H183" s="39"/>
      <c r="I183" s="39"/>
      <c r="J183" s="39"/>
      <c r="K183" s="39">
        <f t="shared" si="7"/>
        <v>496480</v>
      </c>
      <c r="L183" s="52">
        <f t="shared" si="8"/>
        <v>45001</v>
      </c>
      <c r="M183" s="5">
        <v>45001</v>
      </c>
      <c r="X183" t="s">
        <v>379</v>
      </c>
      <c r="Y183">
        <v>609065</v>
      </c>
      <c r="Z183" t="str">
        <f t="shared" si="6"/>
        <v>VEČJE</v>
      </c>
    </row>
    <row r="184" spans="1:26" x14ac:dyDescent="0.25">
      <c r="A184" s="36" t="s">
        <v>370</v>
      </c>
      <c r="B184" s="37">
        <v>5</v>
      </c>
      <c r="C184" s="38">
        <v>45001</v>
      </c>
      <c r="D184" s="39">
        <v>696095</v>
      </c>
      <c r="E184" s="37"/>
      <c r="F184" s="39"/>
      <c r="G184" s="39"/>
      <c r="H184" s="39"/>
      <c r="I184" s="39"/>
      <c r="J184" s="39"/>
      <c r="K184" s="39">
        <f t="shared" si="7"/>
        <v>696095</v>
      </c>
      <c r="L184" s="52">
        <f t="shared" si="8"/>
        <v>45001</v>
      </c>
      <c r="M184" s="5">
        <v>45001</v>
      </c>
      <c r="X184" t="s">
        <v>109</v>
      </c>
      <c r="Y184">
        <v>220166</v>
      </c>
      <c r="Z184" t="str">
        <f t="shared" si="6"/>
        <v>VEČJE</v>
      </c>
    </row>
    <row r="185" spans="1:26" x14ac:dyDescent="0.25">
      <c r="A185" s="36" t="s">
        <v>374</v>
      </c>
      <c r="B185" s="37">
        <v>5</v>
      </c>
      <c r="C185" s="38">
        <v>45001</v>
      </c>
      <c r="D185" s="39">
        <v>508206</v>
      </c>
      <c r="E185" s="37"/>
      <c r="F185" s="39"/>
      <c r="G185" s="39"/>
      <c r="H185" s="39"/>
      <c r="I185" s="39"/>
      <c r="J185" s="39"/>
      <c r="K185" s="39">
        <f t="shared" si="7"/>
        <v>508206</v>
      </c>
      <c r="L185" s="52">
        <f t="shared" si="8"/>
        <v>45001</v>
      </c>
      <c r="M185" s="5">
        <v>45001</v>
      </c>
      <c r="X185" t="s">
        <v>114</v>
      </c>
      <c r="Y185">
        <v>222834</v>
      </c>
      <c r="Z185" t="str">
        <f t="shared" ref="Z185:Z235" si="9">IF(Y185&gt;$W$120, $U$3, $V$3)</f>
        <v>VEČJE</v>
      </c>
    </row>
    <row r="186" spans="1:26" x14ac:dyDescent="0.25">
      <c r="A186" s="36" t="s">
        <v>378</v>
      </c>
      <c r="B186" s="37">
        <v>5</v>
      </c>
      <c r="C186" s="38">
        <v>45001</v>
      </c>
      <c r="D186" s="39">
        <v>795559</v>
      </c>
      <c r="E186" s="37"/>
      <c r="F186" s="39"/>
      <c r="G186" s="39"/>
      <c r="H186" s="39"/>
      <c r="I186" s="39"/>
      <c r="J186" s="39"/>
      <c r="K186" s="39">
        <f t="shared" si="7"/>
        <v>795559</v>
      </c>
      <c r="L186" s="52">
        <f t="shared" si="8"/>
        <v>45001</v>
      </c>
      <c r="M186" s="5">
        <v>45001</v>
      </c>
      <c r="X186" t="s">
        <v>383</v>
      </c>
      <c r="Y186">
        <v>333305</v>
      </c>
      <c r="Z186" t="str">
        <f t="shared" si="9"/>
        <v>VEČJE</v>
      </c>
    </row>
    <row r="187" spans="1:26" x14ac:dyDescent="0.25">
      <c r="A187" s="36" t="s">
        <v>382</v>
      </c>
      <c r="B187" s="37">
        <v>5</v>
      </c>
      <c r="C187" s="38">
        <v>45001</v>
      </c>
      <c r="D187" s="39">
        <v>378201</v>
      </c>
      <c r="E187" s="37"/>
      <c r="F187" s="39"/>
      <c r="G187" s="39"/>
      <c r="H187" s="39"/>
      <c r="I187" s="39"/>
      <c r="J187" s="39"/>
      <c r="K187" s="39">
        <f t="shared" si="7"/>
        <v>378201</v>
      </c>
      <c r="L187" s="52">
        <f t="shared" si="8"/>
        <v>45001</v>
      </c>
      <c r="M187" s="5">
        <v>45001</v>
      </c>
      <c r="X187" t="s">
        <v>387</v>
      </c>
      <c r="Y187">
        <v>219938</v>
      </c>
      <c r="Z187" t="str">
        <f t="shared" si="9"/>
        <v>VEČJE</v>
      </c>
    </row>
    <row r="188" spans="1:26" x14ac:dyDescent="0.25">
      <c r="A188" s="36" t="s">
        <v>386</v>
      </c>
      <c r="B188" s="37">
        <v>5</v>
      </c>
      <c r="C188" s="38">
        <v>45001</v>
      </c>
      <c r="D188" s="39">
        <v>468127</v>
      </c>
      <c r="E188" s="37"/>
      <c r="F188" s="39"/>
      <c r="G188" s="39"/>
      <c r="H188" s="39"/>
      <c r="I188" s="39"/>
      <c r="J188" s="39"/>
      <c r="K188" s="39">
        <f t="shared" si="7"/>
        <v>468127</v>
      </c>
      <c r="L188" s="52">
        <f t="shared" si="8"/>
        <v>45001</v>
      </c>
      <c r="M188" s="5">
        <v>45001</v>
      </c>
      <c r="X188" t="s">
        <v>391</v>
      </c>
      <c r="Y188">
        <v>263244</v>
      </c>
      <c r="Z188" t="str">
        <f t="shared" si="9"/>
        <v>VEČJE</v>
      </c>
    </row>
    <row r="189" spans="1:26" x14ac:dyDescent="0.25">
      <c r="A189" s="36" t="s">
        <v>390</v>
      </c>
      <c r="B189" s="37">
        <v>5</v>
      </c>
      <c r="C189" s="38">
        <v>45001</v>
      </c>
      <c r="D189" s="39">
        <v>457786</v>
      </c>
      <c r="E189" s="37"/>
      <c r="F189" s="39"/>
      <c r="G189" s="39"/>
      <c r="H189" s="39"/>
      <c r="I189" s="39"/>
      <c r="J189" s="39"/>
      <c r="K189" s="39">
        <f t="shared" si="7"/>
        <v>457786</v>
      </c>
      <c r="L189" s="52">
        <f t="shared" si="8"/>
        <v>45001</v>
      </c>
      <c r="M189" s="5">
        <v>45001</v>
      </c>
      <c r="X189" t="s">
        <v>395</v>
      </c>
      <c r="Y189">
        <v>689003</v>
      </c>
      <c r="Z189" t="str">
        <f t="shared" si="9"/>
        <v>VEČJE</v>
      </c>
    </row>
    <row r="190" spans="1:26" x14ac:dyDescent="0.25">
      <c r="A190" s="36" t="s">
        <v>394</v>
      </c>
      <c r="B190" s="37">
        <v>5</v>
      </c>
      <c r="C190" s="38">
        <v>45001</v>
      </c>
      <c r="D190" s="39">
        <v>413970</v>
      </c>
      <c r="E190" s="37"/>
      <c r="F190" s="39"/>
      <c r="G190" s="39"/>
      <c r="H190" s="39"/>
      <c r="I190" s="39"/>
      <c r="J190" s="39"/>
      <c r="K190" s="39">
        <f t="shared" si="7"/>
        <v>413970</v>
      </c>
      <c r="L190" s="52">
        <f t="shared" si="8"/>
        <v>45001</v>
      </c>
      <c r="M190" s="5">
        <v>45001</v>
      </c>
      <c r="X190" t="s">
        <v>399</v>
      </c>
      <c r="Y190">
        <v>246029</v>
      </c>
      <c r="Z190" t="str">
        <f t="shared" si="9"/>
        <v>VEČJE</v>
      </c>
    </row>
    <row r="191" spans="1:26" x14ac:dyDescent="0.25">
      <c r="A191" s="36" t="s">
        <v>398</v>
      </c>
      <c r="B191" s="37">
        <v>5</v>
      </c>
      <c r="C191" s="38">
        <v>45001</v>
      </c>
      <c r="D191" s="39">
        <v>415062</v>
      </c>
      <c r="E191" s="37"/>
      <c r="F191" s="39"/>
      <c r="G191" s="39"/>
      <c r="H191" s="39"/>
      <c r="I191" s="39"/>
      <c r="J191" s="39"/>
      <c r="K191" s="39">
        <f t="shared" si="7"/>
        <v>415062</v>
      </c>
      <c r="L191" s="52">
        <f t="shared" si="8"/>
        <v>45001</v>
      </c>
      <c r="M191" s="5">
        <v>45001</v>
      </c>
      <c r="X191" t="s">
        <v>403</v>
      </c>
      <c r="Y191">
        <v>193565</v>
      </c>
      <c r="Z191" t="str">
        <f t="shared" si="9"/>
        <v>VEČJE</v>
      </c>
    </row>
    <row r="192" spans="1:26" x14ac:dyDescent="0.25">
      <c r="A192" s="36" t="s">
        <v>402</v>
      </c>
      <c r="B192" s="37">
        <v>5</v>
      </c>
      <c r="C192" s="38">
        <v>45001</v>
      </c>
      <c r="D192" s="39">
        <v>419271</v>
      </c>
      <c r="E192" s="37"/>
      <c r="F192" s="39"/>
      <c r="G192" s="39"/>
      <c r="H192" s="39"/>
      <c r="I192" s="39"/>
      <c r="J192" s="39"/>
      <c r="K192" s="39">
        <f t="shared" si="7"/>
        <v>419271</v>
      </c>
      <c r="L192" s="52">
        <f t="shared" si="8"/>
        <v>45001</v>
      </c>
      <c r="M192" s="5">
        <v>45001</v>
      </c>
      <c r="X192" t="s">
        <v>407</v>
      </c>
      <c r="Y192">
        <v>221790</v>
      </c>
      <c r="Z192" t="str">
        <f t="shared" si="9"/>
        <v>VEČJE</v>
      </c>
    </row>
    <row r="193" spans="1:26" x14ac:dyDescent="0.25">
      <c r="A193" s="36" t="s">
        <v>406</v>
      </c>
      <c r="B193" s="37">
        <v>5</v>
      </c>
      <c r="C193" s="38">
        <v>45001</v>
      </c>
      <c r="D193" s="39">
        <v>518345</v>
      </c>
      <c r="E193" s="37"/>
      <c r="F193" s="39"/>
      <c r="G193" s="39"/>
      <c r="H193" s="39"/>
      <c r="I193" s="39"/>
      <c r="J193" s="39"/>
      <c r="K193" s="39">
        <f t="shared" si="7"/>
        <v>518345</v>
      </c>
      <c r="L193" s="52">
        <f t="shared" si="8"/>
        <v>45001</v>
      </c>
      <c r="M193" s="5">
        <v>45001</v>
      </c>
      <c r="X193" t="s">
        <v>411</v>
      </c>
      <c r="Y193">
        <v>256952</v>
      </c>
      <c r="Z193" t="str">
        <f t="shared" si="9"/>
        <v>VEČJE</v>
      </c>
    </row>
    <row r="194" spans="1:26" x14ac:dyDescent="0.25">
      <c r="A194" s="36" t="s">
        <v>410</v>
      </c>
      <c r="B194" s="37">
        <v>5</v>
      </c>
      <c r="C194" s="38">
        <v>45001</v>
      </c>
      <c r="D194" s="39">
        <v>459699</v>
      </c>
      <c r="E194" s="37"/>
      <c r="F194" s="39"/>
      <c r="G194" s="39"/>
      <c r="H194" s="39"/>
      <c r="I194" s="39"/>
      <c r="J194" s="39"/>
      <c r="K194" s="39">
        <f t="shared" si="7"/>
        <v>459699</v>
      </c>
      <c r="L194" s="52">
        <f t="shared" si="8"/>
        <v>45001</v>
      </c>
      <c r="M194" s="5">
        <v>45001</v>
      </c>
      <c r="X194" t="s">
        <v>415</v>
      </c>
      <c r="Y194">
        <v>242364</v>
      </c>
      <c r="Z194" t="str">
        <f t="shared" si="9"/>
        <v>VEČJE</v>
      </c>
    </row>
    <row r="195" spans="1:26" x14ac:dyDescent="0.25">
      <c r="A195" s="36" t="s">
        <v>414</v>
      </c>
      <c r="B195" s="37">
        <v>5</v>
      </c>
      <c r="C195" s="38">
        <v>45001</v>
      </c>
      <c r="D195" s="39">
        <v>453034</v>
      </c>
      <c r="E195" s="37"/>
      <c r="F195" s="39"/>
      <c r="G195" s="39"/>
      <c r="H195" s="39"/>
      <c r="I195" s="39"/>
      <c r="J195" s="39"/>
      <c r="K195" s="39">
        <f t="shared" ref="K195:K236" si="10">MAX(D195,G195,J195)</f>
        <v>453034</v>
      </c>
      <c r="L195" s="52">
        <f t="shared" si="8"/>
        <v>45001</v>
      </c>
      <c r="M195" s="5">
        <v>45001</v>
      </c>
      <c r="X195" t="s">
        <v>419</v>
      </c>
      <c r="Y195">
        <v>1014558</v>
      </c>
      <c r="Z195" t="str">
        <f t="shared" si="9"/>
        <v>VEČJE</v>
      </c>
    </row>
    <row r="196" spans="1:26" x14ac:dyDescent="0.25">
      <c r="A196" s="36" t="s">
        <v>418</v>
      </c>
      <c r="B196" s="37">
        <v>5</v>
      </c>
      <c r="C196" s="38">
        <v>45001</v>
      </c>
      <c r="D196" s="39">
        <v>625087</v>
      </c>
      <c r="E196" s="37"/>
      <c r="F196" s="39"/>
      <c r="G196" s="39"/>
      <c r="H196" s="39"/>
      <c r="I196" s="39"/>
      <c r="J196" s="39"/>
      <c r="K196" s="39">
        <f t="shared" si="10"/>
        <v>625087</v>
      </c>
      <c r="L196" s="52">
        <f t="shared" ref="L196:L236" si="11">IF(K196=D196,C196,F196)</f>
        <v>45001</v>
      </c>
      <c r="M196" s="5">
        <v>45001</v>
      </c>
      <c r="X196" t="s">
        <v>423</v>
      </c>
      <c r="Y196">
        <v>277791</v>
      </c>
      <c r="Z196" t="str">
        <f t="shared" si="9"/>
        <v>VEČJE</v>
      </c>
    </row>
    <row r="197" spans="1:26" x14ac:dyDescent="0.25">
      <c r="A197" s="36" t="s">
        <v>422</v>
      </c>
      <c r="B197" s="37">
        <v>5</v>
      </c>
      <c r="C197" s="38">
        <v>45001</v>
      </c>
      <c r="D197" s="39">
        <v>356812</v>
      </c>
      <c r="E197" s="37"/>
      <c r="F197" s="39"/>
      <c r="G197" s="39"/>
      <c r="H197" s="39"/>
      <c r="I197" s="39"/>
      <c r="J197" s="39"/>
      <c r="K197" s="39">
        <f t="shared" si="10"/>
        <v>356812</v>
      </c>
      <c r="L197" s="52">
        <f t="shared" si="11"/>
        <v>45001</v>
      </c>
      <c r="M197" s="5">
        <v>45001</v>
      </c>
      <c r="X197" t="s">
        <v>427</v>
      </c>
      <c r="Y197">
        <v>181545</v>
      </c>
      <c r="Z197" t="str">
        <f t="shared" si="9"/>
        <v>VEČJE</v>
      </c>
    </row>
    <row r="198" spans="1:26" x14ac:dyDescent="0.25">
      <c r="A198" s="36" t="s">
        <v>426</v>
      </c>
      <c r="B198" s="37">
        <v>5</v>
      </c>
      <c r="C198" s="38">
        <v>45001</v>
      </c>
      <c r="D198" s="39">
        <v>525515</v>
      </c>
      <c r="E198" s="37"/>
      <c r="F198" s="39"/>
      <c r="G198" s="39"/>
      <c r="H198" s="39"/>
      <c r="I198" s="39"/>
      <c r="J198" s="39"/>
      <c r="K198" s="39">
        <f t="shared" si="10"/>
        <v>525515</v>
      </c>
      <c r="L198" s="52">
        <f t="shared" si="11"/>
        <v>45001</v>
      </c>
      <c r="M198" s="5">
        <v>45001</v>
      </c>
      <c r="X198" t="s">
        <v>431</v>
      </c>
      <c r="Y198">
        <v>329666</v>
      </c>
      <c r="Z198" t="str">
        <f t="shared" si="9"/>
        <v>VEČJE</v>
      </c>
    </row>
    <row r="199" spans="1:26" x14ac:dyDescent="0.25">
      <c r="A199" s="36" t="s">
        <v>430</v>
      </c>
      <c r="B199" s="37">
        <v>5</v>
      </c>
      <c r="C199" s="38">
        <v>45001</v>
      </c>
      <c r="D199" s="39">
        <v>474673</v>
      </c>
      <c r="E199" s="37"/>
      <c r="F199" s="39"/>
      <c r="G199" s="39"/>
      <c r="H199" s="39"/>
      <c r="I199" s="39"/>
      <c r="J199" s="39"/>
      <c r="K199" s="39">
        <f t="shared" si="10"/>
        <v>474673</v>
      </c>
      <c r="L199" s="52">
        <f t="shared" si="11"/>
        <v>45001</v>
      </c>
      <c r="M199" s="5">
        <v>45001</v>
      </c>
      <c r="X199" t="s">
        <v>435</v>
      </c>
      <c r="Y199">
        <v>563253</v>
      </c>
      <c r="Z199" t="str">
        <f t="shared" si="9"/>
        <v>VEČJE</v>
      </c>
    </row>
    <row r="200" spans="1:26" x14ac:dyDescent="0.25">
      <c r="A200" s="36" t="s">
        <v>434</v>
      </c>
      <c r="B200" s="37">
        <v>5</v>
      </c>
      <c r="C200" s="38">
        <v>45001</v>
      </c>
      <c r="D200" s="39">
        <v>579964</v>
      </c>
      <c r="E200" s="37"/>
      <c r="F200" s="39"/>
      <c r="G200" s="39"/>
      <c r="H200" s="39"/>
      <c r="I200" s="39"/>
      <c r="J200" s="39"/>
      <c r="K200" s="39">
        <f t="shared" si="10"/>
        <v>579964</v>
      </c>
      <c r="L200" s="52">
        <f t="shared" si="11"/>
        <v>45001</v>
      </c>
      <c r="M200" s="5">
        <v>45001</v>
      </c>
      <c r="X200" t="s">
        <v>439</v>
      </c>
      <c r="Y200">
        <v>324626</v>
      </c>
      <c r="Z200" t="str">
        <f t="shared" si="9"/>
        <v>VEČJE</v>
      </c>
    </row>
    <row r="201" spans="1:26" x14ac:dyDescent="0.25">
      <c r="A201" s="36" t="s">
        <v>438</v>
      </c>
      <c r="B201" s="37">
        <v>5</v>
      </c>
      <c r="C201" s="38">
        <v>45001</v>
      </c>
      <c r="D201" s="39">
        <v>436264</v>
      </c>
      <c r="E201" s="37"/>
      <c r="F201" s="39"/>
      <c r="G201" s="39"/>
      <c r="H201" s="39"/>
      <c r="I201" s="39"/>
      <c r="J201" s="39"/>
      <c r="K201" s="39">
        <f t="shared" si="10"/>
        <v>436264</v>
      </c>
      <c r="L201" s="52">
        <f t="shared" si="11"/>
        <v>45001</v>
      </c>
      <c r="M201" s="5">
        <v>45001</v>
      </c>
      <c r="X201" t="s">
        <v>443</v>
      </c>
      <c r="Y201">
        <v>289109</v>
      </c>
      <c r="Z201" t="str">
        <f t="shared" si="9"/>
        <v>VEČJE</v>
      </c>
    </row>
    <row r="202" spans="1:26" x14ac:dyDescent="0.25">
      <c r="A202" s="36" t="s">
        <v>442</v>
      </c>
      <c r="B202" s="37">
        <v>5</v>
      </c>
      <c r="C202" s="38">
        <v>45001</v>
      </c>
      <c r="D202" s="39">
        <v>333396</v>
      </c>
      <c r="E202" s="37"/>
      <c r="F202" s="39"/>
      <c r="G202" s="39"/>
      <c r="H202" s="39"/>
      <c r="I202" s="39"/>
      <c r="J202" s="39"/>
      <c r="K202" s="39">
        <f t="shared" si="10"/>
        <v>333396</v>
      </c>
      <c r="L202" s="52">
        <f t="shared" si="11"/>
        <v>45001</v>
      </c>
      <c r="M202" s="5">
        <v>45001</v>
      </c>
      <c r="X202" t="s">
        <v>447</v>
      </c>
      <c r="Y202">
        <v>324535</v>
      </c>
      <c r="Z202" t="str">
        <f t="shared" si="9"/>
        <v>VEČJE</v>
      </c>
    </row>
    <row r="203" spans="1:26" x14ac:dyDescent="0.25">
      <c r="A203" s="36" t="s">
        <v>446</v>
      </c>
      <c r="B203" s="37">
        <v>5</v>
      </c>
      <c r="C203" s="38">
        <v>45001</v>
      </c>
      <c r="D203" s="39">
        <v>105588</v>
      </c>
      <c r="E203" s="37">
        <v>5</v>
      </c>
      <c r="F203" s="38">
        <v>45065</v>
      </c>
      <c r="G203" s="39">
        <v>261212</v>
      </c>
      <c r="H203" s="39"/>
      <c r="I203" s="39"/>
      <c r="J203" s="39"/>
      <c r="K203" s="39">
        <f t="shared" si="10"/>
        <v>261212</v>
      </c>
      <c r="L203" s="52">
        <f t="shared" si="11"/>
        <v>45065</v>
      </c>
      <c r="M203" s="5">
        <v>45065</v>
      </c>
      <c r="X203" t="s">
        <v>451</v>
      </c>
      <c r="Y203">
        <v>218292</v>
      </c>
      <c r="Z203" t="str">
        <f t="shared" si="9"/>
        <v>VEČJE</v>
      </c>
    </row>
    <row r="204" spans="1:26" x14ac:dyDescent="0.25">
      <c r="A204" s="36" t="s">
        <v>450</v>
      </c>
      <c r="B204" s="37">
        <v>5</v>
      </c>
      <c r="C204" s="38">
        <v>45001</v>
      </c>
      <c r="D204" s="39">
        <v>398893</v>
      </c>
      <c r="E204" s="37"/>
      <c r="F204" s="39"/>
      <c r="G204" s="39"/>
      <c r="H204" s="39"/>
      <c r="I204" s="39"/>
      <c r="J204" s="39"/>
      <c r="K204" s="39">
        <f t="shared" si="10"/>
        <v>398893</v>
      </c>
      <c r="L204" s="52">
        <f t="shared" si="11"/>
        <v>45001</v>
      </c>
      <c r="M204" s="5">
        <v>45001</v>
      </c>
      <c r="X204" t="s">
        <v>455</v>
      </c>
      <c r="Y204">
        <v>229675</v>
      </c>
      <c r="Z204" t="str">
        <f t="shared" si="9"/>
        <v>VEČJE</v>
      </c>
    </row>
    <row r="205" spans="1:26" x14ac:dyDescent="0.25">
      <c r="A205" s="36" t="s">
        <v>454</v>
      </c>
      <c r="B205" s="37">
        <v>5</v>
      </c>
      <c r="C205" s="38">
        <v>45001</v>
      </c>
      <c r="D205" s="39">
        <v>458307</v>
      </c>
      <c r="E205" s="37"/>
      <c r="F205" s="39"/>
      <c r="G205" s="39"/>
      <c r="H205" s="39"/>
      <c r="I205" s="39"/>
      <c r="J205" s="39"/>
      <c r="K205" s="39">
        <f t="shared" si="10"/>
        <v>458307</v>
      </c>
      <c r="L205" s="52">
        <f t="shared" si="11"/>
        <v>45001</v>
      </c>
      <c r="M205" s="5">
        <v>45001</v>
      </c>
      <c r="X205" t="s">
        <v>459</v>
      </c>
      <c r="Y205">
        <v>223965</v>
      </c>
      <c r="Z205" t="str">
        <f t="shared" si="9"/>
        <v>VEČJE</v>
      </c>
    </row>
    <row r="206" spans="1:26" x14ac:dyDescent="0.25">
      <c r="A206" s="36" t="s">
        <v>458</v>
      </c>
      <c r="B206" s="37">
        <v>5</v>
      </c>
      <c r="C206" s="38">
        <v>45001</v>
      </c>
      <c r="D206" s="39">
        <v>356264</v>
      </c>
      <c r="E206" s="37"/>
      <c r="F206" s="39"/>
      <c r="G206" s="39"/>
      <c r="H206" s="39"/>
      <c r="I206" s="39"/>
      <c r="J206" s="39"/>
      <c r="K206" s="39">
        <f t="shared" si="10"/>
        <v>356264</v>
      </c>
      <c r="L206" s="52">
        <f t="shared" si="11"/>
        <v>45001</v>
      </c>
      <c r="M206" s="5">
        <v>45001</v>
      </c>
      <c r="X206" t="s">
        <v>463</v>
      </c>
      <c r="Y206">
        <v>272728</v>
      </c>
      <c r="Z206" t="str">
        <f t="shared" si="9"/>
        <v>VEČJE</v>
      </c>
    </row>
    <row r="207" spans="1:26" x14ac:dyDescent="0.25">
      <c r="A207" s="36" t="s">
        <v>462</v>
      </c>
      <c r="B207" s="37">
        <v>5</v>
      </c>
      <c r="C207" s="38">
        <v>45001</v>
      </c>
      <c r="D207" s="39">
        <v>426888</v>
      </c>
      <c r="E207" s="37"/>
      <c r="F207" s="39"/>
      <c r="G207" s="39"/>
      <c r="H207" s="39"/>
      <c r="I207" s="39"/>
      <c r="J207" s="39"/>
      <c r="K207" s="39">
        <f t="shared" si="10"/>
        <v>426888</v>
      </c>
      <c r="L207" s="52">
        <f t="shared" si="11"/>
        <v>45001</v>
      </c>
      <c r="M207" s="5">
        <v>45001</v>
      </c>
      <c r="X207" t="s">
        <v>467</v>
      </c>
      <c r="Y207">
        <v>254051</v>
      </c>
      <c r="Z207" t="str">
        <f t="shared" si="9"/>
        <v>VEČJE</v>
      </c>
    </row>
    <row r="208" spans="1:26" x14ac:dyDescent="0.25">
      <c r="A208" s="36" t="s">
        <v>466</v>
      </c>
      <c r="B208" s="37">
        <v>5</v>
      </c>
      <c r="C208" s="38">
        <v>45001</v>
      </c>
      <c r="D208" s="39">
        <v>768746</v>
      </c>
      <c r="E208" s="37"/>
      <c r="F208" s="39"/>
      <c r="G208" s="39"/>
      <c r="H208" s="39"/>
      <c r="I208" s="39"/>
      <c r="J208" s="39"/>
      <c r="K208" s="39">
        <f t="shared" si="10"/>
        <v>768746</v>
      </c>
      <c r="L208" s="52">
        <f t="shared" si="11"/>
        <v>45001</v>
      </c>
      <c r="M208" s="5">
        <v>45001</v>
      </c>
      <c r="X208" t="s">
        <v>471</v>
      </c>
      <c r="Y208">
        <v>320805</v>
      </c>
      <c r="Z208" t="str">
        <f t="shared" si="9"/>
        <v>VEČJE</v>
      </c>
    </row>
    <row r="209" spans="1:26" x14ac:dyDescent="0.25">
      <c r="A209" s="36" t="s">
        <v>470</v>
      </c>
      <c r="B209" s="37">
        <v>5</v>
      </c>
      <c r="C209" s="38">
        <v>45001</v>
      </c>
      <c r="D209" s="39">
        <v>473185</v>
      </c>
      <c r="E209" s="37"/>
      <c r="F209" s="39"/>
      <c r="G209" s="39"/>
      <c r="H209" s="39"/>
      <c r="I209" s="39"/>
      <c r="J209" s="39"/>
      <c r="K209" s="39">
        <f t="shared" si="10"/>
        <v>473185</v>
      </c>
      <c r="L209" s="52">
        <f t="shared" si="11"/>
        <v>45001</v>
      </c>
      <c r="M209" s="5">
        <v>45001</v>
      </c>
      <c r="X209" t="s">
        <v>475</v>
      </c>
      <c r="Y209">
        <v>612765</v>
      </c>
      <c r="Z209" t="str">
        <f t="shared" si="9"/>
        <v>VEČJE</v>
      </c>
    </row>
    <row r="210" spans="1:26" x14ac:dyDescent="0.25">
      <c r="A210" s="36" t="s">
        <v>474</v>
      </c>
      <c r="B210" s="37">
        <v>5</v>
      </c>
      <c r="C210" s="38">
        <v>45001</v>
      </c>
      <c r="D210" s="39">
        <v>696296</v>
      </c>
      <c r="E210" s="37"/>
      <c r="F210" s="39"/>
      <c r="G210" s="39"/>
      <c r="H210" s="39"/>
      <c r="I210" s="39"/>
      <c r="J210" s="39"/>
      <c r="K210" s="39">
        <f t="shared" si="10"/>
        <v>696296</v>
      </c>
      <c r="L210" s="52">
        <f t="shared" si="11"/>
        <v>45001</v>
      </c>
      <c r="M210" s="5">
        <v>45001</v>
      </c>
      <c r="X210" t="s">
        <v>122</v>
      </c>
      <c r="Y210">
        <v>245205</v>
      </c>
      <c r="Z210" t="str">
        <f t="shared" si="9"/>
        <v>VEČJE</v>
      </c>
    </row>
    <row r="211" spans="1:26" x14ac:dyDescent="0.25">
      <c r="A211" s="36" t="s">
        <v>478</v>
      </c>
      <c r="B211" s="37">
        <v>5</v>
      </c>
      <c r="C211" s="38">
        <v>45001</v>
      </c>
      <c r="D211" s="39">
        <v>587230</v>
      </c>
      <c r="E211" s="37"/>
      <c r="F211" s="39"/>
      <c r="G211" s="39"/>
      <c r="H211" s="39"/>
      <c r="I211" s="39"/>
      <c r="J211" s="39"/>
      <c r="K211" s="39">
        <f t="shared" si="10"/>
        <v>587230</v>
      </c>
      <c r="L211" s="52">
        <f t="shared" si="11"/>
        <v>45001</v>
      </c>
      <c r="M211" s="5">
        <v>45001</v>
      </c>
      <c r="X211" t="s">
        <v>479</v>
      </c>
      <c r="Y211">
        <v>281713</v>
      </c>
      <c r="Z211" t="str">
        <f t="shared" si="9"/>
        <v>VEČJE</v>
      </c>
    </row>
    <row r="212" spans="1:26" x14ac:dyDescent="0.25">
      <c r="A212" s="36" t="s">
        <v>482</v>
      </c>
      <c r="B212" s="37">
        <v>5</v>
      </c>
      <c r="C212" s="38">
        <v>45001</v>
      </c>
      <c r="D212" s="39">
        <v>363083</v>
      </c>
      <c r="E212" s="37"/>
      <c r="F212" s="39"/>
      <c r="G212" s="39"/>
      <c r="H212" s="39"/>
      <c r="I212" s="39"/>
      <c r="J212" s="39"/>
      <c r="K212" s="39">
        <f t="shared" si="10"/>
        <v>363083</v>
      </c>
      <c r="L212" s="52">
        <f t="shared" si="11"/>
        <v>45001</v>
      </c>
      <c r="M212" s="5">
        <v>45001</v>
      </c>
      <c r="X212" t="s">
        <v>483</v>
      </c>
      <c r="Y212">
        <v>624851</v>
      </c>
      <c r="Z212" t="str">
        <f t="shared" si="9"/>
        <v>VEČJE</v>
      </c>
    </row>
    <row r="213" spans="1:26" x14ac:dyDescent="0.25">
      <c r="A213" s="36" t="s">
        <v>486</v>
      </c>
      <c r="B213" s="37">
        <v>5</v>
      </c>
      <c r="C213" s="38">
        <v>45001</v>
      </c>
      <c r="D213" s="39">
        <v>558070</v>
      </c>
      <c r="E213" s="37"/>
      <c r="F213" s="39"/>
      <c r="G213" s="39"/>
      <c r="H213" s="39"/>
      <c r="I213" s="39"/>
      <c r="J213" s="39"/>
      <c r="K213" s="39">
        <f t="shared" si="10"/>
        <v>558070</v>
      </c>
      <c r="L213" s="52">
        <f t="shared" si="11"/>
        <v>45001</v>
      </c>
      <c r="M213" s="5">
        <v>45001</v>
      </c>
      <c r="X213" t="s">
        <v>487</v>
      </c>
      <c r="Y213">
        <v>257283</v>
      </c>
      <c r="Z213" t="str">
        <f t="shared" si="9"/>
        <v>VEČJE</v>
      </c>
    </row>
    <row r="214" spans="1:26" x14ac:dyDescent="0.25">
      <c r="A214" s="36" t="s">
        <v>491</v>
      </c>
      <c r="B214" s="37">
        <v>5</v>
      </c>
      <c r="C214" s="38">
        <v>45001</v>
      </c>
      <c r="D214" s="39">
        <v>251371</v>
      </c>
      <c r="E214" s="37">
        <v>5</v>
      </c>
      <c r="F214" s="38">
        <v>45065</v>
      </c>
      <c r="G214" s="39">
        <v>392024</v>
      </c>
      <c r="H214" s="39"/>
      <c r="I214" s="39"/>
      <c r="J214" s="39"/>
      <c r="K214" s="39">
        <f t="shared" si="10"/>
        <v>392024</v>
      </c>
      <c r="L214" s="52">
        <f t="shared" si="11"/>
        <v>45065</v>
      </c>
      <c r="M214" s="5">
        <v>45065</v>
      </c>
      <c r="X214" t="s">
        <v>492</v>
      </c>
      <c r="Y214">
        <v>231682</v>
      </c>
      <c r="Z214" t="str">
        <f t="shared" si="9"/>
        <v>VEČJE</v>
      </c>
    </row>
    <row r="215" spans="1:26" x14ac:dyDescent="0.25">
      <c r="A215" s="36" t="s">
        <v>495</v>
      </c>
      <c r="B215" s="37">
        <v>5</v>
      </c>
      <c r="C215" s="38">
        <v>45001</v>
      </c>
      <c r="D215" s="39">
        <v>493563</v>
      </c>
      <c r="E215" s="37"/>
      <c r="F215" s="39"/>
      <c r="G215" s="39"/>
      <c r="H215" s="39"/>
      <c r="I215" s="39"/>
      <c r="J215" s="39"/>
      <c r="K215" s="39">
        <f t="shared" si="10"/>
        <v>493563</v>
      </c>
      <c r="L215" s="52">
        <f t="shared" si="11"/>
        <v>45001</v>
      </c>
      <c r="M215" s="5">
        <v>45001</v>
      </c>
      <c r="X215" t="s">
        <v>496</v>
      </c>
      <c r="Y215">
        <v>364956</v>
      </c>
      <c r="Z215" t="str">
        <f t="shared" si="9"/>
        <v>VEČJE</v>
      </c>
    </row>
    <row r="216" spans="1:26" x14ac:dyDescent="0.25">
      <c r="A216" s="36" t="s">
        <v>499</v>
      </c>
      <c r="B216" s="37">
        <v>5</v>
      </c>
      <c r="C216" s="38">
        <v>45001</v>
      </c>
      <c r="D216" s="39">
        <v>356505</v>
      </c>
      <c r="E216" s="37"/>
      <c r="F216" s="39"/>
      <c r="G216" s="39"/>
      <c r="H216" s="39"/>
      <c r="I216" s="39"/>
      <c r="J216" s="39"/>
      <c r="K216" s="39">
        <f t="shared" si="10"/>
        <v>356505</v>
      </c>
      <c r="L216" s="52">
        <f t="shared" si="11"/>
        <v>45001</v>
      </c>
      <c r="M216" s="5">
        <v>45001</v>
      </c>
      <c r="X216" t="s">
        <v>500</v>
      </c>
      <c r="Y216">
        <v>148597</v>
      </c>
      <c r="Z216" t="str">
        <f t="shared" si="9"/>
        <v>MANJŠE</v>
      </c>
    </row>
    <row r="217" spans="1:26" x14ac:dyDescent="0.25">
      <c r="A217" s="36" t="s">
        <v>503</v>
      </c>
      <c r="B217" s="37">
        <v>5</v>
      </c>
      <c r="C217" s="38">
        <v>45001</v>
      </c>
      <c r="D217" s="39">
        <v>374941</v>
      </c>
      <c r="E217" s="37"/>
      <c r="F217" s="39"/>
      <c r="G217" s="39"/>
      <c r="H217" s="39"/>
      <c r="I217" s="39"/>
      <c r="J217" s="39"/>
      <c r="K217" s="39">
        <f t="shared" si="10"/>
        <v>374941</v>
      </c>
      <c r="L217" s="52">
        <f t="shared" si="11"/>
        <v>45001</v>
      </c>
      <c r="M217" s="5">
        <v>45001</v>
      </c>
      <c r="X217" t="s">
        <v>504</v>
      </c>
      <c r="Y217">
        <v>258518</v>
      </c>
      <c r="Z217" t="str">
        <f t="shared" si="9"/>
        <v>VEČJE</v>
      </c>
    </row>
    <row r="218" spans="1:26" x14ac:dyDescent="0.25">
      <c r="A218" s="36" t="s">
        <v>507</v>
      </c>
      <c r="B218" s="37">
        <v>5</v>
      </c>
      <c r="C218" s="38">
        <v>45001</v>
      </c>
      <c r="D218" s="39">
        <v>545941</v>
      </c>
      <c r="E218" s="37"/>
      <c r="F218" s="39"/>
      <c r="G218" s="39"/>
      <c r="H218" s="39"/>
      <c r="I218" s="39"/>
      <c r="J218" s="39"/>
      <c r="K218" s="39">
        <f t="shared" si="10"/>
        <v>545941</v>
      </c>
      <c r="L218" s="52">
        <f t="shared" si="11"/>
        <v>45001</v>
      </c>
      <c r="M218" s="5">
        <v>45001</v>
      </c>
      <c r="X218" t="s">
        <v>508</v>
      </c>
      <c r="Y218">
        <v>228909</v>
      </c>
      <c r="Z218" t="str">
        <f t="shared" si="9"/>
        <v>VEČJE</v>
      </c>
    </row>
    <row r="219" spans="1:26" x14ac:dyDescent="0.25">
      <c r="A219" s="36" t="s">
        <v>511</v>
      </c>
      <c r="B219" s="37">
        <v>5</v>
      </c>
      <c r="C219" s="38">
        <v>45001</v>
      </c>
      <c r="D219" s="39">
        <v>392058</v>
      </c>
      <c r="E219" s="37"/>
      <c r="F219" s="39"/>
      <c r="G219" s="39"/>
      <c r="H219" s="39"/>
      <c r="I219" s="39"/>
      <c r="J219" s="39"/>
      <c r="K219" s="39">
        <f t="shared" si="10"/>
        <v>392058</v>
      </c>
      <c r="L219" s="52">
        <f t="shared" si="11"/>
        <v>45001</v>
      </c>
      <c r="M219" s="5">
        <v>45001</v>
      </c>
      <c r="X219" t="s">
        <v>512</v>
      </c>
      <c r="Y219">
        <v>320392</v>
      </c>
      <c r="Z219" t="str">
        <f t="shared" si="9"/>
        <v>VEČJE</v>
      </c>
    </row>
    <row r="220" spans="1:26" x14ac:dyDescent="0.25">
      <c r="A220" s="36" t="s">
        <v>515</v>
      </c>
      <c r="B220" s="37">
        <v>5</v>
      </c>
      <c r="C220" s="38">
        <v>45001</v>
      </c>
      <c r="D220" s="39">
        <v>687423</v>
      </c>
      <c r="E220" s="37"/>
      <c r="F220" s="39"/>
      <c r="G220" s="39"/>
      <c r="H220" s="39"/>
      <c r="I220" s="39"/>
      <c r="J220" s="39"/>
      <c r="K220" s="39">
        <f t="shared" si="10"/>
        <v>687423</v>
      </c>
      <c r="L220" s="52">
        <f t="shared" si="11"/>
        <v>45001</v>
      </c>
      <c r="M220" s="5">
        <v>45001</v>
      </c>
      <c r="X220" t="s">
        <v>516</v>
      </c>
      <c r="Y220">
        <v>443067</v>
      </c>
      <c r="Z220" t="str">
        <f t="shared" si="9"/>
        <v>VEČJE</v>
      </c>
    </row>
    <row r="221" spans="1:26" x14ac:dyDescent="0.25">
      <c r="A221" s="36" t="s">
        <v>520</v>
      </c>
      <c r="B221" s="37">
        <v>5</v>
      </c>
      <c r="C221" s="38">
        <v>45001</v>
      </c>
      <c r="D221" s="39">
        <v>455371</v>
      </c>
      <c r="E221" s="37"/>
      <c r="F221" s="39"/>
      <c r="G221" s="39"/>
      <c r="H221" s="39"/>
      <c r="I221" s="39"/>
      <c r="J221" s="39"/>
      <c r="K221" s="39">
        <f t="shared" si="10"/>
        <v>455371</v>
      </c>
      <c r="L221" s="52">
        <f t="shared" si="11"/>
        <v>45001</v>
      </c>
      <c r="M221" s="5">
        <v>45001</v>
      </c>
      <c r="X221" t="s">
        <v>521</v>
      </c>
      <c r="Y221">
        <v>353862</v>
      </c>
      <c r="Z221" t="str">
        <f t="shared" si="9"/>
        <v>VEČJE</v>
      </c>
    </row>
    <row r="222" spans="1:26" x14ac:dyDescent="0.25">
      <c r="A222" s="36" t="s">
        <v>524</v>
      </c>
      <c r="B222" s="37">
        <v>5</v>
      </c>
      <c r="C222" s="38">
        <v>45001</v>
      </c>
      <c r="D222" s="39">
        <v>636337</v>
      </c>
      <c r="E222" s="37"/>
      <c r="F222" s="39"/>
      <c r="G222" s="39"/>
      <c r="H222" s="39"/>
      <c r="I222" s="39"/>
      <c r="J222" s="39"/>
      <c r="K222" s="39">
        <f t="shared" si="10"/>
        <v>636337</v>
      </c>
      <c r="L222" s="52">
        <f t="shared" si="11"/>
        <v>45001</v>
      </c>
      <c r="M222" s="5">
        <v>45001</v>
      </c>
      <c r="X222" t="s">
        <v>525</v>
      </c>
      <c r="Y222">
        <v>254406</v>
      </c>
      <c r="Z222" t="str">
        <f t="shared" si="9"/>
        <v>VEČJE</v>
      </c>
    </row>
    <row r="223" spans="1:26" x14ac:dyDescent="0.25">
      <c r="A223" s="36" t="s">
        <v>528</v>
      </c>
      <c r="B223" s="37">
        <v>5</v>
      </c>
      <c r="C223" s="38">
        <v>45001</v>
      </c>
      <c r="D223" s="39">
        <v>385583</v>
      </c>
      <c r="E223" s="37"/>
      <c r="F223" s="39"/>
      <c r="G223" s="39"/>
      <c r="H223" s="39"/>
      <c r="I223" s="39"/>
      <c r="J223" s="39"/>
      <c r="K223" s="39">
        <f t="shared" si="10"/>
        <v>385583</v>
      </c>
      <c r="L223" s="52">
        <f t="shared" si="11"/>
        <v>45001</v>
      </c>
      <c r="M223" s="5">
        <v>45001</v>
      </c>
      <c r="X223" t="s">
        <v>118</v>
      </c>
      <c r="Y223">
        <v>742093</v>
      </c>
      <c r="Z223" t="str">
        <f t="shared" si="9"/>
        <v>VEČJE</v>
      </c>
    </row>
    <row r="224" spans="1:26" x14ac:dyDescent="0.25">
      <c r="A224" s="36" t="s">
        <v>533</v>
      </c>
      <c r="B224" s="37">
        <v>5</v>
      </c>
      <c r="C224" s="38">
        <v>45001</v>
      </c>
      <c r="D224" s="39">
        <v>416311</v>
      </c>
      <c r="E224" s="37"/>
      <c r="F224" s="39"/>
      <c r="G224" s="39"/>
      <c r="H224" s="39"/>
      <c r="I224" s="39"/>
      <c r="J224" s="39"/>
      <c r="K224" s="39">
        <f t="shared" si="10"/>
        <v>416311</v>
      </c>
      <c r="L224" s="52">
        <f t="shared" si="11"/>
        <v>45001</v>
      </c>
      <c r="M224" s="5">
        <v>45001</v>
      </c>
      <c r="X224" t="s">
        <v>529</v>
      </c>
      <c r="Y224">
        <v>260276</v>
      </c>
      <c r="Z224" t="str">
        <f t="shared" si="9"/>
        <v>VEČJE</v>
      </c>
    </row>
    <row r="225" spans="1:26" x14ac:dyDescent="0.25">
      <c r="A225" s="36" t="s">
        <v>537</v>
      </c>
      <c r="B225" s="37">
        <v>5</v>
      </c>
      <c r="C225" s="38">
        <v>45001</v>
      </c>
      <c r="D225" s="39">
        <v>644961</v>
      </c>
      <c r="E225" s="37"/>
      <c r="F225" s="39"/>
      <c r="G225" s="39"/>
      <c r="H225" s="39"/>
      <c r="I225" s="39"/>
      <c r="J225" s="39"/>
      <c r="K225" s="39">
        <f t="shared" si="10"/>
        <v>644961</v>
      </c>
      <c r="L225" s="52">
        <f t="shared" si="11"/>
        <v>45001</v>
      </c>
      <c r="M225" s="5">
        <v>45001</v>
      </c>
      <c r="X225" t="s">
        <v>534</v>
      </c>
      <c r="Y225">
        <v>638711</v>
      </c>
      <c r="Z225" t="str">
        <f t="shared" si="9"/>
        <v>VEČJE</v>
      </c>
    </row>
    <row r="226" spans="1:26" x14ac:dyDescent="0.25">
      <c r="A226" s="36" t="s">
        <v>541</v>
      </c>
      <c r="B226" s="37">
        <v>5</v>
      </c>
      <c r="C226" s="38">
        <v>45001</v>
      </c>
      <c r="D226" s="39">
        <v>303420</v>
      </c>
      <c r="E226" s="37"/>
      <c r="F226" s="39"/>
      <c r="G226" s="39"/>
      <c r="H226" s="39">
        <v>1</v>
      </c>
      <c r="I226" s="38">
        <v>45252</v>
      </c>
      <c r="J226" s="39">
        <v>724375</v>
      </c>
      <c r="K226" s="39">
        <f t="shared" si="10"/>
        <v>724375</v>
      </c>
      <c r="L226" s="52">
        <f>IF(K226=D226,C226,I226)</f>
        <v>45252</v>
      </c>
      <c r="M226" s="5">
        <v>45252</v>
      </c>
      <c r="X226" t="s">
        <v>538</v>
      </c>
      <c r="Y226">
        <v>561557</v>
      </c>
      <c r="Z226" t="str">
        <f t="shared" si="9"/>
        <v>VEČJE</v>
      </c>
    </row>
    <row r="227" spans="1:26" x14ac:dyDescent="0.25">
      <c r="A227" s="36" t="s">
        <v>545</v>
      </c>
      <c r="B227" s="37">
        <v>5</v>
      </c>
      <c r="C227" s="38">
        <v>45001</v>
      </c>
      <c r="D227" s="39">
        <v>533096</v>
      </c>
      <c r="E227" s="37"/>
      <c r="F227" s="39"/>
      <c r="G227" s="39"/>
      <c r="H227" s="39"/>
      <c r="I227" s="39"/>
      <c r="J227" s="39"/>
      <c r="K227" s="39">
        <f t="shared" si="10"/>
        <v>533096</v>
      </c>
      <c r="L227" s="52">
        <f t="shared" si="11"/>
        <v>45001</v>
      </c>
      <c r="M227" s="5">
        <v>45001</v>
      </c>
      <c r="X227" t="s">
        <v>542</v>
      </c>
      <c r="Y227">
        <v>261348</v>
      </c>
      <c r="Z227" t="str">
        <f t="shared" si="9"/>
        <v>VEČJE</v>
      </c>
    </row>
    <row r="228" spans="1:26" x14ac:dyDescent="0.25">
      <c r="A228" s="36" t="s">
        <v>550</v>
      </c>
      <c r="B228" s="37">
        <v>5</v>
      </c>
      <c r="C228" s="38">
        <v>45001</v>
      </c>
      <c r="D228" s="39">
        <v>352369</v>
      </c>
      <c r="E228" s="37"/>
      <c r="F228" s="39"/>
      <c r="G228" s="39"/>
      <c r="H228" s="39"/>
      <c r="I228" s="39"/>
      <c r="J228" s="39"/>
      <c r="K228" s="39">
        <f t="shared" si="10"/>
        <v>352369</v>
      </c>
      <c r="L228" s="52">
        <f t="shared" si="11"/>
        <v>45001</v>
      </c>
      <c r="M228" s="5">
        <v>45001</v>
      </c>
      <c r="X228" t="s">
        <v>546</v>
      </c>
      <c r="Y228">
        <v>616794</v>
      </c>
      <c r="Z228" t="str">
        <f t="shared" si="9"/>
        <v>VEČJE</v>
      </c>
    </row>
    <row r="229" spans="1:26" x14ac:dyDescent="0.25">
      <c r="A229" s="36" t="s">
        <v>555</v>
      </c>
      <c r="B229" s="37">
        <v>5</v>
      </c>
      <c r="C229" s="38">
        <v>45001</v>
      </c>
      <c r="D229" s="39">
        <v>417963</v>
      </c>
      <c r="E229" s="37"/>
      <c r="F229" s="39"/>
      <c r="G229" s="39"/>
      <c r="H229" s="39"/>
      <c r="I229" s="39"/>
      <c r="J229" s="39"/>
      <c r="K229" s="39">
        <f t="shared" si="10"/>
        <v>417963</v>
      </c>
      <c r="L229" s="52">
        <f t="shared" si="11"/>
        <v>45001</v>
      </c>
      <c r="M229" s="5">
        <v>45001</v>
      </c>
      <c r="X229" t="s">
        <v>551</v>
      </c>
      <c r="Y229">
        <v>618950</v>
      </c>
      <c r="Z229" t="str">
        <f t="shared" si="9"/>
        <v>VEČJE</v>
      </c>
    </row>
    <row r="230" spans="1:26" x14ac:dyDescent="0.25">
      <c r="A230" s="36" t="s">
        <v>559</v>
      </c>
      <c r="B230" s="37">
        <v>5</v>
      </c>
      <c r="C230" s="38">
        <v>45001</v>
      </c>
      <c r="D230" s="39">
        <v>324396</v>
      </c>
      <c r="E230" s="37"/>
      <c r="F230" s="39"/>
      <c r="G230" s="39"/>
      <c r="H230" s="39"/>
      <c r="I230" s="39"/>
      <c r="J230" s="39"/>
      <c r="K230" s="39">
        <f t="shared" si="10"/>
        <v>324396</v>
      </c>
      <c r="L230" s="52">
        <f t="shared" si="11"/>
        <v>45001</v>
      </c>
      <c r="M230" s="5">
        <v>45001</v>
      </c>
      <c r="X230" t="s">
        <v>556</v>
      </c>
      <c r="Y230">
        <v>223564</v>
      </c>
      <c r="Z230" t="str">
        <f t="shared" si="9"/>
        <v>VEČJE</v>
      </c>
    </row>
    <row r="231" spans="1:26" x14ac:dyDescent="0.25">
      <c r="A231" s="36" t="s">
        <v>565</v>
      </c>
      <c r="B231" s="37">
        <v>5</v>
      </c>
      <c r="C231" s="38">
        <v>45001</v>
      </c>
      <c r="D231" s="39">
        <v>886784</v>
      </c>
      <c r="E231" s="37"/>
      <c r="F231" s="39"/>
      <c r="G231" s="39"/>
      <c r="H231" s="39"/>
      <c r="I231" s="39"/>
      <c r="J231" s="39"/>
      <c r="K231" s="39">
        <f t="shared" si="10"/>
        <v>886784</v>
      </c>
      <c r="L231" s="52">
        <f t="shared" si="11"/>
        <v>45001</v>
      </c>
      <c r="M231" s="5">
        <v>45001</v>
      </c>
      <c r="X231" t="s">
        <v>560</v>
      </c>
      <c r="Y231">
        <v>560564</v>
      </c>
      <c r="Z231" t="str">
        <f t="shared" si="9"/>
        <v>VEČJE</v>
      </c>
    </row>
    <row r="232" spans="1:26" x14ac:dyDescent="0.25">
      <c r="A232" s="36" t="s">
        <v>572</v>
      </c>
      <c r="B232" s="37">
        <v>5</v>
      </c>
      <c r="C232" s="38">
        <v>45001</v>
      </c>
      <c r="D232" s="39">
        <v>669884</v>
      </c>
      <c r="E232" s="37"/>
      <c r="F232" s="39"/>
      <c r="G232" s="39"/>
      <c r="H232" s="39"/>
      <c r="I232" s="39"/>
      <c r="J232" s="39"/>
      <c r="K232" s="39">
        <f t="shared" si="10"/>
        <v>669884</v>
      </c>
      <c r="L232" s="52">
        <f t="shared" si="11"/>
        <v>45001</v>
      </c>
      <c r="M232" s="5">
        <v>45001</v>
      </c>
      <c r="X232" t="s">
        <v>566</v>
      </c>
      <c r="Y232">
        <v>232196</v>
      </c>
      <c r="Z232" t="str">
        <f t="shared" si="9"/>
        <v>VEČJE</v>
      </c>
    </row>
    <row r="233" spans="1:26" x14ac:dyDescent="0.25">
      <c r="A233" s="36" t="s">
        <v>576</v>
      </c>
      <c r="B233" s="37">
        <v>5</v>
      </c>
      <c r="C233" s="38">
        <v>45001</v>
      </c>
      <c r="D233" s="39">
        <v>650135</v>
      </c>
      <c r="E233" s="37"/>
      <c r="F233" s="39"/>
      <c r="G233" s="39"/>
      <c r="H233" s="39"/>
      <c r="I233" s="39"/>
      <c r="J233" s="39"/>
      <c r="K233" s="39">
        <f t="shared" si="10"/>
        <v>650135</v>
      </c>
      <c r="L233" s="40">
        <f t="shared" si="11"/>
        <v>45001</v>
      </c>
      <c r="M233" s="5">
        <v>45001</v>
      </c>
      <c r="X233" t="s">
        <v>573</v>
      </c>
      <c r="Y233">
        <v>225990</v>
      </c>
      <c r="Z233" t="str">
        <f t="shared" si="9"/>
        <v>VEČJE</v>
      </c>
    </row>
    <row r="234" spans="1:26" x14ac:dyDescent="0.25">
      <c r="A234" s="36" t="s">
        <v>582</v>
      </c>
      <c r="B234" s="37">
        <v>5</v>
      </c>
      <c r="C234" s="38">
        <v>45001</v>
      </c>
      <c r="D234" s="39">
        <v>658705</v>
      </c>
      <c r="E234" s="37"/>
      <c r="F234" s="39"/>
      <c r="G234" s="39"/>
      <c r="H234" s="39"/>
      <c r="I234" s="39"/>
      <c r="J234" s="39"/>
      <c r="K234" s="39">
        <f t="shared" si="10"/>
        <v>658705</v>
      </c>
      <c r="L234" s="40">
        <f t="shared" si="11"/>
        <v>45001</v>
      </c>
      <c r="M234" s="5">
        <v>45001</v>
      </c>
      <c r="X234" t="s">
        <v>577</v>
      </c>
      <c r="Y234">
        <v>638559</v>
      </c>
      <c r="Z234" t="str">
        <f t="shared" si="9"/>
        <v>VEČJE</v>
      </c>
    </row>
    <row r="235" spans="1:26" x14ac:dyDescent="0.25">
      <c r="A235" s="39" t="s">
        <v>586</v>
      </c>
      <c r="B235" s="39">
        <v>5</v>
      </c>
      <c r="C235" s="38">
        <v>45183</v>
      </c>
      <c r="D235" s="39">
        <v>3581</v>
      </c>
      <c r="E235" s="39"/>
      <c r="F235" s="39"/>
      <c r="G235" s="39"/>
      <c r="H235" s="39"/>
      <c r="I235" s="39"/>
      <c r="J235" s="39"/>
      <c r="K235" s="39">
        <f t="shared" si="10"/>
        <v>3581</v>
      </c>
      <c r="L235" s="40">
        <f t="shared" si="11"/>
        <v>45183</v>
      </c>
      <c r="M235" s="53">
        <v>45183</v>
      </c>
      <c r="X235" t="s">
        <v>583</v>
      </c>
      <c r="Y235">
        <v>357389</v>
      </c>
      <c r="Z235" t="str">
        <f t="shared" si="9"/>
        <v>VEČJE</v>
      </c>
    </row>
    <row r="236" spans="1:26" x14ac:dyDescent="0.25">
      <c r="A236" s="39" t="s">
        <v>584</v>
      </c>
      <c r="B236" s="39">
        <v>5</v>
      </c>
      <c r="C236" s="38">
        <v>45183</v>
      </c>
      <c r="D236" s="39">
        <v>3367</v>
      </c>
      <c r="E236" s="39"/>
      <c r="F236" s="39"/>
      <c r="G236" s="39"/>
      <c r="H236" s="39"/>
      <c r="I236" s="39"/>
      <c r="J236" s="39"/>
      <c r="K236" s="39">
        <f t="shared" si="10"/>
        <v>3367</v>
      </c>
      <c r="L236" s="40">
        <f t="shared" si="11"/>
        <v>45183</v>
      </c>
      <c r="M236" s="53">
        <v>45183</v>
      </c>
      <c r="X236" t="s">
        <v>584</v>
      </c>
      <c r="Y236">
        <v>3367</v>
      </c>
    </row>
  </sheetData>
  <mergeCells count="4">
    <mergeCell ref="B1:D1"/>
    <mergeCell ref="E1:G1"/>
    <mergeCell ref="H1:J1"/>
    <mergeCell ref="R1:T1"/>
  </mergeCells>
  <phoneticPr fontId="1" type="noConversion"/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36">
    <cfRule type="containsText" dxfId="1" priority="16" operator="containsText" text="FALSE">
      <formula>NOT(ISERROR(SEARCH("FALSE",N3)))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M2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8">
    <cfRule type="colorScale" priority="19">
      <colorScale>
        <cfvo type="min"/>
        <cfvo type="max"/>
        <color rgb="FFFFEF9C"/>
        <color rgb="FF63BE7B"/>
      </colorScale>
    </cfRule>
  </conditionalFormatting>
  <conditionalFormatting sqref="Y1:Y118 Y120:Y235 Y237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5071-D140-4D70-BA90-E9C4414375FD}">
  <dimension ref="A1:AN349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W40" sqref="W40"/>
    </sheetView>
  </sheetViews>
  <sheetFormatPr defaultRowHeight="12.75" x14ac:dyDescent="0.2"/>
  <cols>
    <col min="1" max="1" width="8.140625" style="57" customWidth="1"/>
    <col min="2" max="2" width="13.28515625" style="93" customWidth="1"/>
    <col min="3" max="3" width="17.5703125" style="93" customWidth="1"/>
    <col min="4" max="4" width="14.5703125" style="93" customWidth="1"/>
    <col min="5" max="5" width="11.28515625" style="93" customWidth="1"/>
    <col min="6" max="6" width="14.5703125" style="66" customWidth="1"/>
    <col min="7" max="7" width="17.42578125" style="93" customWidth="1"/>
    <col min="8" max="8" width="14.140625" style="93" customWidth="1"/>
    <col min="9" max="9" width="15.42578125" style="93" customWidth="1"/>
    <col min="10" max="10" width="18.7109375" style="93" bestFit="1" customWidth="1"/>
    <col min="11" max="11" width="22.85546875" style="93" bestFit="1" customWidth="1"/>
    <col min="12" max="12" width="10.42578125" style="93" bestFit="1" customWidth="1"/>
    <col min="13" max="13" width="27.5703125" style="93" bestFit="1" customWidth="1"/>
    <col min="14" max="14" width="15.140625" style="93" customWidth="1"/>
    <col min="15" max="15" width="14.85546875" style="93" customWidth="1"/>
    <col min="16" max="16" width="14" style="61" customWidth="1"/>
    <col min="17" max="18" width="15.42578125" style="93" customWidth="1"/>
    <col min="19" max="20" width="13" style="93" customWidth="1"/>
    <col min="21" max="21" width="19.85546875" style="93" customWidth="1"/>
    <col min="22" max="22" width="17.28515625" style="57" customWidth="1"/>
    <col min="23" max="23" width="15.7109375" style="57" customWidth="1"/>
    <col min="24" max="24" width="13.42578125" style="57" customWidth="1"/>
    <col min="25" max="25" width="2.85546875" style="94" customWidth="1"/>
    <col min="26" max="26" width="12.85546875" style="57" bestFit="1" customWidth="1"/>
    <col min="27" max="27" width="15.42578125" style="57" bestFit="1" customWidth="1"/>
    <col min="28" max="28" width="14.42578125" style="57" bestFit="1" customWidth="1"/>
    <col min="29" max="29" width="16.42578125" style="57" customWidth="1"/>
    <col min="30" max="30" width="14.42578125" style="57" bestFit="1" customWidth="1"/>
    <col min="31" max="31" width="3.42578125" style="100" customWidth="1"/>
    <col min="32" max="32" width="12.5703125" style="57" bestFit="1" customWidth="1"/>
    <col min="33" max="33" width="18.42578125" style="57" bestFit="1" customWidth="1"/>
    <col min="34" max="37" width="9.140625" style="57"/>
    <col min="38" max="38" width="15" style="57" bestFit="1" customWidth="1"/>
    <col min="39" max="39" width="14.85546875" style="57" bestFit="1" customWidth="1"/>
    <col min="40" max="16384" width="9.140625" style="57"/>
  </cols>
  <sheetData>
    <row r="1" spans="1:39" ht="75" customHeight="1" x14ac:dyDescent="0.2">
      <c r="A1" s="56" t="s">
        <v>644</v>
      </c>
      <c r="B1" s="65" t="s">
        <v>643</v>
      </c>
      <c r="C1" s="65" t="s">
        <v>601</v>
      </c>
      <c r="D1" s="65" t="s">
        <v>626</v>
      </c>
      <c r="E1" s="65" t="s">
        <v>605</v>
      </c>
      <c r="F1" s="65" t="s">
        <v>627</v>
      </c>
      <c r="G1" s="65" t="s">
        <v>602</v>
      </c>
      <c r="H1" s="65" t="s">
        <v>628</v>
      </c>
      <c r="I1" s="65" t="s">
        <v>626</v>
      </c>
      <c r="J1" s="66" t="s">
        <v>606</v>
      </c>
      <c r="K1" s="66" t="s">
        <v>607</v>
      </c>
      <c r="L1" s="66" t="s">
        <v>608</v>
      </c>
      <c r="M1" s="66" t="s">
        <v>609</v>
      </c>
      <c r="N1" s="65" t="s">
        <v>603</v>
      </c>
      <c r="O1" s="65" t="s">
        <v>629</v>
      </c>
      <c r="P1" s="67" t="s">
        <v>623</v>
      </c>
      <c r="Q1" s="65" t="s">
        <v>630</v>
      </c>
      <c r="R1" s="65" t="s">
        <v>632</v>
      </c>
      <c r="S1" s="65" t="s">
        <v>622</v>
      </c>
      <c r="T1" s="65" t="s">
        <v>658</v>
      </c>
      <c r="U1" s="65" t="s">
        <v>634</v>
      </c>
      <c r="V1" s="65" t="s">
        <v>635</v>
      </c>
      <c r="W1" s="65" t="s">
        <v>631</v>
      </c>
      <c r="X1" s="65" t="s">
        <v>636</v>
      </c>
      <c r="Z1" s="57" t="s">
        <v>645</v>
      </c>
      <c r="AA1" s="57" t="s">
        <v>646</v>
      </c>
      <c r="AB1" s="57" t="s">
        <v>647</v>
      </c>
      <c r="AC1" s="56" t="s">
        <v>657</v>
      </c>
      <c r="AD1" s="57" t="s">
        <v>648</v>
      </c>
      <c r="AF1" s="57" t="s">
        <v>649</v>
      </c>
      <c r="AG1" s="57" t="s">
        <v>650</v>
      </c>
      <c r="AH1" s="57" t="s">
        <v>651</v>
      </c>
      <c r="AI1" s="57" t="s">
        <v>652</v>
      </c>
      <c r="AJ1" s="57" t="s">
        <v>653</v>
      </c>
      <c r="AK1" s="57" t="s">
        <v>654</v>
      </c>
      <c r="AL1" s="57" t="s">
        <v>655</v>
      </c>
      <c r="AM1" s="58" t="s">
        <v>656</v>
      </c>
    </row>
    <row r="2" spans="1:39" x14ac:dyDescent="0.2">
      <c r="B2" s="90" t="s">
        <v>125</v>
      </c>
      <c r="C2" s="64">
        <v>186.61770000000004</v>
      </c>
      <c r="D2" s="64">
        <f t="shared" ref="D2:D65" si="0">(C2*F2)/1000</f>
        <v>5.5985310000000013</v>
      </c>
      <c r="E2" s="64"/>
      <c r="F2" s="68">
        <v>30</v>
      </c>
      <c r="G2" s="64">
        <v>186.61770000000004</v>
      </c>
      <c r="H2" s="69">
        <v>30</v>
      </c>
      <c r="I2" s="70">
        <v>5.5985310000000013</v>
      </c>
      <c r="J2" s="66" t="s">
        <v>610</v>
      </c>
      <c r="K2" s="66" t="s">
        <v>611</v>
      </c>
      <c r="L2" s="66" t="s">
        <v>612</v>
      </c>
      <c r="M2" s="66" t="s">
        <v>613</v>
      </c>
      <c r="N2" s="66" t="s">
        <v>604</v>
      </c>
      <c r="O2" s="71">
        <v>0.68200000000000005</v>
      </c>
      <c r="P2" s="72">
        <v>45.416317999999997</v>
      </c>
      <c r="Q2" s="73">
        <v>18.317056016076361</v>
      </c>
      <c r="R2" s="73" t="s">
        <v>620</v>
      </c>
      <c r="S2" s="71">
        <v>13686740400</v>
      </c>
      <c r="T2" s="71" t="s">
        <v>620</v>
      </c>
      <c r="U2" s="71"/>
      <c r="Z2" s="57">
        <v>7340029200</v>
      </c>
      <c r="AA2" s="57">
        <v>7261623300</v>
      </c>
      <c r="AB2" s="57">
        <v>98.93</v>
      </c>
      <c r="AC2" s="57">
        <v>7259670900</v>
      </c>
      <c r="AD2" s="57">
        <v>98.91</v>
      </c>
      <c r="AF2" s="57">
        <v>58003</v>
      </c>
      <c r="AG2" s="57">
        <v>162246471</v>
      </c>
      <c r="AH2" s="57">
        <v>10898</v>
      </c>
      <c r="AI2" s="57">
        <v>947</v>
      </c>
      <c r="AJ2" s="57">
        <v>686211</v>
      </c>
      <c r="AK2" s="57">
        <v>300</v>
      </c>
      <c r="AL2" s="57">
        <v>2797</v>
      </c>
      <c r="AM2" s="58">
        <v>84.75</v>
      </c>
    </row>
    <row r="3" spans="1:39" x14ac:dyDescent="0.2">
      <c r="B3" s="90" t="s">
        <v>130</v>
      </c>
      <c r="C3" s="64">
        <v>144.54170000000002</v>
      </c>
      <c r="D3" s="64">
        <f t="shared" si="0"/>
        <v>4.3362509999999999</v>
      </c>
      <c r="E3" s="64"/>
      <c r="F3" s="68">
        <v>30</v>
      </c>
      <c r="G3" s="64">
        <v>144.54170000000002</v>
      </c>
      <c r="H3" s="69">
        <v>30</v>
      </c>
      <c r="I3" s="70">
        <v>4.3362509999999999</v>
      </c>
      <c r="J3" s="66" t="s">
        <v>610</v>
      </c>
      <c r="K3" s="66" t="s">
        <v>611</v>
      </c>
      <c r="L3" s="66" t="s">
        <v>612</v>
      </c>
      <c r="M3" s="66" t="s">
        <v>613</v>
      </c>
      <c r="N3" s="66" t="s">
        <v>604</v>
      </c>
      <c r="O3" s="71">
        <v>0.82699999999999996</v>
      </c>
      <c r="P3" s="72">
        <v>16.588172999999998</v>
      </c>
      <c r="Q3" s="73">
        <v>12.501180607887465</v>
      </c>
      <c r="R3" s="73" t="s">
        <v>620</v>
      </c>
      <c r="S3" s="71">
        <v>16141291200</v>
      </c>
      <c r="T3" s="71" t="s">
        <v>620</v>
      </c>
      <c r="U3" s="71"/>
      <c r="Z3" s="57">
        <v>7340029200</v>
      </c>
      <c r="AA3" s="57">
        <v>7267849800</v>
      </c>
      <c r="AB3" s="57">
        <v>99.02</v>
      </c>
      <c r="AC3" s="57">
        <v>7261759500</v>
      </c>
      <c r="AD3" s="57">
        <v>98.93</v>
      </c>
      <c r="AF3" s="57">
        <v>49146</v>
      </c>
      <c r="AG3" s="57">
        <v>137613188</v>
      </c>
      <c r="AH3" s="57">
        <v>10723</v>
      </c>
      <c r="AI3" s="57">
        <v>950</v>
      </c>
      <c r="AJ3" s="57">
        <v>626424</v>
      </c>
      <c r="AK3" s="57">
        <v>300</v>
      </c>
      <c r="AL3" s="57">
        <v>2800</v>
      </c>
      <c r="AM3" s="58">
        <v>84.71</v>
      </c>
    </row>
    <row r="4" spans="1:39" x14ac:dyDescent="0.2">
      <c r="B4" s="90" t="s">
        <v>134</v>
      </c>
      <c r="C4" s="64">
        <v>135.29070000000002</v>
      </c>
      <c r="D4" s="64">
        <f t="shared" si="0"/>
        <v>4.0587210000000002</v>
      </c>
      <c r="E4" s="64"/>
      <c r="F4" s="68">
        <v>30</v>
      </c>
      <c r="G4" s="64">
        <v>135.29070000000002</v>
      </c>
      <c r="H4" s="69">
        <v>30</v>
      </c>
      <c r="I4" s="70">
        <v>4.0587210000000002</v>
      </c>
      <c r="J4" s="66" t="s">
        <v>610</v>
      </c>
      <c r="K4" s="66" t="s">
        <v>611</v>
      </c>
      <c r="L4" s="66" t="s">
        <v>612</v>
      </c>
      <c r="M4" s="66" t="s">
        <v>613</v>
      </c>
      <c r="N4" s="66" t="s">
        <v>604</v>
      </c>
      <c r="O4" s="71">
        <v>0.6</v>
      </c>
      <c r="P4" s="72">
        <v>24.9284</v>
      </c>
      <c r="Q4" s="73">
        <v>14.973172569706103</v>
      </c>
      <c r="R4" s="73" t="s">
        <v>620</v>
      </c>
      <c r="S4" s="71">
        <v>13146732900</v>
      </c>
      <c r="T4" s="71" t="s">
        <v>620</v>
      </c>
      <c r="U4" s="71"/>
      <c r="Z4" s="57">
        <v>7340029200</v>
      </c>
      <c r="AA4" s="57">
        <v>7281281400</v>
      </c>
      <c r="AB4" s="57">
        <v>99.2</v>
      </c>
      <c r="AC4" s="57">
        <v>7281024600</v>
      </c>
      <c r="AD4" s="57">
        <v>99.2</v>
      </c>
      <c r="AF4" s="57">
        <v>68114</v>
      </c>
      <c r="AG4" s="57">
        <v>186628249</v>
      </c>
      <c r="AH4" s="57">
        <v>9659</v>
      </c>
      <c r="AI4" s="57">
        <v>966</v>
      </c>
      <c r="AJ4" s="57">
        <v>686211</v>
      </c>
      <c r="AK4" s="57">
        <v>300</v>
      </c>
      <c r="AL4" s="57">
        <v>2739</v>
      </c>
      <c r="AM4" s="58">
        <v>83.54</v>
      </c>
    </row>
    <row r="5" spans="1:39" x14ac:dyDescent="0.2">
      <c r="B5" s="90" t="s">
        <v>139</v>
      </c>
      <c r="C5" s="64">
        <v>205.6097</v>
      </c>
      <c r="D5" s="64">
        <f t="shared" si="0"/>
        <v>6.168291</v>
      </c>
      <c r="E5" s="64"/>
      <c r="F5" s="68">
        <v>30</v>
      </c>
      <c r="G5" s="64">
        <v>205.6097</v>
      </c>
      <c r="H5" s="69">
        <v>30</v>
      </c>
      <c r="I5" s="70">
        <v>6.168291</v>
      </c>
      <c r="J5" s="66" t="s">
        <v>610</v>
      </c>
      <c r="K5" s="66" t="s">
        <v>611</v>
      </c>
      <c r="L5" s="66" t="s">
        <v>612</v>
      </c>
      <c r="M5" s="66" t="s">
        <v>613</v>
      </c>
      <c r="N5" s="66" t="s">
        <v>604</v>
      </c>
      <c r="O5" s="71">
        <v>0.872</v>
      </c>
      <c r="P5" s="72">
        <v>16.588128000000001</v>
      </c>
      <c r="Q5" s="73">
        <v>14.671238382316</v>
      </c>
      <c r="R5" s="73" t="s">
        <v>620</v>
      </c>
      <c r="S5" s="71">
        <v>11518779300</v>
      </c>
      <c r="T5" s="71" t="s">
        <v>620</v>
      </c>
      <c r="U5" s="71"/>
      <c r="Z5" s="57">
        <v>7340029200</v>
      </c>
      <c r="AA5" s="57">
        <v>7263204300</v>
      </c>
      <c r="AB5" s="57">
        <v>98.95</v>
      </c>
      <c r="AC5" s="57">
        <v>7262782500</v>
      </c>
      <c r="AD5" s="57">
        <v>98.95</v>
      </c>
      <c r="AF5" s="57">
        <v>42195</v>
      </c>
      <c r="AG5" s="57">
        <v>110186920</v>
      </c>
      <c r="AH5" s="57">
        <v>11361</v>
      </c>
      <c r="AI5" s="57">
        <v>837</v>
      </c>
      <c r="AJ5" s="57">
        <v>393299</v>
      </c>
      <c r="AK5" s="57">
        <v>300</v>
      </c>
      <c r="AL5" s="57">
        <v>2611</v>
      </c>
      <c r="AM5" s="58">
        <v>84.19</v>
      </c>
    </row>
    <row r="6" spans="1:39" x14ac:dyDescent="0.2">
      <c r="B6" s="90" t="s">
        <v>143</v>
      </c>
      <c r="C6" s="64">
        <v>248.55970000000002</v>
      </c>
      <c r="D6" s="64">
        <f t="shared" si="0"/>
        <v>7.4567910000000008</v>
      </c>
      <c r="E6" s="64"/>
      <c r="F6" s="68">
        <v>30</v>
      </c>
      <c r="G6" s="64">
        <v>248.55970000000002</v>
      </c>
      <c r="H6" s="69">
        <v>30</v>
      </c>
      <c r="I6" s="70">
        <v>7.4567910000000008</v>
      </c>
      <c r="J6" s="66" t="s">
        <v>610</v>
      </c>
      <c r="K6" s="66" t="s">
        <v>611</v>
      </c>
      <c r="L6" s="66" t="s">
        <v>612</v>
      </c>
      <c r="M6" s="66" t="s">
        <v>613</v>
      </c>
      <c r="N6" s="66" t="s">
        <v>604</v>
      </c>
      <c r="O6" s="71">
        <v>0.99850000000000005</v>
      </c>
      <c r="P6" s="72">
        <v>14.4260015</v>
      </c>
      <c r="Q6" s="73">
        <v>13.886008540567696</v>
      </c>
      <c r="R6" s="73" t="s">
        <v>620</v>
      </c>
      <c r="S6" s="71">
        <v>13466339100</v>
      </c>
      <c r="T6" s="71" t="s">
        <v>620</v>
      </c>
      <c r="U6" s="71"/>
      <c r="Z6" s="57">
        <v>7340029200</v>
      </c>
      <c r="AA6" s="57">
        <v>7254274200</v>
      </c>
      <c r="AB6" s="57">
        <v>98.83</v>
      </c>
      <c r="AC6" s="57">
        <v>7254094500</v>
      </c>
      <c r="AD6" s="57">
        <v>98.83</v>
      </c>
      <c r="AF6" s="57">
        <v>61784</v>
      </c>
      <c r="AG6" s="57">
        <v>180469526</v>
      </c>
      <c r="AH6" s="57">
        <v>9554</v>
      </c>
      <c r="AI6" s="57">
        <v>1028</v>
      </c>
      <c r="AJ6" s="57">
        <v>539196</v>
      </c>
      <c r="AK6" s="57">
        <v>300</v>
      </c>
      <c r="AL6" s="57">
        <v>2920</v>
      </c>
      <c r="AM6" s="58">
        <v>83.61</v>
      </c>
    </row>
    <row r="7" spans="1:39" x14ac:dyDescent="0.2">
      <c r="B7" s="90" t="s">
        <v>147</v>
      </c>
      <c r="C7" s="64">
        <v>194.14870000000002</v>
      </c>
      <c r="D7" s="64">
        <f t="shared" si="0"/>
        <v>5.8244610000000003</v>
      </c>
      <c r="E7" s="64"/>
      <c r="F7" s="68">
        <v>30</v>
      </c>
      <c r="G7" s="64">
        <v>194.14870000000002</v>
      </c>
      <c r="H7" s="69">
        <v>30</v>
      </c>
      <c r="I7" s="70">
        <v>5.8244610000000003</v>
      </c>
      <c r="J7" s="66" t="s">
        <v>610</v>
      </c>
      <c r="K7" s="66" t="s">
        <v>611</v>
      </c>
      <c r="L7" s="66" t="s">
        <v>612</v>
      </c>
      <c r="M7" s="66" t="s">
        <v>613</v>
      </c>
      <c r="N7" s="66" t="s">
        <v>604</v>
      </c>
      <c r="O7" s="71">
        <v>0.70150000000000001</v>
      </c>
      <c r="P7" s="72">
        <v>17.287298500000002</v>
      </c>
      <c r="Q7" s="73">
        <v>20.725496106505901</v>
      </c>
      <c r="R7" s="73" t="s">
        <v>620</v>
      </c>
      <c r="S7" s="71">
        <v>12958313400</v>
      </c>
      <c r="T7" s="71" t="s">
        <v>620</v>
      </c>
      <c r="U7" s="71"/>
      <c r="Z7" s="57">
        <v>7340029200</v>
      </c>
      <c r="AA7" s="57">
        <v>7280512500</v>
      </c>
      <c r="AB7" s="57">
        <v>99.19</v>
      </c>
      <c r="AC7" s="57">
        <v>7278935700</v>
      </c>
      <c r="AD7" s="57">
        <v>99.17</v>
      </c>
      <c r="AF7" s="57">
        <v>62428</v>
      </c>
      <c r="AG7" s="57">
        <v>189117388</v>
      </c>
      <c r="AH7" s="57">
        <v>8570</v>
      </c>
      <c r="AI7" s="57">
        <v>1114</v>
      </c>
      <c r="AJ7" s="57">
        <v>539196</v>
      </c>
      <c r="AK7" s="57">
        <v>300</v>
      </c>
      <c r="AL7" s="57">
        <v>3029</v>
      </c>
      <c r="AM7" s="58">
        <v>83.36</v>
      </c>
    </row>
    <row r="8" spans="1:39" x14ac:dyDescent="0.2">
      <c r="B8" s="90" t="s">
        <v>151</v>
      </c>
      <c r="C8" s="64">
        <v>164.38670000000002</v>
      </c>
      <c r="D8" s="64">
        <f t="shared" si="0"/>
        <v>4.9316010000000006</v>
      </c>
      <c r="E8" s="64"/>
      <c r="F8" s="68">
        <v>30</v>
      </c>
      <c r="G8" s="64">
        <v>164.38670000000002</v>
      </c>
      <c r="H8" s="69">
        <v>30</v>
      </c>
      <c r="I8" s="70">
        <v>4.9316010000000006</v>
      </c>
      <c r="J8" s="66" t="s">
        <v>610</v>
      </c>
      <c r="K8" s="66" t="s">
        <v>611</v>
      </c>
      <c r="L8" s="66" t="s">
        <v>612</v>
      </c>
      <c r="M8" s="66" t="s">
        <v>613</v>
      </c>
      <c r="N8" s="66" t="s">
        <v>604</v>
      </c>
      <c r="O8" s="71">
        <v>0.89600000000000002</v>
      </c>
      <c r="P8" s="72">
        <v>36.311104</v>
      </c>
      <c r="Q8" s="73">
        <v>14.523787992966591</v>
      </c>
      <c r="R8" s="73" t="s">
        <v>620</v>
      </c>
      <c r="S8" s="71">
        <v>8508442200</v>
      </c>
      <c r="T8" s="71" t="s">
        <v>620</v>
      </c>
      <c r="U8" s="71"/>
      <c r="Z8" s="57">
        <v>7340029200</v>
      </c>
      <c r="AA8" s="57">
        <v>7276203000</v>
      </c>
      <c r="AB8" s="57">
        <v>99.13</v>
      </c>
      <c r="AC8" s="57">
        <v>7274604000</v>
      </c>
      <c r="AD8" s="57">
        <v>99.11</v>
      </c>
      <c r="AF8" s="57">
        <v>60665</v>
      </c>
      <c r="AG8" s="57">
        <v>182120362</v>
      </c>
      <c r="AH8" s="57">
        <v>9433</v>
      </c>
      <c r="AI8" s="57">
        <v>1085</v>
      </c>
      <c r="AJ8" s="57">
        <v>686211</v>
      </c>
      <c r="AK8" s="57">
        <v>300</v>
      </c>
      <c r="AL8" s="57">
        <v>3002</v>
      </c>
      <c r="AM8" s="58">
        <v>84.56</v>
      </c>
    </row>
    <row r="9" spans="1:39" x14ac:dyDescent="0.2">
      <c r="B9" s="90" t="s">
        <v>155</v>
      </c>
      <c r="C9" s="64">
        <v>175.33070000000004</v>
      </c>
      <c r="D9" s="64">
        <f t="shared" si="0"/>
        <v>5.2599210000000012</v>
      </c>
      <c r="E9" s="64"/>
      <c r="F9" s="68">
        <v>30</v>
      </c>
      <c r="G9" s="64">
        <v>175.33070000000004</v>
      </c>
      <c r="H9" s="69">
        <v>30</v>
      </c>
      <c r="I9" s="70">
        <v>5.2599210000000012</v>
      </c>
      <c r="J9" s="66" t="s">
        <v>610</v>
      </c>
      <c r="K9" s="66" t="s">
        <v>611</v>
      </c>
      <c r="L9" s="66" t="s">
        <v>612</v>
      </c>
      <c r="M9" s="66" t="s">
        <v>613</v>
      </c>
      <c r="N9" s="66" t="s">
        <v>604</v>
      </c>
      <c r="O9" s="71">
        <v>0.95499999999999996</v>
      </c>
      <c r="P9" s="72">
        <v>16.618044999999999</v>
      </c>
      <c r="Q9" s="73">
        <v>18.820698317005778</v>
      </c>
      <c r="R9" s="73" t="s">
        <v>620</v>
      </c>
      <c r="S9" s="71">
        <v>10352336700</v>
      </c>
      <c r="T9" s="71" t="s">
        <v>620</v>
      </c>
      <c r="U9" s="71"/>
      <c r="Z9" s="57">
        <v>7340029200</v>
      </c>
      <c r="AA9" s="57">
        <v>7240010700</v>
      </c>
      <c r="AB9" s="57">
        <v>98.64</v>
      </c>
      <c r="AC9" s="57">
        <v>7239924600</v>
      </c>
      <c r="AD9" s="57">
        <v>98.64</v>
      </c>
      <c r="AF9" s="57">
        <v>58285</v>
      </c>
      <c r="AG9" s="57">
        <v>153789989</v>
      </c>
      <c r="AH9" s="57">
        <v>7510</v>
      </c>
      <c r="AI9" s="57">
        <v>937</v>
      </c>
      <c r="AJ9" s="57">
        <v>574295</v>
      </c>
      <c r="AK9" s="57">
        <v>300</v>
      </c>
      <c r="AL9" s="57">
        <v>2638</v>
      </c>
      <c r="AM9" s="58">
        <v>84.87</v>
      </c>
    </row>
    <row r="10" spans="1:39" x14ac:dyDescent="0.2">
      <c r="B10" s="90" t="s">
        <v>160</v>
      </c>
      <c r="C10" s="64">
        <v>209.49169999999998</v>
      </c>
      <c r="D10" s="64">
        <f t="shared" si="0"/>
        <v>6.2847509999999991</v>
      </c>
      <c r="E10" s="64"/>
      <c r="F10" s="68">
        <v>30</v>
      </c>
      <c r="G10" s="64">
        <v>209.49169999999998</v>
      </c>
      <c r="H10" s="69">
        <v>30</v>
      </c>
      <c r="I10" s="70">
        <v>6.2847509999999991</v>
      </c>
      <c r="J10" s="66" t="s">
        <v>610</v>
      </c>
      <c r="K10" s="66" t="s">
        <v>611</v>
      </c>
      <c r="L10" s="66" t="s">
        <v>612</v>
      </c>
      <c r="M10" s="66" t="s">
        <v>613</v>
      </c>
      <c r="N10" s="66" t="s">
        <v>604</v>
      </c>
      <c r="O10" s="71">
        <v>0.90549999999999997</v>
      </c>
      <c r="P10" s="72">
        <v>45.478094499999997</v>
      </c>
      <c r="Q10" s="73">
        <v>17.961366490831448</v>
      </c>
      <c r="R10" s="73" t="s">
        <v>620</v>
      </c>
      <c r="S10" s="71">
        <v>12617140200</v>
      </c>
      <c r="T10" s="71" t="s">
        <v>620</v>
      </c>
      <c r="U10" s="71"/>
      <c r="Z10" s="57">
        <v>7340029200</v>
      </c>
      <c r="AA10" s="57">
        <v>7273269600</v>
      </c>
      <c r="AB10" s="57">
        <v>99.09</v>
      </c>
      <c r="AC10" s="57">
        <v>7273187100</v>
      </c>
      <c r="AD10" s="57">
        <v>99.09</v>
      </c>
      <c r="AF10" s="57">
        <v>55464</v>
      </c>
      <c r="AG10" s="57">
        <v>169361557</v>
      </c>
      <c r="AH10" s="57">
        <v>8992</v>
      </c>
      <c r="AI10" s="57">
        <v>1114</v>
      </c>
      <c r="AJ10" s="57">
        <v>626424</v>
      </c>
      <c r="AK10" s="57">
        <v>300</v>
      </c>
      <c r="AL10" s="57">
        <v>3053</v>
      </c>
      <c r="AM10" s="58">
        <v>84.79</v>
      </c>
    </row>
    <row r="11" spans="1:39" x14ac:dyDescent="0.2">
      <c r="B11" s="90" t="s">
        <v>164</v>
      </c>
      <c r="C11" s="64">
        <v>182.60670000000002</v>
      </c>
      <c r="D11" s="64">
        <f t="shared" si="0"/>
        <v>5.4782010000000012</v>
      </c>
      <c r="E11" s="64"/>
      <c r="F11" s="68">
        <v>30</v>
      </c>
      <c r="G11" s="64">
        <v>182.60670000000002</v>
      </c>
      <c r="H11" s="69">
        <v>30</v>
      </c>
      <c r="I11" s="70">
        <v>5.4782010000000012</v>
      </c>
      <c r="J11" s="66" t="s">
        <v>610</v>
      </c>
      <c r="K11" s="66" t="s">
        <v>611</v>
      </c>
      <c r="L11" s="66" t="s">
        <v>612</v>
      </c>
      <c r="M11" s="66" t="s">
        <v>613</v>
      </c>
      <c r="N11" s="66" t="s">
        <v>604</v>
      </c>
      <c r="O11" s="71">
        <v>1.0029999999999999</v>
      </c>
      <c r="P11" s="72">
        <v>15.521996999999999</v>
      </c>
      <c r="Q11" s="73">
        <v>14.6531524742527</v>
      </c>
      <c r="R11" s="73" t="s">
        <v>620</v>
      </c>
      <c r="S11" s="71">
        <v>11076504600</v>
      </c>
      <c r="T11" s="71" t="s">
        <v>620</v>
      </c>
      <c r="U11" s="71"/>
      <c r="Z11" s="57">
        <v>7340029200</v>
      </c>
      <c r="AA11" s="57">
        <v>7276453200</v>
      </c>
      <c r="AB11" s="57">
        <v>99.13</v>
      </c>
      <c r="AC11" s="57">
        <v>7276246800</v>
      </c>
      <c r="AD11" s="57">
        <v>99.13</v>
      </c>
      <c r="AF11" s="57">
        <v>53462</v>
      </c>
      <c r="AG11" s="57">
        <v>168297347</v>
      </c>
      <c r="AH11" s="57">
        <v>12844</v>
      </c>
      <c r="AI11" s="57">
        <v>1101</v>
      </c>
      <c r="AJ11" s="57">
        <v>539196</v>
      </c>
      <c r="AK11" s="57">
        <v>300</v>
      </c>
      <c r="AL11" s="57">
        <v>3147</v>
      </c>
      <c r="AM11" s="58">
        <v>84.01</v>
      </c>
    </row>
    <row r="12" spans="1:39" x14ac:dyDescent="0.2">
      <c r="B12" s="90" t="s">
        <v>168</v>
      </c>
      <c r="C12" s="64">
        <v>170.7997</v>
      </c>
      <c r="D12" s="64">
        <f t="shared" si="0"/>
        <v>5.1239910000000002</v>
      </c>
      <c r="E12" s="64"/>
      <c r="F12" s="68">
        <v>30</v>
      </c>
      <c r="G12" s="64">
        <v>170.7997</v>
      </c>
      <c r="H12" s="69">
        <v>30</v>
      </c>
      <c r="I12" s="70">
        <v>5.1239910000000002</v>
      </c>
      <c r="J12" s="66" t="s">
        <v>610</v>
      </c>
      <c r="K12" s="66" t="s">
        <v>611</v>
      </c>
      <c r="L12" s="66" t="s">
        <v>612</v>
      </c>
      <c r="M12" s="66" t="s">
        <v>613</v>
      </c>
      <c r="N12" s="66" t="s">
        <v>604</v>
      </c>
      <c r="O12" s="71">
        <v>0.76149999999999995</v>
      </c>
      <c r="P12" s="72">
        <v>34.454238500000002</v>
      </c>
      <c r="Q12" s="73">
        <v>14.930972117558401</v>
      </c>
      <c r="R12" s="73" t="s">
        <v>620</v>
      </c>
      <c r="S12" s="71">
        <v>17891878500</v>
      </c>
      <c r="T12" s="71" t="s">
        <v>620</v>
      </c>
      <c r="U12" s="71"/>
      <c r="Z12" s="57">
        <v>7340029200</v>
      </c>
      <c r="AA12" s="57">
        <v>7288626300</v>
      </c>
      <c r="AB12" s="57">
        <v>99.3</v>
      </c>
      <c r="AC12" s="57">
        <v>7288168500</v>
      </c>
      <c r="AD12" s="57">
        <v>99.29</v>
      </c>
      <c r="AF12" s="57">
        <v>57432</v>
      </c>
      <c r="AG12" s="57">
        <v>163181557</v>
      </c>
      <c r="AH12" s="57">
        <v>11057</v>
      </c>
      <c r="AI12" s="57">
        <v>958</v>
      </c>
      <c r="AJ12" s="57">
        <v>539196</v>
      </c>
      <c r="AK12" s="57">
        <v>300</v>
      </c>
      <c r="AL12" s="57">
        <v>2841</v>
      </c>
      <c r="AM12" s="58">
        <v>83.9</v>
      </c>
    </row>
    <row r="13" spans="1:39" x14ac:dyDescent="0.2">
      <c r="B13" s="90" t="s">
        <v>172</v>
      </c>
      <c r="C13" s="64">
        <v>192.96670000000003</v>
      </c>
      <c r="D13" s="64">
        <f t="shared" si="0"/>
        <v>5.7890010000000007</v>
      </c>
      <c r="E13" s="64"/>
      <c r="F13" s="68">
        <v>30</v>
      </c>
      <c r="G13" s="64">
        <v>192.96670000000003</v>
      </c>
      <c r="H13" s="69">
        <v>30</v>
      </c>
      <c r="I13" s="70">
        <v>5.7890010000000007</v>
      </c>
      <c r="J13" s="66" t="s">
        <v>610</v>
      </c>
      <c r="K13" s="66" t="s">
        <v>611</v>
      </c>
      <c r="L13" s="66" t="s">
        <v>612</v>
      </c>
      <c r="M13" s="66" t="s">
        <v>613</v>
      </c>
      <c r="N13" s="66" t="s">
        <v>604</v>
      </c>
      <c r="O13" s="71">
        <v>0.8</v>
      </c>
      <c r="P13" s="72">
        <v>45.443199999999997</v>
      </c>
      <c r="Q13" s="73">
        <v>13.893544335594072</v>
      </c>
      <c r="R13" s="73" t="s">
        <v>620</v>
      </c>
      <c r="S13" s="71">
        <v>16971793800</v>
      </c>
      <c r="T13" s="71" t="s">
        <v>620</v>
      </c>
      <c r="U13" s="71"/>
      <c r="Z13" s="57">
        <v>7340029200</v>
      </c>
      <c r="AA13" s="57">
        <v>7271834400</v>
      </c>
      <c r="AB13" s="57">
        <v>99.07</v>
      </c>
      <c r="AC13" s="57">
        <v>7271647800</v>
      </c>
      <c r="AD13" s="57">
        <v>99.07</v>
      </c>
      <c r="AF13" s="57">
        <v>58332</v>
      </c>
      <c r="AG13" s="57">
        <v>184384988</v>
      </c>
      <c r="AH13" s="57">
        <v>10852</v>
      </c>
      <c r="AI13" s="57">
        <v>1139</v>
      </c>
      <c r="AJ13" s="57">
        <v>686211</v>
      </c>
      <c r="AK13" s="57">
        <v>300</v>
      </c>
      <c r="AL13" s="57">
        <v>3160</v>
      </c>
      <c r="AM13" s="58">
        <v>84.9</v>
      </c>
    </row>
    <row r="14" spans="1:39" x14ac:dyDescent="0.2">
      <c r="B14" s="90" t="s">
        <v>77</v>
      </c>
      <c r="C14" s="64">
        <v>113.5239471</v>
      </c>
      <c r="D14" s="64">
        <f t="shared" si="0"/>
        <v>3.4057184130000002</v>
      </c>
      <c r="E14" s="64"/>
      <c r="F14" s="68">
        <v>30</v>
      </c>
      <c r="G14" s="64">
        <v>113.5239471</v>
      </c>
      <c r="H14" s="69">
        <v>30</v>
      </c>
      <c r="I14" s="70">
        <v>3.4057184130000002</v>
      </c>
      <c r="J14" s="66" t="s">
        <v>610</v>
      </c>
      <c r="K14" s="66" t="s">
        <v>611</v>
      </c>
      <c r="L14" s="66" t="s">
        <v>612</v>
      </c>
      <c r="M14" s="66" t="s">
        <v>613</v>
      </c>
      <c r="N14" s="66" t="s">
        <v>604</v>
      </c>
      <c r="O14" s="71">
        <v>0.27</v>
      </c>
      <c r="P14" s="72">
        <v>15.76573</v>
      </c>
      <c r="Q14" s="73">
        <v>23.790555136900277</v>
      </c>
      <c r="R14" s="73" t="s">
        <v>620</v>
      </c>
      <c r="S14" s="71">
        <v>9792592200</v>
      </c>
      <c r="T14" s="71" t="s">
        <v>620</v>
      </c>
      <c r="U14" s="71"/>
      <c r="Z14" s="57">
        <v>7340029200</v>
      </c>
      <c r="AA14" s="57">
        <v>7247313300</v>
      </c>
      <c r="AB14" s="57">
        <v>98.74</v>
      </c>
      <c r="AC14" s="57">
        <v>7242639300</v>
      </c>
      <c r="AD14" s="57">
        <v>98.67</v>
      </c>
      <c r="AF14" s="57">
        <v>51320</v>
      </c>
      <c r="AG14" s="57">
        <v>148950775</v>
      </c>
      <c r="AH14" s="57">
        <v>11685</v>
      </c>
      <c r="AI14" s="57">
        <v>995</v>
      </c>
      <c r="AJ14" s="57">
        <v>686211</v>
      </c>
      <c r="AK14" s="57">
        <v>300</v>
      </c>
      <c r="AL14" s="57">
        <v>2902</v>
      </c>
      <c r="AM14" s="58">
        <v>82.27</v>
      </c>
    </row>
    <row r="15" spans="1:39" x14ac:dyDescent="0.2">
      <c r="B15" s="90" t="s">
        <v>176</v>
      </c>
      <c r="C15" s="64">
        <v>153.66970000000003</v>
      </c>
      <c r="D15" s="64">
        <f t="shared" si="0"/>
        <v>4.6100910000000015</v>
      </c>
      <c r="E15" s="64"/>
      <c r="F15" s="68">
        <v>30</v>
      </c>
      <c r="G15" s="64">
        <v>153.66970000000003</v>
      </c>
      <c r="H15" s="69">
        <v>30</v>
      </c>
      <c r="I15" s="70">
        <v>4.6100910000000015</v>
      </c>
      <c r="J15" s="66" t="s">
        <v>610</v>
      </c>
      <c r="K15" s="66" t="s">
        <v>611</v>
      </c>
      <c r="L15" s="66" t="s">
        <v>612</v>
      </c>
      <c r="M15" s="66" t="s">
        <v>613</v>
      </c>
      <c r="N15" s="66" t="s">
        <v>604</v>
      </c>
      <c r="O15" s="71">
        <v>0.66</v>
      </c>
      <c r="P15" s="72">
        <v>42.124339999999997</v>
      </c>
      <c r="Q15" s="73">
        <v>14.78126098970108</v>
      </c>
      <c r="R15" s="73" t="s">
        <v>620</v>
      </c>
      <c r="S15" s="71">
        <v>16661649900</v>
      </c>
      <c r="T15" s="71" t="s">
        <v>620</v>
      </c>
      <c r="U15" s="71"/>
      <c r="Z15" s="57">
        <v>7340029200</v>
      </c>
      <c r="AA15" s="57">
        <v>7276220400</v>
      </c>
      <c r="AB15" s="57">
        <v>99.13</v>
      </c>
      <c r="AC15" s="57">
        <v>7275412200</v>
      </c>
      <c r="AD15" s="57">
        <v>99.12</v>
      </c>
      <c r="AF15" s="57">
        <v>35342</v>
      </c>
      <c r="AG15" s="57">
        <v>119721997</v>
      </c>
      <c r="AH15" s="57">
        <v>16180</v>
      </c>
      <c r="AI15" s="57">
        <v>1171</v>
      </c>
      <c r="AJ15" s="57">
        <v>397409</v>
      </c>
      <c r="AK15" s="57">
        <v>300</v>
      </c>
      <c r="AL15" s="57">
        <v>3387</v>
      </c>
      <c r="AM15" s="58">
        <v>86.47</v>
      </c>
    </row>
    <row r="16" spans="1:39" x14ac:dyDescent="0.2">
      <c r="B16" s="90" t="s">
        <v>180</v>
      </c>
      <c r="C16" s="64">
        <v>150.55370000000002</v>
      </c>
      <c r="D16" s="64">
        <f t="shared" si="0"/>
        <v>4.516611000000001</v>
      </c>
      <c r="E16" s="64"/>
      <c r="F16" s="68">
        <v>30</v>
      </c>
      <c r="G16" s="64">
        <v>150.55370000000002</v>
      </c>
      <c r="H16" s="69">
        <v>30</v>
      </c>
      <c r="I16" s="70">
        <v>4.516611000000001</v>
      </c>
      <c r="J16" s="66" t="s">
        <v>610</v>
      </c>
      <c r="K16" s="66" t="s">
        <v>611</v>
      </c>
      <c r="L16" s="66" t="s">
        <v>612</v>
      </c>
      <c r="M16" s="66" t="s">
        <v>613</v>
      </c>
      <c r="N16" s="66" t="s">
        <v>604</v>
      </c>
      <c r="O16" s="71">
        <v>0.70150000000000001</v>
      </c>
      <c r="P16" s="72">
        <v>43.5852985</v>
      </c>
      <c r="Q16" s="73">
        <v>13.822707862346144</v>
      </c>
      <c r="R16" s="73" t="s">
        <v>620</v>
      </c>
      <c r="S16" s="71">
        <v>13089781800</v>
      </c>
      <c r="T16" s="71" t="s">
        <v>620</v>
      </c>
      <c r="U16" s="71"/>
      <c r="Z16" s="57">
        <v>7340029200</v>
      </c>
      <c r="AA16" s="57">
        <v>7267207200</v>
      </c>
      <c r="AB16" s="57">
        <v>99.01</v>
      </c>
      <c r="AC16" s="57">
        <v>7233931200</v>
      </c>
      <c r="AD16" s="57">
        <v>98.55</v>
      </c>
      <c r="AF16" s="57">
        <v>35598</v>
      </c>
      <c r="AG16" s="57">
        <v>148312061</v>
      </c>
      <c r="AH16" s="57">
        <v>24523</v>
      </c>
      <c r="AI16" s="57">
        <v>1341</v>
      </c>
      <c r="AJ16" s="57">
        <v>377028</v>
      </c>
      <c r="AK16" s="57">
        <v>300</v>
      </c>
      <c r="AL16" s="57">
        <v>4166</v>
      </c>
      <c r="AM16" s="58">
        <v>84.1</v>
      </c>
    </row>
    <row r="17" spans="2:39" x14ac:dyDescent="0.2">
      <c r="B17" s="90" t="s">
        <v>184</v>
      </c>
      <c r="C17" s="64">
        <v>239.49169999999998</v>
      </c>
      <c r="D17" s="64">
        <f t="shared" si="0"/>
        <v>7.1847509999999994</v>
      </c>
      <c r="E17" s="64"/>
      <c r="F17" s="68">
        <v>30</v>
      </c>
      <c r="G17" s="64">
        <v>239.49169999999998</v>
      </c>
      <c r="H17" s="69">
        <v>30</v>
      </c>
      <c r="I17" s="70">
        <v>7.1847509999999994</v>
      </c>
      <c r="J17" s="66" t="s">
        <v>610</v>
      </c>
      <c r="K17" s="66" t="s">
        <v>611</v>
      </c>
      <c r="L17" s="66" t="s">
        <v>612</v>
      </c>
      <c r="M17" s="66" t="s">
        <v>613</v>
      </c>
      <c r="N17" s="66" t="s">
        <v>604</v>
      </c>
      <c r="O17" s="71">
        <v>0.90149999999999997</v>
      </c>
      <c r="P17" s="72">
        <v>45.357098499999999</v>
      </c>
      <c r="Q17" s="73">
        <v>16.127907560914341</v>
      </c>
      <c r="R17" s="73" t="s">
        <v>620</v>
      </c>
      <c r="S17" s="71">
        <v>14676356100</v>
      </c>
      <c r="T17" s="71" t="s">
        <v>620</v>
      </c>
      <c r="U17" s="71"/>
      <c r="Z17" s="57">
        <v>7340029200</v>
      </c>
      <c r="AA17" s="57">
        <v>7279773300</v>
      </c>
      <c r="AB17" s="57">
        <v>99.18</v>
      </c>
      <c r="AC17" s="57">
        <v>7279127700</v>
      </c>
      <c r="AD17" s="57">
        <v>99.17</v>
      </c>
      <c r="AF17" s="57">
        <v>37286</v>
      </c>
      <c r="AG17" s="57">
        <v>129906835</v>
      </c>
      <c r="AH17" s="57">
        <v>16375</v>
      </c>
      <c r="AI17" s="57">
        <v>1189</v>
      </c>
      <c r="AJ17" s="57">
        <v>317653</v>
      </c>
      <c r="AK17" s="57">
        <v>300</v>
      </c>
      <c r="AL17" s="57">
        <v>3484</v>
      </c>
      <c r="AM17" s="58">
        <v>85.26</v>
      </c>
    </row>
    <row r="18" spans="2:39" x14ac:dyDescent="0.2">
      <c r="B18" s="90" t="s">
        <v>188</v>
      </c>
      <c r="C18" s="64">
        <v>149.99870000000001</v>
      </c>
      <c r="D18" s="64">
        <f t="shared" si="0"/>
        <v>4.4999609999999999</v>
      </c>
      <c r="E18" s="64"/>
      <c r="F18" s="68">
        <v>30</v>
      </c>
      <c r="G18" s="64">
        <v>149.99870000000001</v>
      </c>
      <c r="H18" s="69">
        <v>30</v>
      </c>
      <c r="I18" s="70">
        <v>4.4999609999999999</v>
      </c>
      <c r="J18" s="66" t="s">
        <v>610</v>
      </c>
      <c r="K18" s="66" t="s">
        <v>611</v>
      </c>
      <c r="L18" s="66" t="s">
        <v>612</v>
      </c>
      <c r="M18" s="66" t="s">
        <v>613</v>
      </c>
      <c r="N18" s="66" t="s">
        <v>604</v>
      </c>
      <c r="O18" s="71">
        <v>0.55200000000000005</v>
      </c>
      <c r="P18" s="72">
        <v>11.413448000000001</v>
      </c>
      <c r="Q18" s="73">
        <v>17.952825923134888</v>
      </c>
      <c r="R18" s="73" t="s">
        <v>620</v>
      </c>
      <c r="S18" s="71">
        <v>17662348500</v>
      </c>
      <c r="T18" s="71" t="s">
        <v>620</v>
      </c>
      <c r="U18" s="71"/>
      <c r="Z18" s="57">
        <v>7340029200</v>
      </c>
      <c r="AA18" s="57">
        <v>7266423300</v>
      </c>
      <c r="AB18" s="57">
        <v>99</v>
      </c>
      <c r="AC18" s="57">
        <v>7266250800</v>
      </c>
      <c r="AD18" s="57">
        <v>98.99</v>
      </c>
      <c r="AF18" s="57">
        <v>41768</v>
      </c>
      <c r="AG18" s="57">
        <v>156761405</v>
      </c>
      <c r="AH18" s="57">
        <v>16838</v>
      </c>
      <c r="AI18" s="57">
        <v>1269</v>
      </c>
      <c r="AJ18" s="57">
        <v>377028</v>
      </c>
      <c r="AK18" s="57">
        <v>300</v>
      </c>
      <c r="AL18" s="57">
        <v>3753</v>
      </c>
      <c r="AM18" s="58">
        <v>84.53</v>
      </c>
    </row>
    <row r="19" spans="2:39" x14ac:dyDescent="0.2">
      <c r="B19" s="90" t="s">
        <v>192</v>
      </c>
      <c r="C19" s="64">
        <v>191.06269999999998</v>
      </c>
      <c r="D19" s="64">
        <f t="shared" si="0"/>
        <v>5.7318809999999996</v>
      </c>
      <c r="E19" s="64"/>
      <c r="F19" s="68">
        <v>30</v>
      </c>
      <c r="G19" s="64">
        <v>191.06269999999998</v>
      </c>
      <c r="H19" s="69">
        <v>30</v>
      </c>
      <c r="I19" s="70">
        <v>5.7318809999999996</v>
      </c>
      <c r="J19" s="66" t="s">
        <v>610</v>
      </c>
      <c r="K19" s="66" t="s">
        <v>611</v>
      </c>
      <c r="L19" s="66" t="s">
        <v>612</v>
      </c>
      <c r="M19" s="66" t="s">
        <v>613</v>
      </c>
      <c r="N19" s="66" t="s">
        <v>604</v>
      </c>
      <c r="O19" s="71">
        <v>0.78300000000000003</v>
      </c>
      <c r="P19" s="72">
        <v>45.601216999999998</v>
      </c>
      <c r="Q19" s="73">
        <v>15.564230092941472</v>
      </c>
      <c r="R19" s="73" t="s">
        <v>620</v>
      </c>
      <c r="S19" s="71">
        <v>13803507000</v>
      </c>
      <c r="T19" s="71" t="s">
        <v>620</v>
      </c>
      <c r="U19" s="71"/>
      <c r="Z19" s="57">
        <v>7340029200</v>
      </c>
      <c r="AA19" s="57">
        <v>7277996400</v>
      </c>
      <c r="AB19" s="57">
        <v>99.15</v>
      </c>
      <c r="AC19" s="57">
        <v>7277081400</v>
      </c>
      <c r="AD19" s="57">
        <v>99.14</v>
      </c>
      <c r="AF19" s="57">
        <v>37220</v>
      </c>
      <c r="AG19" s="57">
        <v>141550822</v>
      </c>
      <c r="AH19" s="57">
        <v>23005</v>
      </c>
      <c r="AI19" s="57">
        <v>1269</v>
      </c>
      <c r="AJ19" s="57">
        <v>377028</v>
      </c>
      <c r="AK19" s="57">
        <v>300</v>
      </c>
      <c r="AL19" s="57">
        <v>3803</v>
      </c>
      <c r="AM19" s="58">
        <v>84.19</v>
      </c>
    </row>
    <row r="20" spans="2:39" x14ac:dyDescent="0.2">
      <c r="B20" s="90" t="s">
        <v>196</v>
      </c>
      <c r="C20" s="64">
        <v>206.33570000000003</v>
      </c>
      <c r="D20" s="64">
        <f t="shared" si="0"/>
        <v>6.1900710000000005</v>
      </c>
      <c r="E20" s="64"/>
      <c r="F20" s="68">
        <v>30</v>
      </c>
      <c r="G20" s="64">
        <v>206.33570000000003</v>
      </c>
      <c r="H20" s="69">
        <v>30</v>
      </c>
      <c r="I20" s="70">
        <v>6.1900710000000005</v>
      </c>
      <c r="J20" s="66" t="s">
        <v>610</v>
      </c>
      <c r="K20" s="66" t="s">
        <v>611</v>
      </c>
      <c r="L20" s="66" t="s">
        <v>612</v>
      </c>
      <c r="M20" s="66" t="s">
        <v>613</v>
      </c>
      <c r="N20" s="66" t="s">
        <v>604</v>
      </c>
      <c r="O20" s="71">
        <v>1.0105</v>
      </c>
      <c r="P20" s="72">
        <v>17.7139895</v>
      </c>
      <c r="Q20" s="73">
        <v>10.900326551117809</v>
      </c>
      <c r="R20" s="73" t="s">
        <v>620</v>
      </c>
      <c r="S20" s="71">
        <v>6505023000</v>
      </c>
      <c r="T20" s="71" t="s">
        <v>620</v>
      </c>
      <c r="U20" s="71"/>
      <c r="Z20" s="57">
        <v>6505023000</v>
      </c>
      <c r="AA20" s="57">
        <v>6449959200</v>
      </c>
      <c r="AB20" s="57">
        <v>99.15</v>
      </c>
      <c r="AC20" s="57">
        <v>6449797800</v>
      </c>
      <c r="AD20" s="57">
        <v>99.15</v>
      </c>
      <c r="AF20" s="57">
        <v>35125</v>
      </c>
      <c r="AG20" s="57">
        <v>120384482</v>
      </c>
      <c r="AH20" s="57">
        <v>12946</v>
      </c>
      <c r="AI20" s="57">
        <v>1193</v>
      </c>
      <c r="AJ20" s="57">
        <v>377028</v>
      </c>
      <c r="AK20" s="57">
        <v>300</v>
      </c>
      <c r="AL20" s="57">
        <v>3427</v>
      </c>
      <c r="AM20" s="58">
        <v>84.29</v>
      </c>
    </row>
    <row r="21" spans="2:39" x14ac:dyDescent="0.2">
      <c r="B21" s="90" t="s">
        <v>200</v>
      </c>
      <c r="C21" s="64">
        <v>219.9127</v>
      </c>
      <c r="D21" s="64">
        <f t="shared" si="0"/>
        <v>6.5973810000000004</v>
      </c>
      <c r="E21" s="64"/>
      <c r="F21" s="68">
        <v>30</v>
      </c>
      <c r="G21" s="64">
        <v>219.9127</v>
      </c>
      <c r="H21" s="69">
        <v>30</v>
      </c>
      <c r="I21" s="70">
        <v>6.5973810000000004</v>
      </c>
      <c r="J21" s="66" t="s">
        <v>610</v>
      </c>
      <c r="K21" s="66" t="s">
        <v>611</v>
      </c>
      <c r="L21" s="66" t="s">
        <v>612</v>
      </c>
      <c r="M21" s="66" t="s">
        <v>613</v>
      </c>
      <c r="N21" s="66" t="s">
        <v>604</v>
      </c>
      <c r="O21" s="71">
        <v>0.90049999999999997</v>
      </c>
      <c r="P21" s="72">
        <v>24.2580995</v>
      </c>
      <c r="Q21" s="73">
        <v>8.7435820145692027</v>
      </c>
      <c r="R21" s="73" t="s">
        <v>620</v>
      </c>
      <c r="S21" s="71">
        <v>14631276900</v>
      </c>
      <c r="T21" s="71" t="s">
        <v>620</v>
      </c>
      <c r="U21" s="71"/>
      <c r="Z21" s="57">
        <v>7602173100</v>
      </c>
      <c r="AA21" s="57">
        <v>7238314500</v>
      </c>
      <c r="AB21" s="57">
        <v>95.21</v>
      </c>
      <c r="AC21" s="57">
        <v>7238086800</v>
      </c>
      <c r="AD21" s="57">
        <v>95.21</v>
      </c>
      <c r="AF21" s="57">
        <v>60268</v>
      </c>
      <c r="AG21" s="57">
        <v>147587813</v>
      </c>
      <c r="AH21" s="57">
        <v>8790</v>
      </c>
      <c r="AI21" s="57">
        <v>807</v>
      </c>
      <c r="AJ21" s="57">
        <v>494647</v>
      </c>
      <c r="AK21" s="57">
        <v>300</v>
      </c>
      <c r="AL21" s="57">
        <v>2448</v>
      </c>
      <c r="AM21" s="58">
        <v>80.53</v>
      </c>
    </row>
    <row r="22" spans="2:39" x14ac:dyDescent="0.2">
      <c r="B22" s="90" t="s">
        <v>205</v>
      </c>
      <c r="C22" s="64">
        <v>81.867700000000013</v>
      </c>
      <c r="D22" s="64">
        <f t="shared" si="0"/>
        <v>2.4560310000000003</v>
      </c>
      <c r="E22" s="64"/>
      <c r="F22" s="68">
        <v>30</v>
      </c>
      <c r="G22" s="64">
        <v>81.867700000000013</v>
      </c>
      <c r="H22" s="69">
        <v>30</v>
      </c>
      <c r="I22" s="70">
        <v>2.4560310000000003</v>
      </c>
      <c r="J22" s="66" t="s">
        <v>614</v>
      </c>
      <c r="K22" s="66" t="s">
        <v>611</v>
      </c>
      <c r="L22" s="66" t="s">
        <v>615</v>
      </c>
      <c r="M22" s="66" t="s">
        <v>616</v>
      </c>
      <c r="N22" s="66" t="s">
        <v>604</v>
      </c>
      <c r="O22" s="71">
        <v>0.31</v>
      </c>
      <c r="P22" s="72">
        <v>47.14969</v>
      </c>
      <c r="Q22" s="73">
        <v>16.395930670685757</v>
      </c>
      <c r="R22" s="73" t="s">
        <v>620</v>
      </c>
      <c r="S22" s="71">
        <v>12044677500</v>
      </c>
      <c r="T22" s="71" t="s">
        <v>620</v>
      </c>
      <c r="U22" s="71"/>
      <c r="Z22" s="57">
        <v>7340029200</v>
      </c>
      <c r="AA22" s="57">
        <v>7277870100</v>
      </c>
      <c r="AB22" s="57">
        <v>99.15</v>
      </c>
      <c r="AC22" s="57">
        <v>7276492200</v>
      </c>
      <c r="AD22" s="57">
        <v>99.13</v>
      </c>
      <c r="AF22" s="57">
        <v>35127</v>
      </c>
      <c r="AG22" s="57">
        <v>108480597</v>
      </c>
      <c r="AH22" s="57">
        <v>16973</v>
      </c>
      <c r="AI22" s="57">
        <v>1010</v>
      </c>
      <c r="AJ22" s="57">
        <v>377893</v>
      </c>
      <c r="AK22" s="57">
        <v>300</v>
      </c>
      <c r="AL22" s="57">
        <v>3088</v>
      </c>
      <c r="AM22" s="58">
        <v>83.81</v>
      </c>
    </row>
    <row r="23" spans="2:39" x14ac:dyDescent="0.2">
      <c r="B23" s="90" t="s">
        <v>209</v>
      </c>
      <c r="C23" s="64">
        <v>100.3087</v>
      </c>
      <c r="D23" s="64">
        <f t="shared" si="0"/>
        <v>3.009261</v>
      </c>
      <c r="E23" s="64"/>
      <c r="F23" s="68">
        <v>30</v>
      </c>
      <c r="G23" s="64">
        <v>100.3087</v>
      </c>
      <c r="H23" s="69">
        <v>30</v>
      </c>
      <c r="I23" s="70">
        <v>3.009261</v>
      </c>
      <c r="J23" s="66" t="s">
        <v>610</v>
      </c>
      <c r="K23" s="66" t="s">
        <v>611</v>
      </c>
      <c r="L23" s="66" t="s">
        <v>612</v>
      </c>
      <c r="M23" s="66" t="s">
        <v>613</v>
      </c>
      <c r="N23" s="66" t="s">
        <v>604</v>
      </c>
      <c r="O23" s="71">
        <v>0.40100000000000002</v>
      </c>
      <c r="P23" s="72">
        <v>41.333599</v>
      </c>
      <c r="Q23" s="73">
        <v>11.450439588043205</v>
      </c>
      <c r="R23" s="73" t="s">
        <v>620</v>
      </c>
      <c r="S23" s="71">
        <v>11859197100</v>
      </c>
      <c r="T23" s="71" t="s">
        <v>620</v>
      </c>
      <c r="U23" s="71"/>
      <c r="Z23" s="57">
        <v>7340029200</v>
      </c>
      <c r="AA23" s="57">
        <v>7282975200</v>
      </c>
      <c r="AB23" s="57">
        <v>99.22</v>
      </c>
      <c r="AC23" s="57">
        <v>7282472100</v>
      </c>
      <c r="AD23" s="57">
        <v>99.22</v>
      </c>
      <c r="AF23" s="57">
        <v>33951</v>
      </c>
      <c r="AG23" s="57">
        <v>132338406</v>
      </c>
      <c r="AH23" s="57">
        <v>22768</v>
      </c>
      <c r="AI23" s="57">
        <v>1296</v>
      </c>
      <c r="AJ23" s="57">
        <v>377028</v>
      </c>
      <c r="AK23" s="57">
        <v>300</v>
      </c>
      <c r="AL23" s="57">
        <v>3897</v>
      </c>
      <c r="AM23" s="58">
        <v>84.38</v>
      </c>
    </row>
    <row r="24" spans="2:39" x14ac:dyDescent="0.2">
      <c r="B24" s="90" t="s">
        <v>213</v>
      </c>
      <c r="C24" s="64">
        <v>154.53970000000001</v>
      </c>
      <c r="D24" s="64">
        <f t="shared" si="0"/>
        <v>4.6361910000000011</v>
      </c>
      <c r="E24" s="64"/>
      <c r="F24" s="68">
        <v>30</v>
      </c>
      <c r="G24" s="64">
        <v>154.53970000000001</v>
      </c>
      <c r="H24" s="69">
        <v>30</v>
      </c>
      <c r="I24" s="70">
        <v>4.6361910000000011</v>
      </c>
      <c r="J24" s="66" t="s">
        <v>610</v>
      </c>
      <c r="K24" s="66" t="s">
        <v>611</v>
      </c>
      <c r="L24" s="66" t="s">
        <v>612</v>
      </c>
      <c r="M24" s="66" t="s">
        <v>613</v>
      </c>
      <c r="N24" s="66" t="s">
        <v>604</v>
      </c>
      <c r="O24" s="71">
        <v>0.69499999999999995</v>
      </c>
      <c r="P24" s="72">
        <v>15.461304999999999</v>
      </c>
      <c r="Q24" s="73">
        <v>14.875709620698316</v>
      </c>
      <c r="R24" s="73" t="s">
        <v>620</v>
      </c>
      <c r="S24" s="71">
        <v>16082076300</v>
      </c>
      <c r="T24" s="71" t="s">
        <v>620</v>
      </c>
      <c r="U24" s="71"/>
      <c r="Z24" s="57">
        <v>7340029200</v>
      </c>
      <c r="AA24" s="57">
        <v>7277039400</v>
      </c>
      <c r="AB24" s="57">
        <v>99.14</v>
      </c>
      <c r="AC24" s="57">
        <v>7276756800</v>
      </c>
      <c r="AD24" s="57">
        <v>99.14</v>
      </c>
      <c r="AF24" s="57">
        <v>38814</v>
      </c>
      <c r="AG24" s="57">
        <v>138825128</v>
      </c>
      <c r="AH24" s="57">
        <v>17562</v>
      </c>
      <c r="AI24" s="57">
        <v>1223</v>
      </c>
      <c r="AJ24" s="57">
        <v>377893</v>
      </c>
      <c r="AK24" s="57">
        <v>300</v>
      </c>
      <c r="AL24" s="57">
        <v>3576</v>
      </c>
      <c r="AM24" s="58">
        <v>84.09</v>
      </c>
    </row>
    <row r="25" spans="2:39" x14ac:dyDescent="0.2">
      <c r="B25" s="90" t="s">
        <v>217</v>
      </c>
      <c r="C25" s="64">
        <v>209.22370000000001</v>
      </c>
      <c r="D25" s="64">
        <f t="shared" si="0"/>
        <v>6.2767110000000006</v>
      </c>
      <c r="E25" s="64"/>
      <c r="F25" s="68">
        <v>30</v>
      </c>
      <c r="G25" s="64">
        <v>209.22370000000001</v>
      </c>
      <c r="H25" s="69">
        <v>30</v>
      </c>
      <c r="I25" s="70">
        <v>6.2767110000000006</v>
      </c>
      <c r="J25" s="66" t="s">
        <v>610</v>
      </c>
      <c r="K25" s="66" t="s">
        <v>611</v>
      </c>
      <c r="L25" s="66" t="s">
        <v>612</v>
      </c>
      <c r="M25" s="66" t="s">
        <v>613</v>
      </c>
      <c r="N25" s="66" t="s">
        <v>604</v>
      </c>
      <c r="O25" s="71">
        <v>0.97850000000000004</v>
      </c>
      <c r="P25" s="72">
        <v>23.192021499999999</v>
      </c>
      <c r="Q25" s="73">
        <v>17.753880934438584</v>
      </c>
      <c r="R25" s="73" t="s">
        <v>620</v>
      </c>
      <c r="S25" s="71">
        <v>13781925900</v>
      </c>
      <c r="T25" s="71" t="s">
        <v>620</v>
      </c>
      <c r="U25" s="71"/>
      <c r="Z25" s="57">
        <v>7340029200</v>
      </c>
      <c r="AA25" s="57">
        <v>7236589500</v>
      </c>
      <c r="AB25" s="57">
        <v>98.59</v>
      </c>
      <c r="AC25" s="57">
        <v>7236475800</v>
      </c>
      <c r="AD25" s="57">
        <v>98.59</v>
      </c>
      <c r="AF25" s="57">
        <v>43105</v>
      </c>
      <c r="AG25" s="57">
        <v>129846531</v>
      </c>
      <c r="AH25" s="57">
        <v>10664</v>
      </c>
      <c r="AI25" s="57">
        <v>1008</v>
      </c>
      <c r="AJ25" s="57">
        <v>377028</v>
      </c>
      <c r="AK25" s="57">
        <v>300</v>
      </c>
      <c r="AL25" s="57">
        <v>3012</v>
      </c>
      <c r="AM25" s="58">
        <v>83.61</v>
      </c>
    </row>
    <row r="26" spans="2:39" x14ac:dyDescent="0.2">
      <c r="B26" s="90" t="s">
        <v>221</v>
      </c>
      <c r="C26" s="64">
        <v>148.45769999999999</v>
      </c>
      <c r="D26" s="64">
        <f t="shared" si="0"/>
        <v>4.4537309999999994</v>
      </c>
      <c r="E26" s="64"/>
      <c r="F26" s="68">
        <v>30</v>
      </c>
      <c r="G26" s="64">
        <v>148.45769999999999</v>
      </c>
      <c r="H26" s="69">
        <v>30</v>
      </c>
      <c r="I26" s="70">
        <v>4.4537309999999994</v>
      </c>
      <c r="J26" s="66" t="s">
        <v>610</v>
      </c>
      <c r="K26" s="66" t="s">
        <v>611</v>
      </c>
      <c r="L26" s="66" t="s">
        <v>612</v>
      </c>
      <c r="M26" s="66" t="s">
        <v>613</v>
      </c>
      <c r="N26" s="66" t="s">
        <v>604</v>
      </c>
      <c r="O26" s="71">
        <v>0.55500000000000005</v>
      </c>
      <c r="P26" s="72">
        <v>44.651445000000002</v>
      </c>
      <c r="Q26" s="73">
        <v>19.315800050238632</v>
      </c>
      <c r="R26" s="73" t="s">
        <v>620</v>
      </c>
      <c r="S26" s="71">
        <v>11650460400</v>
      </c>
      <c r="T26" s="71" t="s">
        <v>620</v>
      </c>
      <c r="U26" s="71"/>
      <c r="Z26" s="57">
        <v>7340029200</v>
      </c>
      <c r="AA26" s="57">
        <v>7255251000</v>
      </c>
      <c r="AB26" s="57">
        <v>98.84</v>
      </c>
      <c r="AC26" s="57">
        <v>7255079400</v>
      </c>
      <c r="AD26" s="57">
        <v>98.84</v>
      </c>
      <c r="AF26" s="57">
        <v>36908</v>
      </c>
      <c r="AG26" s="57">
        <v>108966135</v>
      </c>
      <c r="AH26" s="57">
        <v>13295</v>
      </c>
      <c r="AI26" s="57">
        <v>1021</v>
      </c>
      <c r="AJ26" s="57">
        <v>377028</v>
      </c>
      <c r="AK26" s="57">
        <v>300</v>
      </c>
      <c r="AL26" s="57">
        <v>2952</v>
      </c>
      <c r="AM26" s="58">
        <v>83.62</v>
      </c>
    </row>
    <row r="27" spans="2:39" x14ac:dyDescent="0.2">
      <c r="B27" s="90" t="s">
        <v>225</v>
      </c>
      <c r="C27" s="64">
        <v>218.05170000000001</v>
      </c>
      <c r="D27" s="64">
        <f t="shared" si="0"/>
        <v>6.5415510000000001</v>
      </c>
      <c r="E27" s="64"/>
      <c r="F27" s="68">
        <v>30</v>
      </c>
      <c r="G27" s="64">
        <v>218.05170000000001</v>
      </c>
      <c r="H27" s="69">
        <v>30</v>
      </c>
      <c r="I27" s="70">
        <v>6.5415510000000001</v>
      </c>
      <c r="J27" s="66" t="s">
        <v>610</v>
      </c>
      <c r="K27" s="66" t="s">
        <v>611</v>
      </c>
      <c r="L27" s="66" t="s">
        <v>612</v>
      </c>
      <c r="M27" s="66" t="s">
        <v>613</v>
      </c>
      <c r="N27" s="66" t="s">
        <v>604</v>
      </c>
      <c r="O27" s="71">
        <v>0.95499999999999996</v>
      </c>
      <c r="P27" s="72">
        <v>45.479044999999999</v>
      </c>
      <c r="Q27" s="73">
        <v>13.442903793016828</v>
      </c>
      <c r="R27" s="73" t="s">
        <v>620</v>
      </c>
      <c r="S27" s="71">
        <v>12261619800</v>
      </c>
      <c r="T27" s="71" t="s">
        <v>620</v>
      </c>
      <c r="U27" s="71"/>
      <c r="Z27" s="57">
        <v>7340029200</v>
      </c>
      <c r="AA27" s="57">
        <v>7244701200</v>
      </c>
      <c r="AB27" s="57">
        <v>98.7</v>
      </c>
      <c r="AC27" s="57">
        <v>7237033800</v>
      </c>
      <c r="AD27" s="57">
        <v>98.6</v>
      </c>
      <c r="AF27" s="57">
        <v>81058</v>
      </c>
      <c r="AG27" s="57">
        <v>222934714</v>
      </c>
      <c r="AH27" s="57">
        <v>8336</v>
      </c>
      <c r="AI27" s="57">
        <v>978</v>
      </c>
      <c r="AJ27" s="57">
        <v>641461</v>
      </c>
      <c r="AK27" s="57">
        <v>300</v>
      </c>
      <c r="AL27" s="57">
        <v>2750</v>
      </c>
      <c r="AM27" s="58">
        <v>74.17</v>
      </c>
    </row>
    <row r="28" spans="2:39" x14ac:dyDescent="0.2">
      <c r="B28" s="90" t="s">
        <v>229</v>
      </c>
      <c r="C28" s="64">
        <v>183.3887</v>
      </c>
      <c r="D28" s="64">
        <f t="shared" si="0"/>
        <v>5.5016610000000004</v>
      </c>
      <c r="E28" s="64"/>
      <c r="F28" s="68">
        <v>30</v>
      </c>
      <c r="G28" s="64">
        <v>183.3887</v>
      </c>
      <c r="H28" s="69">
        <v>30</v>
      </c>
      <c r="I28" s="70">
        <v>5.5016610000000004</v>
      </c>
      <c r="J28" s="66" t="s">
        <v>610</v>
      </c>
      <c r="K28" s="66" t="s">
        <v>611</v>
      </c>
      <c r="L28" s="66" t="s">
        <v>612</v>
      </c>
      <c r="M28" s="66" t="s">
        <v>613</v>
      </c>
      <c r="N28" s="66" t="s">
        <v>604</v>
      </c>
      <c r="O28" s="71">
        <v>0.82199999999999995</v>
      </c>
      <c r="P28" s="72">
        <v>45.509177999999999</v>
      </c>
      <c r="Q28" s="73">
        <v>13.698367244410951</v>
      </c>
      <c r="R28" s="73" t="s">
        <v>620</v>
      </c>
      <c r="S28" s="71">
        <v>12324820500</v>
      </c>
      <c r="T28" s="71" t="s">
        <v>620</v>
      </c>
      <c r="U28" s="71"/>
      <c r="Z28" s="57">
        <v>7340029200</v>
      </c>
      <c r="AA28" s="57">
        <v>7252052100</v>
      </c>
      <c r="AB28" s="57">
        <v>98.8</v>
      </c>
      <c r="AC28" s="57">
        <v>7251580200</v>
      </c>
      <c r="AD28" s="57">
        <v>98.79</v>
      </c>
      <c r="AF28" s="57">
        <v>94609</v>
      </c>
      <c r="AG28" s="57">
        <v>241982870</v>
      </c>
      <c r="AH28" s="57">
        <v>7233</v>
      </c>
      <c r="AI28" s="57">
        <v>938</v>
      </c>
      <c r="AJ28" s="57">
        <v>473898</v>
      </c>
      <c r="AK28" s="57">
        <v>300</v>
      </c>
      <c r="AL28" s="57">
        <v>2557</v>
      </c>
      <c r="AM28" s="58">
        <v>73.75</v>
      </c>
    </row>
    <row r="29" spans="2:39" x14ac:dyDescent="0.2">
      <c r="B29" s="90" t="s">
        <v>233</v>
      </c>
      <c r="C29" s="64">
        <v>235.12270000000001</v>
      </c>
      <c r="D29" s="64">
        <f t="shared" si="0"/>
        <v>7.0536810000000001</v>
      </c>
      <c r="E29" s="64"/>
      <c r="F29" s="68">
        <v>30</v>
      </c>
      <c r="G29" s="64">
        <v>235.12270000000001</v>
      </c>
      <c r="H29" s="69">
        <v>30</v>
      </c>
      <c r="I29" s="70">
        <v>7.0536810000000001</v>
      </c>
      <c r="J29" s="66" t="s">
        <v>610</v>
      </c>
      <c r="K29" s="66" t="s">
        <v>611</v>
      </c>
      <c r="L29" s="66" t="s">
        <v>612</v>
      </c>
      <c r="M29" s="66" t="s">
        <v>613</v>
      </c>
      <c r="N29" s="66" t="s">
        <v>604</v>
      </c>
      <c r="O29" s="71">
        <v>1.1755</v>
      </c>
      <c r="P29" s="72">
        <v>45.479824499999999</v>
      </c>
      <c r="Q29" s="73">
        <v>12.619241396634012</v>
      </c>
      <c r="R29" s="73" t="s">
        <v>620</v>
      </c>
      <c r="S29" s="71">
        <v>11882152500</v>
      </c>
      <c r="T29" s="71" t="s">
        <v>620</v>
      </c>
      <c r="U29" s="71"/>
      <c r="Z29" s="57">
        <v>7340029200</v>
      </c>
      <c r="AA29" s="57">
        <v>7265902200</v>
      </c>
      <c r="AB29" s="57">
        <v>98.99</v>
      </c>
      <c r="AC29" s="57">
        <v>7264882500</v>
      </c>
      <c r="AD29" s="57">
        <v>98.98</v>
      </c>
      <c r="AF29" s="57">
        <v>98345</v>
      </c>
      <c r="AG29" s="57">
        <v>238727576</v>
      </c>
      <c r="AH29" s="57">
        <v>6756</v>
      </c>
      <c r="AI29" s="57">
        <v>869</v>
      </c>
      <c r="AJ29" s="57">
        <v>636533</v>
      </c>
      <c r="AK29" s="57">
        <v>300</v>
      </c>
      <c r="AL29" s="57">
        <v>2427</v>
      </c>
      <c r="AM29" s="58">
        <v>74.55</v>
      </c>
    </row>
    <row r="30" spans="2:39" x14ac:dyDescent="0.2">
      <c r="B30" s="90" t="s">
        <v>237</v>
      </c>
      <c r="C30" s="64">
        <v>220.8947</v>
      </c>
      <c r="D30" s="64">
        <f t="shared" si="0"/>
        <v>6.6268410000000006</v>
      </c>
      <c r="E30" s="64"/>
      <c r="F30" s="68">
        <v>30</v>
      </c>
      <c r="G30" s="64">
        <v>220.8947</v>
      </c>
      <c r="H30" s="69">
        <v>30</v>
      </c>
      <c r="I30" s="70">
        <v>6.6268410000000006</v>
      </c>
      <c r="J30" s="66" t="s">
        <v>610</v>
      </c>
      <c r="K30" s="66" t="s">
        <v>611</v>
      </c>
      <c r="L30" s="66" t="s">
        <v>612</v>
      </c>
      <c r="M30" s="66" t="s">
        <v>613</v>
      </c>
      <c r="N30" s="66" t="s">
        <v>604</v>
      </c>
      <c r="O30" s="71">
        <v>1.1930000000000001</v>
      </c>
      <c r="P30" s="72">
        <v>11.565807000000001</v>
      </c>
      <c r="Q30" s="73">
        <v>5.9402662647575983</v>
      </c>
      <c r="R30" s="73" t="s">
        <v>620</v>
      </c>
      <c r="S30" s="71">
        <v>14598268800</v>
      </c>
      <c r="T30" s="71" t="s">
        <v>620</v>
      </c>
      <c r="U30" s="71"/>
      <c r="Z30" s="57">
        <v>7864317000</v>
      </c>
      <c r="AA30" s="57">
        <v>7186981500</v>
      </c>
      <c r="AB30" s="57">
        <v>91.39</v>
      </c>
      <c r="AC30" s="57">
        <v>7186287000</v>
      </c>
      <c r="AD30" s="57">
        <v>91.38</v>
      </c>
      <c r="AF30" s="57">
        <v>122865</v>
      </c>
      <c r="AG30" s="57">
        <v>232431407</v>
      </c>
      <c r="AH30" s="57">
        <v>3892</v>
      </c>
      <c r="AI30" s="57">
        <v>691</v>
      </c>
      <c r="AJ30" s="57">
        <v>636533</v>
      </c>
      <c r="AK30" s="57">
        <v>300</v>
      </c>
      <c r="AL30" s="57">
        <v>1891</v>
      </c>
      <c r="AM30" s="58">
        <v>68.69</v>
      </c>
    </row>
    <row r="31" spans="2:39" x14ac:dyDescent="0.2">
      <c r="B31" s="90" t="s">
        <v>241</v>
      </c>
      <c r="C31" s="64">
        <v>229.77670000000001</v>
      </c>
      <c r="D31" s="64">
        <f t="shared" si="0"/>
        <v>6.8933010000000001</v>
      </c>
      <c r="E31" s="64"/>
      <c r="F31" s="68">
        <v>30</v>
      </c>
      <c r="G31" s="64">
        <v>229.77670000000001</v>
      </c>
      <c r="H31" s="69">
        <v>30</v>
      </c>
      <c r="I31" s="70">
        <v>6.8933010000000001</v>
      </c>
      <c r="J31" s="66" t="s">
        <v>610</v>
      </c>
      <c r="K31" s="66" t="s">
        <v>611</v>
      </c>
      <c r="L31" s="66" t="s">
        <v>612</v>
      </c>
      <c r="M31" s="66" t="s">
        <v>613</v>
      </c>
      <c r="N31" s="66" t="s">
        <v>604</v>
      </c>
      <c r="O31" s="71">
        <v>1.0654999999999999</v>
      </c>
      <c r="P31" s="72">
        <v>11.534934499999999</v>
      </c>
      <c r="Q31" s="73">
        <v>14.636573725194674</v>
      </c>
      <c r="R31" s="73" t="s">
        <v>620</v>
      </c>
      <c r="S31" s="71">
        <v>14284088400</v>
      </c>
      <c r="T31" s="71" t="s">
        <v>620</v>
      </c>
      <c r="U31" s="71"/>
      <c r="Z31" s="57">
        <v>7340029200</v>
      </c>
      <c r="AA31" s="57">
        <v>7270595700</v>
      </c>
      <c r="AB31" s="57">
        <v>99.05</v>
      </c>
      <c r="AC31" s="57">
        <v>7270120800</v>
      </c>
      <c r="AD31" s="57">
        <v>99.05</v>
      </c>
      <c r="AF31" s="57">
        <v>96206</v>
      </c>
      <c r="AG31" s="57">
        <v>252924412</v>
      </c>
      <c r="AH31" s="57">
        <v>6999</v>
      </c>
      <c r="AI31" s="57">
        <v>978</v>
      </c>
      <c r="AJ31" s="57">
        <v>636533</v>
      </c>
      <c r="AK31" s="57">
        <v>300</v>
      </c>
      <c r="AL31" s="57">
        <v>2628</v>
      </c>
      <c r="AM31" s="58">
        <v>73.47</v>
      </c>
    </row>
    <row r="32" spans="2:39" x14ac:dyDescent="0.2">
      <c r="B32" s="90" t="s">
        <v>245</v>
      </c>
      <c r="C32" s="64">
        <v>231.07869999999997</v>
      </c>
      <c r="D32" s="64">
        <f t="shared" si="0"/>
        <v>6.9323609999999993</v>
      </c>
      <c r="E32" s="64"/>
      <c r="F32" s="68">
        <v>30</v>
      </c>
      <c r="G32" s="64">
        <v>231.07869999999997</v>
      </c>
      <c r="H32" s="69">
        <v>30</v>
      </c>
      <c r="I32" s="70">
        <v>6.9323609999999993</v>
      </c>
      <c r="J32" s="66" t="s">
        <v>610</v>
      </c>
      <c r="K32" s="66" t="s">
        <v>611</v>
      </c>
      <c r="L32" s="66" t="s">
        <v>612</v>
      </c>
      <c r="M32" s="66" t="s">
        <v>613</v>
      </c>
      <c r="N32" s="66" t="s">
        <v>604</v>
      </c>
      <c r="O32" s="71">
        <v>1.145</v>
      </c>
      <c r="P32" s="72">
        <v>34.180855000000001</v>
      </c>
      <c r="Q32" s="73">
        <v>14.808641044963576</v>
      </c>
      <c r="R32" s="73" t="s">
        <v>620</v>
      </c>
      <c r="S32" s="71">
        <v>10893282300</v>
      </c>
      <c r="T32" s="71" t="s">
        <v>620</v>
      </c>
      <c r="U32" s="71"/>
      <c r="Z32" s="57">
        <v>7340029200</v>
      </c>
      <c r="AA32" s="57">
        <v>7278836700</v>
      </c>
      <c r="AB32" s="57">
        <v>99.17</v>
      </c>
      <c r="AC32" s="57">
        <v>7277953500</v>
      </c>
      <c r="AD32" s="57">
        <v>99.15</v>
      </c>
      <c r="AF32" s="57">
        <v>82938</v>
      </c>
      <c r="AG32" s="57">
        <v>231897268</v>
      </c>
      <c r="AH32" s="57">
        <v>9113</v>
      </c>
      <c r="AI32" s="57">
        <v>1013</v>
      </c>
      <c r="AJ32" s="57">
        <v>527623</v>
      </c>
      <c r="AK32" s="57">
        <v>300</v>
      </c>
      <c r="AL32" s="57">
        <v>2796</v>
      </c>
      <c r="AM32" s="58">
        <v>74.05</v>
      </c>
    </row>
    <row r="33" spans="2:39" x14ac:dyDescent="0.2">
      <c r="B33" s="90" t="s">
        <v>249</v>
      </c>
      <c r="C33" s="64">
        <v>198.74270000000001</v>
      </c>
      <c r="D33" s="64">
        <f t="shared" si="0"/>
        <v>5.9622810000000008</v>
      </c>
      <c r="E33" s="64"/>
      <c r="F33" s="68">
        <v>30</v>
      </c>
      <c r="G33" s="64">
        <v>198.74270000000001</v>
      </c>
      <c r="H33" s="69">
        <v>30</v>
      </c>
      <c r="I33" s="70">
        <v>5.9622810000000008</v>
      </c>
      <c r="J33" s="66" t="s">
        <v>610</v>
      </c>
      <c r="K33" s="66" t="s">
        <v>611</v>
      </c>
      <c r="L33" s="66" t="s">
        <v>612</v>
      </c>
      <c r="M33" s="66" t="s">
        <v>613</v>
      </c>
      <c r="N33" s="66" t="s">
        <v>604</v>
      </c>
      <c r="O33" s="71">
        <v>0.91900000000000004</v>
      </c>
      <c r="P33" s="72">
        <v>42.916080999999998</v>
      </c>
      <c r="Q33" s="73">
        <v>14.965134388344635</v>
      </c>
      <c r="R33" s="73" t="s">
        <v>620</v>
      </c>
      <c r="S33" s="71">
        <v>9873624900</v>
      </c>
      <c r="T33" s="71" t="s">
        <v>620</v>
      </c>
      <c r="U33" s="71"/>
      <c r="Z33" s="57">
        <v>7340029200</v>
      </c>
      <c r="AA33" s="57">
        <v>7264350900</v>
      </c>
      <c r="AB33" s="57">
        <v>98.97</v>
      </c>
      <c r="AC33" s="57">
        <v>7261716600</v>
      </c>
      <c r="AD33" s="57">
        <v>98.93</v>
      </c>
      <c r="AF33" s="57">
        <v>98186</v>
      </c>
      <c r="AG33" s="57">
        <v>237102207</v>
      </c>
      <c r="AH33" s="57">
        <v>5762</v>
      </c>
      <c r="AI33" s="57">
        <v>908</v>
      </c>
      <c r="AJ33" s="57">
        <v>641461</v>
      </c>
      <c r="AK33" s="57">
        <v>300</v>
      </c>
      <c r="AL33" s="57">
        <v>2414</v>
      </c>
      <c r="AM33" s="58">
        <v>73.42</v>
      </c>
    </row>
    <row r="34" spans="2:39" x14ac:dyDescent="0.2">
      <c r="B34" s="90" t="s">
        <v>253</v>
      </c>
      <c r="C34" s="64">
        <v>244.66470000000001</v>
      </c>
      <c r="D34" s="64">
        <f t="shared" si="0"/>
        <v>7.3399410000000005</v>
      </c>
      <c r="E34" s="64"/>
      <c r="F34" s="68">
        <v>30</v>
      </c>
      <c r="G34" s="64">
        <v>244.66470000000001</v>
      </c>
      <c r="H34" s="69">
        <v>30</v>
      </c>
      <c r="I34" s="70">
        <v>7.3399410000000005</v>
      </c>
      <c r="J34" s="66" t="s">
        <v>610</v>
      </c>
      <c r="K34" s="66" t="s">
        <v>611</v>
      </c>
      <c r="L34" s="66" t="s">
        <v>612</v>
      </c>
      <c r="M34" s="66" t="s">
        <v>613</v>
      </c>
      <c r="N34" s="66" t="s">
        <v>604</v>
      </c>
      <c r="O34" s="71">
        <v>1.0885</v>
      </c>
      <c r="P34" s="72">
        <v>45.4189115</v>
      </c>
      <c r="Q34" s="73">
        <v>15.911127857322279</v>
      </c>
      <c r="R34" s="73" t="s">
        <v>620</v>
      </c>
      <c r="S34" s="71">
        <v>11417088300</v>
      </c>
      <c r="T34" s="71" t="s">
        <v>620</v>
      </c>
      <c r="U34" s="71"/>
      <c r="Z34" s="57">
        <v>7340029200</v>
      </c>
      <c r="AA34" s="57">
        <v>7258276800</v>
      </c>
      <c r="AB34" s="57">
        <v>98.89</v>
      </c>
      <c r="AC34" s="57">
        <v>7257208200</v>
      </c>
      <c r="AD34" s="57">
        <v>98.87</v>
      </c>
      <c r="AF34" s="57">
        <v>94961</v>
      </c>
      <c r="AG34" s="57">
        <v>251353607</v>
      </c>
      <c r="AH34" s="57">
        <v>7768</v>
      </c>
      <c r="AI34" s="57">
        <v>956</v>
      </c>
      <c r="AJ34" s="57">
        <v>626140</v>
      </c>
      <c r="AK34" s="57">
        <v>300</v>
      </c>
      <c r="AL34" s="57">
        <v>2646</v>
      </c>
      <c r="AM34" s="58">
        <v>74.48</v>
      </c>
    </row>
    <row r="35" spans="2:39" x14ac:dyDescent="0.2">
      <c r="B35" s="90" t="s">
        <v>257</v>
      </c>
      <c r="C35" s="64">
        <v>260.12569999999999</v>
      </c>
      <c r="D35" s="64">
        <f t="shared" si="0"/>
        <v>7.8037709999999993</v>
      </c>
      <c r="E35" s="64"/>
      <c r="F35" s="68">
        <v>30</v>
      </c>
      <c r="G35" s="64">
        <v>260.12569999999999</v>
      </c>
      <c r="H35" s="69">
        <v>30</v>
      </c>
      <c r="I35" s="70">
        <v>7.8037709999999993</v>
      </c>
      <c r="J35" s="66" t="s">
        <v>610</v>
      </c>
      <c r="K35" s="66" t="s">
        <v>611</v>
      </c>
      <c r="L35" s="66" t="s">
        <v>612</v>
      </c>
      <c r="M35" s="66" t="s">
        <v>613</v>
      </c>
      <c r="N35" s="66" t="s">
        <v>604</v>
      </c>
      <c r="O35" s="71">
        <v>1</v>
      </c>
      <c r="P35" s="72">
        <v>45.387999999999998</v>
      </c>
      <c r="Q35" s="73">
        <v>13.900075357950263</v>
      </c>
      <c r="R35" s="73" t="s">
        <v>620</v>
      </c>
      <c r="S35" s="71">
        <v>13212403800</v>
      </c>
      <c r="T35" s="71" t="s">
        <v>620</v>
      </c>
      <c r="U35" s="71"/>
      <c r="Z35" s="57">
        <v>7340029200</v>
      </c>
      <c r="AA35" s="57">
        <v>7258338300</v>
      </c>
      <c r="AB35" s="57">
        <v>98.89</v>
      </c>
      <c r="AC35" s="57">
        <v>7258128300</v>
      </c>
      <c r="AD35" s="57">
        <v>98.88</v>
      </c>
      <c r="AF35" s="57">
        <v>92058</v>
      </c>
      <c r="AG35" s="57">
        <v>244154262</v>
      </c>
      <c r="AH35" s="57">
        <v>8170</v>
      </c>
      <c r="AI35" s="57">
        <v>939</v>
      </c>
      <c r="AJ35" s="57">
        <v>636629</v>
      </c>
      <c r="AK35" s="57">
        <v>300</v>
      </c>
      <c r="AL35" s="57">
        <v>2652</v>
      </c>
      <c r="AM35" s="58">
        <v>73.92</v>
      </c>
    </row>
    <row r="36" spans="2:39" x14ac:dyDescent="0.2">
      <c r="B36" s="90" t="s">
        <v>261</v>
      </c>
      <c r="C36" s="64">
        <v>217.59370000000001</v>
      </c>
      <c r="D36" s="64">
        <f t="shared" si="0"/>
        <v>6.5278110000000007</v>
      </c>
      <c r="E36" s="64"/>
      <c r="F36" s="68">
        <v>30</v>
      </c>
      <c r="G36" s="64">
        <v>217.59370000000001</v>
      </c>
      <c r="H36" s="69">
        <v>30</v>
      </c>
      <c r="I36" s="70">
        <v>6.5278110000000007</v>
      </c>
      <c r="J36" s="66" t="s">
        <v>610</v>
      </c>
      <c r="K36" s="66" t="s">
        <v>611</v>
      </c>
      <c r="L36" s="66" t="s">
        <v>612</v>
      </c>
      <c r="M36" s="66" t="s">
        <v>613</v>
      </c>
      <c r="N36" s="66" t="s">
        <v>604</v>
      </c>
      <c r="O36" s="71">
        <v>0.9425</v>
      </c>
      <c r="P36" s="72">
        <v>35.5810575</v>
      </c>
      <c r="Q36" s="73">
        <v>14.313288118563174</v>
      </c>
      <c r="R36" s="73" t="s">
        <v>620</v>
      </c>
      <c r="S36" s="71">
        <v>11416424100</v>
      </c>
      <c r="T36" s="71" t="s">
        <v>620</v>
      </c>
      <c r="U36" s="71"/>
      <c r="Z36" s="57">
        <v>7340029200</v>
      </c>
      <c r="AA36" s="57">
        <v>7270780200</v>
      </c>
      <c r="AB36" s="57">
        <v>99.06</v>
      </c>
      <c r="AC36" s="57">
        <v>7267626300</v>
      </c>
      <c r="AD36" s="57">
        <v>99.01</v>
      </c>
      <c r="AF36" s="57">
        <v>101779</v>
      </c>
      <c r="AG36" s="57">
        <v>253729275</v>
      </c>
      <c r="AH36" s="57">
        <v>6147</v>
      </c>
      <c r="AI36" s="57">
        <v>932</v>
      </c>
      <c r="AJ36" s="57">
        <v>636533</v>
      </c>
      <c r="AK36" s="57">
        <v>300</v>
      </c>
      <c r="AL36" s="57">
        <v>2492</v>
      </c>
      <c r="AM36" s="58">
        <v>73.23</v>
      </c>
    </row>
    <row r="37" spans="2:39" x14ac:dyDescent="0.2">
      <c r="B37" s="90" t="s">
        <v>265</v>
      </c>
      <c r="C37" s="64">
        <v>227.98570000000001</v>
      </c>
      <c r="D37" s="64">
        <f t="shared" si="0"/>
        <v>6.8395710000000003</v>
      </c>
      <c r="E37" s="64"/>
      <c r="F37" s="68">
        <v>30</v>
      </c>
      <c r="G37" s="64">
        <v>227.98570000000001</v>
      </c>
      <c r="H37" s="69">
        <v>30</v>
      </c>
      <c r="I37" s="70">
        <v>6.8395710000000003</v>
      </c>
      <c r="J37" s="66" t="s">
        <v>610</v>
      </c>
      <c r="K37" s="66" t="s">
        <v>611</v>
      </c>
      <c r="L37" s="66" t="s">
        <v>612</v>
      </c>
      <c r="M37" s="66" t="s">
        <v>613</v>
      </c>
      <c r="N37" s="66" t="s">
        <v>604</v>
      </c>
      <c r="O37" s="71">
        <v>0.86</v>
      </c>
      <c r="P37" s="72">
        <v>26.084139999999998</v>
      </c>
      <c r="Q37" s="73">
        <v>13.90509922130118</v>
      </c>
      <c r="R37" s="73" t="s">
        <v>620</v>
      </c>
      <c r="S37" s="71">
        <v>12009521700</v>
      </c>
      <c r="T37" s="71" t="s">
        <v>620</v>
      </c>
      <c r="U37" s="71"/>
      <c r="Z37" s="57">
        <v>7340029200</v>
      </c>
      <c r="AA37" s="57">
        <v>7269647700</v>
      </c>
      <c r="AB37" s="57">
        <v>99.04</v>
      </c>
      <c r="AC37" s="57">
        <v>7269313800</v>
      </c>
      <c r="AD37" s="57">
        <v>99.04</v>
      </c>
      <c r="AF37" s="57">
        <v>91048</v>
      </c>
      <c r="AG37" s="57">
        <v>257930021</v>
      </c>
      <c r="AH37" s="57">
        <v>8114</v>
      </c>
      <c r="AI37" s="57">
        <v>1039</v>
      </c>
      <c r="AJ37" s="57">
        <v>712420</v>
      </c>
      <c r="AK37" s="57">
        <v>300</v>
      </c>
      <c r="AL37" s="57">
        <v>2832</v>
      </c>
      <c r="AM37" s="58">
        <v>75.069999999999993</v>
      </c>
    </row>
    <row r="38" spans="2:39" x14ac:dyDescent="0.2">
      <c r="B38" s="90" t="s">
        <v>269</v>
      </c>
      <c r="C38" s="64">
        <v>245.48269999999999</v>
      </c>
      <c r="D38" s="64">
        <f t="shared" si="0"/>
        <v>7.3644809999999996</v>
      </c>
      <c r="E38" s="64"/>
      <c r="F38" s="68">
        <v>30</v>
      </c>
      <c r="G38" s="64">
        <v>245.48269999999999</v>
      </c>
      <c r="H38" s="69">
        <v>30</v>
      </c>
      <c r="I38" s="70">
        <v>7.3644809999999996</v>
      </c>
      <c r="J38" s="66" t="s">
        <v>610</v>
      </c>
      <c r="K38" s="66" t="s">
        <v>611</v>
      </c>
      <c r="L38" s="66" t="s">
        <v>612</v>
      </c>
      <c r="M38" s="66" t="s">
        <v>613</v>
      </c>
      <c r="N38" s="66" t="s">
        <v>604</v>
      </c>
      <c r="O38" s="71">
        <v>1.2</v>
      </c>
      <c r="P38" s="72">
        <v>13.392799999999999</v>
      </c>
      <c r="Q38" s="73">
        <v>13.351218286862597</v>
      </c>
      <c r="R38" s="73" t="s">
        <v>620</v>
      </c>
      <c r="S38" s="71">
        <v>13475406000</v>
      </c>
      <c r="T38" s="71" t="s">
        <v>620</v>
      </c>
      <c r="U38" s="71"/>
      <c r="Z38" s="57">
        <v>7340029200</v>
      </c>
      <c r="AA38" s="57">
        <v>7258533300</v>
      </c>
      <c r="AB38" s="57">
        <v>98.89</v>
      </c>
      <c r="AC38" s="57">
        <v>7258217100</v>
      </c>
      <c r="AD38" s="57">
        <v>98.89</v>
      </c>
      <c r="AF38" s="57">
        <v>101792</v>
      </c>
      <c r="AG38" s="57">
        <v>247966452</v>
      </c>
      <c r="AH38" s="57">
        <v>6092</v>
      </c>
      <c r="AI38" s="57">
        <v>902</v>
      </c>
      <c r="AJ38" s="57">
        <v>463544</v>
      </c>
      <c r="AK38" s="57">
        <v>300</v>
      </c>
      <c r="AL38" s="57">
        <v>2436</v>
      </c>
      <c r="AM38" s="58">
        <v>74.790000000000006</v>
      </c>
    </row>
    <row r="39" spans="2:39" x14ac:dyDescent="0.2">
      <c r="B39" s="90" t="s">
        <v>94</v>
      </c>
      <c r="C39" s="64">
        <v>231.58544309999999</v>
      </c>
      <c r="D39" s="64">
        <f t="shared" si="0"/>
        <v>6.947563293</v>
      </c>
      <c r="E39" s="64"/>
      <c r="F39" s="68">
        <v>30</v>
      </c>
      <c r="G39" s="64">
        <v>231.58544309999999</v>
      </c>
      <c r="H39" s="69">
        <v>30</v>
      </c>
      <c r="I39" s="70">
        <v>6.947563293</v>
      </c>
      <c r="J39" s="66" t="s">
        <v>610</v>
      </c>
      <c r="K39" s="66" t="s">
        <v>611</v>
      </c>
      <c r="L39" s="66" t="s">
        <v>612</v>
      </c>
      <c r="M39" s="66" t="s">
        <v>613</v>
      </c>
      <c r="N39" s="66" t="s">
        <v>604</v>
      </c>
      <c r="O39" s="71">
        <v>0.27</v>
      </c>
      <c r="P39" s="72">
        <v>45.419730000000001</v>
      </c>
      <c r="Q39" s="73">
        <v>19.398191409193668</v>
      </c>
      <c r="R39" s="73" t="s">
        <v>620</v>
      </c>
      <c r="S39" s="71">
        <v>10828022700</v>
      </c>
      <c r="T39" s="71" t="s">
        <v>620</v>
      </c>
      <c r="U39" s="71"/>
      <c r="Z39" s="57">
        <v>7340029200</v>
      </c>
      <c r="AA39" s="57">
        <v>7250159100</v>
      </c>
      <c r="AB39" s="57">
        <v>98.78</v>
      </c>
      <c r="AC39" s="57">
        <v>7248151500</v>
      </c>
      <c r="AD39" s="57">
        <v>98.75</v>
      </c>
      <c r="AF39" s="57">
        <v>81000</v>
      </c>
      <c r="AG39" s="57">
        <v>225800489</v>
      </c>
      <c r="AH39" s="57">
        <v>9172</v>
      </c>
      <c r="AI39" s="57">
        <v>997</v>
      </c>
      <c r="AJ39" s="57">
        <v>636533</v>
      </c>
      <c r="AK39" s="57">
        <v>300</v>
      </c>
      <c r="AL39" s="57">
        <v>2787</v>
      </c>
      <c r="AM39" s="58">
        <v>71.08</v>
      </c>
    </row>
    <row r="40" spans="2:39" x14ac:dyDescent="0.2">
      <c r="B40" s="90" t="s">
        <v>274</v>
      </c>
      <c r="C40" s="64">
        <v>324.04769999999996</v>
      </c>
      <c r="D40" s="64">
        <f t="shared" si="0"/>
        <v>9.721430999999999</v>
      </c>
      <c r="E40" s="64"/>
      <c r="F40" s="68">
        <v>30</v>
      </c>
      <c r="G40" s="64">
        <v>324.04769999999996</v>
      </c>
      <c r="H40" s="69">
        <v>30</v>
      </c>
      <c r="I40" s="70">
        <v>9.721430999999999</v>
      </c>
      <c r="J40" s="66" t="s">
        <v>610</v>
      </c>
      <c r="K40" s="66" t="s">
        <v>611</v>
      </c>
      <c r="L40" s="66" t="s">
        <v>612</v>
      </c>
      <c r="M40" s="66" t="s">
        <v>613</v>
      </c>
      <c r="N40" s="66" t="s">
        <v>604</v>
      </c>
      <c r="O40" s="71">
        <v>0.995</v>
      </c>
      <c r="P40" s="72">
        <v>27.941005000000001</v>
      </c>
      <c r="Q40" s="73">
        <v>10.838030645566439</v>
      </c>
      <c r="R40" s="73" t="s">
        <v>620</v>
      </c>
      <c r="S40" s="71">
        <v>19037003700</v>
      </c>
      <c r="T40" s="71" t="s">
        <v>620</v>
      </c>
      <c r="U40" s="71"/>
      <c r="Z40" s="57">
        <v>8126460900</v>
      </c>
      <c r="AA40" s="57">
        <v>7217057100</v>
      </c>
      <c r="AB40" s="57">
        <v>88.81</v>
      </c>
      <c r="AC40" s="57">
        <v>7216804800</v>
      </c>
      <c r="AD40" s="57">
        <v>88.81</v>
      </c>
      <c r="AF40" s="57">
        <v>106369</v>
      </c>
      <c r="AG40" s="57">
        <v>174357595</v>
      </c>
      <c r="AH40" s="57">
        <v>2569</v>
      </c>
      <c r="AI40" s="57">
        <v>653</v>
      </c>
      <c r="AJ40" s="57">
        <v>281259</v>
      </c>
      <c r="AK40" s="57">
        <v>300</v>
      </c>
      <c r="AL40" s="57">
        <v>1639</v>
      </c>
      <c r="AM40" s="58">
        <v>72.459999999999994</v>
      </c>
    </row>
    <row r="41" spans="2:39" x14ac:dyDescent="0.2">
      <c r="B41" s="90" t="s">
        <v>279</v>
      </c>
      <c r="C41" s="64">
        <v>330.18370000000004</v>
      </c>
      <c r="D41" s="64">
        <f t="shared" si="0"/>
        <v>9.9055110000000024</v>
      </c>
      <c r="E41" s="64"/>
      <c r="F41" s="68">
        <v>30</v>
      </c>
      <c r="G41" s="64">
        <v>330.18370000000004</v>
      </c>
      <c r="H41" s="69">
        <v>30</v>
      </c>
      <c r="I41" s="70">
        <v>9.9055110000000024</v>
      </c>
      <c r="J41" s="66" t="s">
        <v>610</v>
      </c>
      <c r="K41" s="66" t="s">
        <v>611</v>
      </c>
      <c r="L41" s="66" t="s">
        <v>612</v>
      </c>
      <c r="M41" s="66" t="s">
        <v>613</v>
      </c>
      <c r="N41" s="66" t="s">
        <v>604</v>
      </c>
      <c r="O41" s="71">
        <v>1.27</v>
      </c>
      <c r="P41" s="72">
        <v>33.480730000000001</v>
      </c>
      <c r="Q41" s="73">
        <v>17.135443355940719</v>
      </c>
      <c r="R41" s="73" t="s">
        <v>620</v>
      </c>
      <c r="S41" s="71">
        <v>11194477800</v>
      </c>
      <c r="T41" s="71" t="s">
        <v>620</v>
      </c>
      <c r="U41" s="71"/>
      <c r="Z41" s="57">
        <v>7340029200</v>
      </c>
      <c r="AA41" s="57">
        <v>7281141000</v>
      </c>
      <c r="AB41" s="57">
        <v>99.2</v>
      </c>
      <c r="AC41" s="57">
        <v>7278429000</v>
      </c>
      <c r="AD41" s="57">
        <v>99.16</v>
      </c>
      <c r="AF41" s="57">
        <v>79805</v>
      </c>
      <c r="AG41" s="57">
        <v>222989393</v>
      </c>
      <c r="AH41" s="57">
        <v>7448</v>
      </c>
      <c r="AI41" s="57">
        <v>1042</v>
      </c>
      <c r="AJ41" s="57">
        <v>478540</v>
      </c>
      <c r="AK41" s="57">
        <v>300</v>
      </c>
      <c r="AL41" s="57">
        <v>2794</v>
      </c>
      <c r="AM41" s="58">
        <v>76.180000000000007</v>
      </c>
    </row>
    <row r="42" spans="2:39" x14ac:dyDescent="0.2">
      <c r="B42" s="90" t="s">
        <v>287</v>
      </c>
      <c r="C42" s="64">
        <v>310.06970000000001</v>
      </c>
      <c r="D42" s="64">
        <f t="shared" si="0"/>
        <v>9.3020910000000008</v>
      </c>
      <c r="E42" s="64"/>
      <c r="F42" s="68">
        <v>30</v>
      </c>
      <c r="G42" s="64">
        <v>310.06970000000001</v>
      </c>
      <c r="H42" s="69">
        <v>30</v>
      </c>
      <c r="I42" s="70">
        <v>9.3020910000000008</v>
      </c>
      <c r="J42" s="66" t="s">
        <v>610</v>
      </c>
      <c r="K42" s="66" t="s">
        <v>611</v>
      </c>
      <c r="L42" s="66" t="s">
        <v>612</v>
      </c>
      <c r="M42" s="66" t="s">
        <v>613</v>
      </c>
      <c r="N42" s="66" t="s">
        <v>604</v>
      </c>
      <c r="O42" s="71">
        <v>1.25</v>
      </c>
      <c r="P42" s="72">
        <v>45.899749999999997</v>
      </c>
      <c r="Q42" s="73">
        <v>16.252248178849534</v>
      </c>
      <c r="R42" s="73" t="s">
        <v>620</v>
      </c>
      <c r="S42" s="71">
        <v>10938239100</v>
      </c>
      <c r="T42" s="71" t="s">
        <v>620</v>
      </c>
      <c r="U42" s="71"/>
      <c r="Z42" s="57">
        <v>7340029200</v>
      </c>
      <c r="AA42" s="57">
        <v>7267433700</v>
      </c>
      <c r="AB42" s="57">
        <v>99.01</v>
      </c>
      <c r="AC42" s="57">
        <v>7266602700</v>
      </c>
      <c r="AD42" s="57">
        <v>99</v>
      </c>
      <c r="AF42" s="57">
        <v>87236</v>
      </c>
      <c r="AG42" s="57">
        <v>257189153</v>
      </c>
      <c r="AH42" s="57">
        <v>8439</v>
      </c>
      <c r="AI42" s="57">
        <v>1090</v>
      </c>
      <c r="AJ42" s="57">
        <v>670301</v>
      </c>
      <c r="AK42" s="57">
        <v>300</v>
      </c>
      <c r="AL42" s="57">
        <v>2948</v>
      </c>
      <c r="AM42" s="58">
        <v>75.040000000000006</v>
      </c>
    </row>
    <row r="43" spans="2:39" x14ac:dyDescent="0.2">
      <c r="B43" s="90" t="s">
        <v>293</v>
      </c>
      <c r="C43" s="64">
        <v>212.86869999999999</v>
      </c>
      <c r="D43" s="64">
        <f t="shared" si="0"/>
        <v>6.3860609999999998</v>
      </c>
      <c r="E43" s="64"/>
      <c r="F43" s="68">
        <v>30</v>
      </c>
      <c r="G43" s="64">
        <v>212.86869999999999</v>
      </c>
      <c r="H43" s="69">
        <v>30</v>
      </c>
      <c r="I43" s="70">
        <v>6.3860609999999998</v>
      </c>
      <c r="J43" s="66" t="s">
        <v>610</v>
      </c>
      <c r="K43" s="66" t="s">
        <v>611</v>
      </c>
      <c r="L43" s="66" t="s">
        <v>612</v>
      </c>
      <c r="M43" s="66" t="s">
        <v>613</v>
      </c>
      <c r="N43" s="66" t="s">
        <v>604</v>
      </c>
      <c r="O43" s="71">
        <v>0.76549999999999996</v>
      </c>
      <c r="P43" s="72">
        <v>35.550234500000002</v>
      </c>
      <c r="Q43" s="73">
        <v>15.578296910324038</v>
      </c>
      <c r="R43" s="73" t="s">
        <v>620</v>
      </c>
      <c r="S43" s="71">
        <v>14758011600</v>
      </c>
      <c r="T43" s="71" t="s">
        <v>620</v>
      </c>
      <c r="U43" s="71"/>
      <c r="Z43" s="57">
        <v>7340029200</v>
      </c>
      <c r="AA43" s="57">
        <v>7239632400</v>
      </c>
      <c r="AB43" s="57">
        <v>98.63</v>
      </c>
      <c r="AC43" s="57">
        <v>7234054500</v>
      </c>
      <c r="AD43" s="57">
        <v>98.56</v>
      </c>
      <c r="AF43" s="57">
        <v>70235</v>
      </c>
      <c r="AG43" s="57">
        <v>183318828</v>
      </c>
      <c r="AH43" s="57">
        <v>6705</v>
      </c>
      <c r="AI43" s="57">
        <v>966</v>
      </c>
      <c r="AJ43" s="57">
        <v>670301</v>
      </c>
      <c r="AK43" s="57">
        <v>300</v>
      </c>
      <c r="AL43" s="57">
        <v>2610</v>
      </c>
      <c r="AM43" s="58">
        <v>76.37</v>
      </c>
    </row>
    <row r="44" spans="2:39" x14ac:dyDescent="0.2">
      <c r="B44" s="90" t="s">
        <v>297</v>
      </c>
      <c r="C44" s="64">
        <v>271.57069999999999</v>
      </c>
      <c r="D44" s="64">
        <f t="shared" si="0"/>
        <v>8.1471209999999985</v>
      </c>
      <c r="E44" s="64"/>
      <c r="F44" s="68">
        <v>30</v>
      </c>
      <c r="G44" s="64">
        <v>271.57069999999999</v>
      </c>
      <c r="H44" s="69">
        <v>30</v>
      </c>
      <c r="I44" s="70">
        <v>8.1471209999999985</v>
      </c>
      <c r="J44" s="66" t="s">
        <v>610</v>
      </c>
      <c r="K44" s="66" t="s">
        <v>611</v>
      </c>
      <c r="L44" s="66" t="s">
        <v>612</v>
      </c>
      <c r="M44" s="66" t="s">
        <v>613</v>
      </c>
      <c r="N44" s="66" t="s">
        <v>604</v>
      </c>
      <c r="O44" s="71">
        <v>1.0694999999999999</v>
      </c>
      <c r="P44" s="72">
        <v>12.6309305</v>
      </c>
      <c r="Q44" s="73">
        <v>13.25551369002763</v>
      </c>
      <c r="R44" s="73" t="s">
        <v>620</v>
      </c>
      <c r="S44" s="71">
        <v>13015099200</v>
      </c>
      <c r="T44" s="71" t="s">
        <v>620</v>
      </c>
      <c r="U44" s="71"/>
      <c r="Z44" s="57">
        <v>7340029200</v>
      </c>
      <c r="AA44" s="57">
        <v>7256723700</v>
      </c>
      <c r="AB44" s="57">
        <v>98.87</v>
      </c>
      <c r="AC44" s="57">
        <v>7256385900</v>
      </c>
      <c r="AD44" s="57">
        <v>98.86</v>
      </c>
      <c r="AF44" s="57">
        <v>66704</v>
      </c>
      <c r="AG44" s="57">
        <v>177474264</v>
      </c>
      <c r="AH44" s="57">
        <v>6718</v>
      </c>
      <c r="AI44" s="57">
        <v>994</v>
      </c>
      <c r="AJ44" s="57">
        <v>361966</v>
      </c>
      <c r="AK44" s="57">
        <v>300</v>
      </c>
      <c r="AL44" s="57">
        <v>2660</v>
      </c>
      <c r="AM44" s="58">
        <v>77.989999999999995</v>
      </c>
    </row>
    <row r="45" spans="2:39" x14ac:dyDescent="0.2">
      <c r="B45" s="90" t="s">
        <v>301</v>
      </c>
      <c r="C45" s="64">
        <v>261.1857</v>
      </c>
      <c r="D45" s="64">
        <f t="shared" si="0"/>
        <v>7.8355709999999998</v>
      </c>
      <c r="E45" s="64"/>
      <c r="F45" s="68">
        <v>30</v>
      </c>
      <c r="G45" s="64">
        <v>261.1857</v>
      </c>
      <c r="H45" s="69">
        <v>30</v>
      </c>
      <c r="I45" s="70">
        <v>7.8355709999999998</v>
      </c>
      <c r="J45" s="66" t="s">
        <v>610</v>
      </c>
      <c r="K45" s="66" t="s">
        <v>611</v>
      </c>
      <c r="L45" s="66" t="s">
        <v>612</v>
      </c>
      <c r="M45" s="66" t="s">
        <v>613</v>
      </c>
      <c r="N45" s="66" t="s">
        <v>604</v>
      </c>
      <c r="O45" s="71">
        <v>0.99550000000000005</v>
      </c>
      <c r="P45" s="72">
        <v>27.941004499999998</v>
      </c>
      <c r="Q45" s="73">
        <v>14.709419743782968</v>
      </c>
      <c r="R45" s="73" t="s">
        <v>620</v>
      </c>
      <c r="S45" s="71">
        <v>14968395000</v>
      </c>
      <c r="T45" s="71" t="s">
        <v>620</v>
      </c>
      <c r="U45" s="71"/>
      <c r="Z45" s="57">
        <v>7340029200</v>
      </c>
      <c r="AA45" s="57">
        <v>7270222200</v>
      </c>
      <c r="AB45" s="57">
        <v>99.05</v>
      </c>
      <c r="AC45" s="57">
        <v>7269708300</v>
      </c>
      <c r="AD45" s="57">
        <v>99.04</v>
      </c>
      <c r="AF45" s="57">
        <v>78675</v>
      </c>
      <c r="AG45" s="57">
        <v>224975026</v>
      </c>
      <c r="AH45" s="57">
        <v>7859</v>
      </c>
      <c r="AI45" s="57">
        <v>1065</v>
      </c>
      <c r="AJ45" s="57">
        <v>355356</v>
      </c>
      <c r="AK45" s="57">
        <v>300</v>
      </c>
      <c r="AL45" s="57">
        <v>2859</v>
      </c>
      <c r="AM45" s="58">
        <v>74.83</v>
      </c>
    </row>
    <row r="46" spans="2:39" x14ac:dyDescent="0.2">
      <c r="B46" s="90" t="s">
        <v>305</v>
      </c>
      <c r="C46" s="64">
        <v>274.8107</v>
      </c>
      <c r="D46" s="64">
        <f t="shared" si="0"/>
        <v>8.2443209999999993</v>
      </c>
      <c r="E46" s="64"/>
      <c r="F46" s="68">
        <v>30</v>
      </c>
      <c r="G46" s="64">
        <v>274.8107</v>
      </c>
      <c r="H46" s="69">
        <v>30</v>
      </c>
      <c r="I46" s="70">
        <v>8.2443209999999993</v>
      </c>
      <c r="J46" s="66" t="s">
        <v>610</v>
      </c>
      <c r="K46" s="66" t="s">
        <v>611</v>
      </c>
      <c r="L46" s="66" t="s">
        <v>612</v>
      </c>
      <c r="M46" s="66" t="s">
        <v>613</v>
      </c>
      <c r="N46" s="66" t="s">
        <v>604</v>
      </c>
      <c r="O46" s="71">
        <v>1.2175</v>
      </c>
      <c r="P46" s="72">
        <v>45.298782500000002</v>
      </c>
      <c r="Q46" s="73">
        <v>14.11660386837478</v>
      </c>
      <c r="R46" s="73" t="s">
        <v>620</v>
      </c>
      <c r="S46" s="71">
        <v>13377423600</v>
      </c>
      <c r="T46" s="71" t="s">
        <v>620</v>
      </c>
      <c r="U46" s="71"/>
      <c r="Z46" s="57">
        <v>7340029200</v>
      </c>
      <c r="AA46" s="57">
        <v>7256111100</v>
      </c>
      <c r="AB46" s="57">
        <v>98.86</v>
      </c>
      <c r="AC46" s="57">
        <v>7256031000</v>
      </c>
      <c r="AD46" s="57">
        <v>98.86</v>
      </c>
      <c r="AF46" s="57">
        <v>62087</v>
      </c>
      <c r="AG46" s="57">
        <v>148758999</v>
      </c>
      <c r="AH46" s="57">
        <v>5028</v>
      </c>
      <c r="AI46" s="57">
        <v>934</v>
      </c>
      <c r="AJ46" s="57">
        <v>315367</v>
      </c>
      <c r="AK46" s="57">
        <v>300</v>
      </c>
      <c r="AL46" s="57">
        <v>2395</v>
      </c>
      <c r="AM46" s="58">
        <v>78.349999999999994</v>
      </c>
    </row>
    <row r="47" spans="2:39" x14ac:dyDescent="0.2">
      <c r="B47" s="90" t="s">
        <v>310</v>
      </c>
      <c r="C47" s="64">
        <v>304.23070000000001</v>
      </c>
      <c r="D47" s="64">
        <f t="shared" si="0"/>
        <v>9.1269209999999994</v>
      </c>
      <c r="E47" s="64"/>
      <c r="F47" s="68">
        <v>30</v>
      </c>
      <c r="G47" s="64">
        <v>304.23070000000001</v>
      </c>
      <c r="H47" s="69">
        <v>30</v>
      </c>
      <c r="I47" s="70">
        <v>9.1269209999999994</v>
      </c>
      <c r="J47" s="66" t="s">
        <v>610</v>
      </c>
      <c r="K47" s="66" t="s">
        <v>611</v>
      </c>
      <c r="L47" s="66" t="s">
        <v>612</v>
      </c>
      <c r="M47" s="66" t="s">
        <v>613</v>
      </c>
      <c r="N47" s="66" t="s">
        <v>604</v>
      </c>
      <c r="O47" s="71">
        <v>1.1220000000000001</v>
      </c>
      <c r="P47" s="72">
        <v>45.357877999999999</v>
      </c>
      <c r="Q47" s="73">
        <v>13.287164029138406</v>
      </c>
      <c r="R47" s="73" t="s">
        <v>620</v>
      </c>
      <c r="S47" s="71">
        <v>14315416500</v>
      </c>
      <c r="T47" s="71" t="s">
        <v>620</v>
      </c>
      <c r="U47" s="71"/>
      <c r="Z47" s="57">
        <v>7340029200</v>
      </c>
      <c r="AA47" s="57">
        <v>7273938600</v>
      </c>
      <c r="AB47" s="57">
        <v>99.1</v>
      </c>
      <c r="AC47" s="57">
        <v>7247537100</v>
      </c>
      <c r="AD47" s="57">
        <v>98.74</v>
      </c>
      <c r="AF47" s="57">
        <v>71060</v>
      </c>
      <c r="AG47" s="57">
        <v>216390102</v>
      </c>
      <c r="AH47" s="57">
        <v>9689</v>
      </c>
      <c r="AI47" s="57">
        <v>1087</v>
      </c>
      <c r="AJ47" s="57">
        <v>463151</v>
      </c>
      <c r="AK47" s="57">
        <v>300</v>
      </c>
      <c r="AL47" s="57">
        <v>3045</v>
      </c>
      <c r="AM47" s="58">
        <v>74.510000000000005</v>
      </c>
    </row>
    <row r="48" spans="2:39" x14ac:dyDescent="0.2">
      <c r="B48" s="90" t="s">
        <v>315</v>
      </c>
      <c r="C48" s="64">
        <v>327.72770000000003</v>
      </c>
      <c r="D48" s="64">
        <f t="shared" si="0"/>
        <v>9.8318309999999993</v>
      </c>
      <c r="E48" s="64"/>
      <c r="F48" s="68">
        <v>30</v>
      </c>
      <c r="G48" s="64">
        <v>327.72770000000003</v>
      </c>
      <c r="H48" s="69">
        <v>30</v>
      </c>
      <c r="I48" s="70">
        <v>9.8318309999999993</v>
      </c>
      <c r="J48" s="66" t="s">
        <v>610</v>
      </c>
      <c r="K48" s="66" t="s">
        <v>611</v>
      </c>
      <c r="L48" s="66" t="s">
        <v>612</v>
      </c>
      <c r="M48" s="66" t="s">
        <v>613</v>
      </c>
      <c r="N48" s="66" t="s">
        <v>604</v>
      </c>
      <c r="O48" s="71">
        <v>1.1559999999999999</v>
      </c>
      <c r="P48" s="72">
        <v>45.329843999999994</v>
      </c>
      <c r="Q48" s="73">
        <v>16.242200452147699</v>
      </c>
      <c r="R48" s="73" t="s">
        <v>620</v>
      </c>
      <c r="S48" s="71">
        <v>14514805200</v>
      </c>
      <c r="T48" s="71" t="s">
        <v>620</v>
      </c>
      <c r="U48" s="71"/>
      <c r="Z48" s="57">
        <v>7340029200</v>
      </c>
      <c r="AA48" s="57">
        <v>7261192800</v>
      </c>
      <c r="AB48" s="57">
        <v>98.93</v>
      </c>
      <c r="AC48" s="57">
        <v>7255694700</v>
      </c>
      <c r="AD48" s="57">
        <v>98.85</v>
      </c>
      <c r="AF48" s="57">
        <v>71488</v>
      </c>
      <c r="AG48" s="57">
        <v>214178881</v>
      </c>
      <c r="AH48" s="57">
        <v>9204</v>
      </c>
      <c r="AI48" s="57">
        <v>1106</v>
      </c>
      <c r="AJ48" s="57">
        <v>465540</v>
      </c>
      <c r="AK48" s="57">
        <v>300</v>
      </c>
      <c r="AL48" s="57">
        <v>2996</v>
      </c>
      <c r="AM48" s="58">
        <v>76.87</v>
      </c>
    </row>
    <row r="49" spans="2:39" x14ac:dyDescent="0.2">
      <c r="B49" s="90" t="s">
        <v>319</v>
      </c>
      <c r="C49" s="64">
        <v>186.2107</v>
      </c>
      <c r="D49" s="64">
        <f t="shared" si="0"/>
        <v>5.5863209999999999</v>
      </c>
      <c r="E49" s="64"/>
      <c r="F49" s="68">
        <v>30</v>
      </c>
      <c r="G49" s="64">
        <v>186.2107</v>
      </c>
      <c r="H49" s="69">
        <v>30</v>
      </c>
      <c r="I49" s="70">
        <v>5.5863209999999999</v>
      </c>
      <c r="J49" s="66" t="s">
        <v>610</v>
      </c>
      <c r="K49" s="66" t="s">
        <v>611</v>
      </c>
      <c r="L49" s="66" t="s">
        <v>612</v>
      </c>
      <c r="M49" s="66" t="s">
        <v>613</v>
      </c>
      <c r="N49" s="66" t="s">
        <v>604</v>
      </c>
      <c r="O49" s="71">
        <v>0.85399999999999998</v>
      </c>
      <c r="P49" s="72">
        <v>24.258146</v>
      </c>
      <c r="Q49" s="73">
        <v>12.80236121577493</v>
      </c>
      <c r="R49" s="73" t="s">
        <v>620</v>
      </c>
      <c r="S49" s="71">
        <v>13450767000</v>
      </c>
      <c r="T49" s="71" t="s">
        <v>620</v>
      </c>
      <c r="U49" s="71"/>
      <c r="Z49" s="57">
        <v>7340029200</v>
      </c>
      <c r="AA49" s="57">
        <v>7269514500</v>
      </c>
      <c r="AB49" s="57">
        <v>99.04</v>
      </c>
      <c r="AC49" s="57">
        <v>7269214800</v>
      </c>
      <c r="AD49" s="57">
        <v>99.04</v>
      </c>
      <c r="AF49" s="57">
        <v>49590</v>
      </c>
      <c r="AG49" s="57">
        <v>148239685</v>
      </c>
      <c r="AH49" s="57">
        <v>11450</v>
      </c>
      <c r="AI49" s="57">
        <v>1045</v>
      </c>
      <c r="AJ49" s="57">
        <v>465540</v>
      </c>
      <c r="AK49" s="57">
        <v>300</v>
      </c>
      <c r="AL49" s="57">
        <v>2989</v>
      </c>
      <c r="AM49" s="58">
        <v>79.06</v>
      </c>
    </row>
    <row r="50" spans="2:39" x14ac:dyDescent="0.2">
      <c r="B50" s="90" t="s">
        <v>324</v>
      </c>
      <c r="C50" s="64">
        <v>334.98870000000005</v>
      </c>
      <c r="D50" s="64">
        <f t="shared" si="0"/>
        <v>10.049661000000002</v>
      </c>
      <c r="E50" s="64"/>
      <c r="F50" s="68">
        <v>30</v>
      </c>
      <c r="G50" s="64">
        <v>334.98870000000005</v>
      </c>
      <c r="H50" s="69">
        <v>30</v>
      </c>
      <c r="I50" s="70">
        <v>10.049661000000002</v>
      </c>
      <c r="J50" s="66" t="s">
        <v>610</v>
      </c>
      <c r="K50" s="66" t="s">
        <v>611</v>
      </c>
      <c r="L50" s="66" t="s">
        <v>612</v>
      </c>
      <c r="M50" s="66" t="s">
        <v>613</v>
      </c>
      <c r="N50" s="66" t="s">
        <v>604</v>
      </c>
      <c r="O50" s="71">
        <v>1.41</v>
      </c>
      <c r="P50" s="72">
        <v>9.5899999999999996E-3</v>
      </c>
      <c r="Q50" s="73">
        <v>16.155036423009292</v>
      </c>
      <c r="R50" s="73" t="s">
        <v>620</v>
      </c>
      <c r="S50" s="71">
        <v>13381689600</v>
      </c>
      <c r="T50" s="71" t="s">
        <v>620</v>
      </c>
      <c r="U50" s="71"/>
      <c r="Z50" s="57">
        <v>7340029200</v>
      </c>
      <c r="AA50" s="57">
        <v>7268582700</v>
      </c>
      <c r="AB50" s="57">
        <v>99.03</v>
      </c>
      <c r="AC50" s="57">
        <v>7243455300</v>
      </c>
      <c r="AD50" s="57">
        <v>98.68</v>
      </c>
      <c r="AF50" s="57">
        <v>70265</v>
      </c>
      <c r="AG50" s="57">
        <v>168983402</v>
      </c>
      <c r="AH50" s="57">
        <v>5138</v>
      </c>
      <c r="AI50" s="57">
        <v>946</v>
      </c>
      <c r="AJ50" s="57">
        <v>465540</v>
      </c>
      <c r="AK50" s="57">
        <v>300</v>
      </c>
      <c r="AL50" s="57">
        <v>2404</v>
      </c>
      <c r="AM50" s="58">
        <v>76.81</v>
      </c>
    </row>
    <row r="51" spans="2:39" x14ac:dyDescent="0.2">
      <c r="B51" s="90" t="s">
        <v>329</v>
      </c>
      <c r="C51" s="64">
        <v>265.13770000000005</v>
      </c>
      <c r="D51" s="64">
        <f t="shared" si="0"/>
        <v>7.9541310000000012</v>
      </c>
      <c r="E51" s="64"/>
      <c r="F51" s="68">
        <v>30</v>
      </c>
      <c r="G51" s="64">
        <v>265.13770000000005</v>
      </c>
      <c r="H51" s="69">
        <v>30</v>
      </c>
      <c r="I51" s="70">
        <v>7.9541310000000012</v>
      </c>
      <c r="J51" s="66" t="s">
        <v>610</v>
      </c>
      <c r="K51" s="66" t="s">
        <v>611</v>
      </c>
      <c r="L51" s="66" t="s">
        <v>612</v>
      </c>
      <c r="M51" s="66" t="s">
        <v>613</v>
      </c>
      <c r="N51" s="66" t="s">
        <v>604</v>
      </c>
      <c r="O51" s="71">
        <v>1.153</v>
      </c>
      <c r="P51" s="72">
        <v>36.371847000000002</v>
      </c>
      <c r="Q51" s="73">
        <v>16.921426777191659</v>
      </c>
      <c r="R51" s="73" t="s">
        <v>620</v>
      </c>
      <c r="S51" s="71">
        <v>14468804700</v>
      </c>
      <c r="T51" s="71" t="s">
        <v>620</v>
      </c>
      <c r="U51" s="71"/>
      <c r="Z51" s="57">
        <v>7340029200</v>
      </c>
      <c r="AA51" s="57">
        <v>7272524400</v>
      </c>
      <c r="AB51" s="57">
        <v>99.08</v>
      </c>
      <c r="AC51" s="57">
        <v>7271931300</v>
      </c>
      <c r="AD51" s="57">
        <v>99.07</v>
      </c>
      <c r="AF51" s="57">
        <v>65703</v>
      </c>
      <c r="AG51" s="57">
        <v>175046847</v>
      </c>
      <c r="AH51" s="57">
        <v>7500</v>
      </c>
      <c r="AI51" s="57">
        <v>980</v>
      </c>
      <c r="AJ51" s="57">
        <v>590979</v>
      </c>
      <c r="AK51" s="57">
        <v>300</v>
      </c>
      <c r="AL51" s="57">
        <v>2664</v>
      </c>
      <c r="AM51" s="58">
        <v>76.16</v>
      </c>
    </row>
    <row r="52" spans="2:39" x14ac:dyDescent="0.2">
      <c r="B52" s="90" t="s">
        <v>98</v>
      </c>
      <c r="C52" s="64">
        <v>296.91142109999998</v>
      </c>
      <c r="D52" s="64">
        <f t="shared" si="0"/>
        <v>8.9073426330000007</v>
      </c>
      <c r="E52" s="64"/>
      <c r="F52" s="68">
        <v>30</v>
      </c>
      <c r="G52" s="64">
        <v>296.91142109999998</v>
      </c>
      <c r="H52" s="69">
        <v>30</v>
      </c>
      <c r="I52" s="70">
        <v>8.9073426330000007</v>
      </c>
      <c r="J52" s="66" t="s">
        <v>610</v>
      </c>
      <c r="K52" s="66" t="s">
        <v>611</v>
      </c>
      <c r="L52" s="66" t="s">
        <v>612</v>
      </c>
      <c r="M52" s="66" t="s">
        <v>613</v>
      </c>
      <c r="N52" s="66" t="s">
        <v>604</v>
      </c>
      <c r="O52" s="71">
        <v>0.27</v>
      </c>
      <c r="P52" s="72">
        <v>29.798729999999999</v>
      </c>
      <c r="Q52" s="73">
        <v>23.170108013062045</v>
      </c>
      <c r="R52" s="73" t="s">
        <v>620</v>
      </c>
      <c r="S52" s="71">
        <v>8997251400</v>
      </c>
      <c r="T52" s="71" t="s">
        <v>620</v>
      </c>
      <c r="U52" s="71"/>
      <c r="Z52" s="57">
        <v>7340029200</v>
      </c>
      <c r="AA52" s="57">
        <v>7258211400</v>
      </c>
      <c r="AB52" s="57">
        <v>98.89</v>
      </c>
      <c r="AC52" s="57">
        <v>7257036000</v>
      </c>
      <c r="AD52" s="57">
        <v>98.87</v>
      </c>
      <c r="AF52" s="57">
        <v>74767</v>
      </c>
      <c r="AG52" s="57">
        <v>189415055</v>
      </c>
      <c r="AH52" s="57">
        <v>5872</v>
      </c>
      <c r="AI52" s="57">
        <v>976</v>
      </c>
      <c r="AJ52" s="57">
        <v>338334</v>
      </c>
      <c r="AK52" s="57">
        <v>300</v>
      </c>
      <c r="AL52" s="57">
        <v>2533</v>
      </c>
      <c r="AM52" s="58">
        <v>71.930000000000007</v>
      </c>
    </row>
    <row r="53" spans="2:39" x14ac:dyDescent="0.2">
      <c r="B53" s="90" t="s">
        <v>103</v>
      </c>
      <c r="C53" s="64">
        <v>255.09848310000001</v>
      </c>
      <c r="D53" s="64">
        <f t="shared" si="0"/>
        <v>7.6529544930000002</v>
      </c>
      <c r="E53" s="64"/>
      <c r="F53" s="68">
        <v>30</v>
      </c>
      <c r="G53" s="64">
        <v>255.09848310000001</v>
      </c>
      <c r="H53" s="69">
        <v>30</v>
      </c>
      <c r="I53" s="70">
        <v>7.6529544930000002</v>
      </c>
      <c r="J53" s="66" t="s">
        <v>610</v>
      </c>
      <c r="K53" s="66" t="s">
        <v>611</v>
      </c>
      <c r="L53" s="66" t="s">
        <v>612</v>
      </c>
      <c r="M53" s="66" t="s">
        <v>613</v>
      </c>
      <c r="N53" s="66" t="s">
        <v>604</v>
      </c>
      <c r="O53" s="71">
        <v>0.27</v>
      </c>
      <c r="P53" s="72">
        <v>30.925729999999998</v>
      </c>
      <c r="Q53" s="73">
        <v>19.799095704596834</v>
      </c>
      <c r="R53" s="73" t="s">
        <v>620</v>
      </c>
      <c r="S53" s="71">
        <v>9239392500</v>
      </c>
      <c r="T53" s="71" t="s">
        <v>620</v>
      </c>
      <c r="U53" s="71"/>
      <c r="Z53" s="57">
        <v>7340029200</v>
      </c>
      <c r="AA53" s="57">
        <v>7235409600</v>
      </c>
      <c r="AB53" s="57">
        <v>98.57</v>
      </c>
      <c r="AC53" s="57">
        <v>7233455400</v>
      </c>
      <c r="AD53" s="57">
        <v>98.55</v>
      </c>
      <c r="AF53" s="57">
        <v>76954</v>
      </c>
      <c r="AG53" s="57">
        <v>204786611</v>
      </c>
      <c r="AH53" s="57">
        <v>7649</v>
      </c>
      <c r="AI53" s="57">
        <v>975</v>
      </c>
      <c r="AJ53" s="57">
        <v>390214</v>
      </c>
      <c r="AK53" s="57">
        <v>300</v>
      </c>
      <c r="AL53" s="57">
        <v>2661</v>
      </c>
      <c r="AM53" s="58">
        <v>71.150000000000006</v>
      </c>
    </row>
    <row r="54" spans="2:39" x14ac:dyDescent="0.2">
      <c r="B54" s="90" t="s">
        <v>333</v>
      </c>
      <c r="C54" s="64">
        <v>256.2287</v>
      </c>
      <c r="D54" s="64">
        <f t="shared" si="0"/>
        <v>7.6868609999999995</v>
      </c>
      <c r="E54" s="64"/>
      <c r="F54" s="68">
        <v>30</v>
      </c>
      <c r="G54" s="64">
        <v>256.2287</v>
      </c>
      <c r="H54" s="69">
        <v>30</v>
      </c>
      <c r="I54" s="70">
        <v>7.6868609999999995</v>
      </c>
      <c r="J54" s="66" t="s">
        <v>610</v>
      </c>
      <c r="K54" s="66" t="s">
        <v>611</v>
      </c>
      <c r="L54" s="66" t="s">
        <v>612</v>
      </c>
      <c r="M54" s="66" t="s">
        <v>613</v>
      </c>
      <c r="N54" s="66" t="s">
        <v>604</v>
      </c>
      <c r="O54" s="71">
        <v>1.0335000000000001</v>
      </c>
      <c r="P54" s="72">
        <v>45.449966500000002</v>
      </c>
      <c r="Q54" s="73">
        <v>13.867922632504396</v>
      </c>
      <c r="R54" s="73" t="s">
        <v>620</v>
      </c>
      <c r="S54" s="71">
        <v>11120352900</v>
      </c>
      <c r="T54" s="71" t="s">
        <v>620</v>
      </c>
      <c r="U54" s="71"/>
      <c r="Z54" s="57">
        <v>7340029200</v>
      </c>
      <c r="AA54" s="57">
        <v>7273746600</v>
      </c>
      <c r="AB54" s="57">
        <v>99.1</v>
      </c>
      <c r="AC54" s="57">
        <v>7265600400</v>
      </c>
      <c r="AD54" s="57">
        <v>98.99</v>
      </c>
      <c r="AF54" s="57">
        <v>100943</v>
      </c>
      <c r="AG54" s="57">
        <v>237799908</v>
      </c>
      <c r="AH54" s="57">
        <v>5609</v>
      </c>
      <c r="AI54" s="57">
        <v>878</v>
      </c>
      <c r="AJ54" s="57">
        <v>542652</v>
      </c>
      <c r="AK54" s="57">
        <v>300</v>
      </c>
      <c r="AL54" s="57">
        <v>2355</v>
      </c>
      <c r="AM54" s="58">
        <v>69.81</v>
      </c>
    </row>
    <row r="55" spans="2:39" x14ac:dyDescent="0.2">
      <c r="B55" s="90" t="s">
        <v>337</v>
      </c>
      <c r="C55" s="64">
        <v>154.55970000000002</v>
      </c>
      <c r="D55" s="64">
        <f t="shared" si="0"/>
        <v>4.6367910000000014</v>
      </c>
      <c r="E55" s="64"/>
      <c r="F55" s="68">
        <v>30</v>
      </c>
      <c r="G55" s="64">
        <v>154.55970000000002</v>
      </c>
      <c r="H55" s="69">
        <v>30</v>
      </c>
      <c r="I55" s="70">
        <v>4.6367910000000014</v>
      </c>
      <c r="J55" s="66" t="s">
        <v>610</v>
      </c>
      <c r="K55" s="66" t="s">
        <v>611</v>
      </c>
      <c r="L55" s="66" t="s">
        <v>612</v>
      </c>
      <c r="M55" s="66" t="s">
        <v>613</v>
      </c>
      <c r="N55" s="66" t="s">
        <v>604</v>
      </c>
      <c r="O55" s="71">
        <v>0.61399999999999999</v>
      </c>
      <c r="P55" s="72">
        <v>28.945385999999999</v>
      </c>
      <c r="Q55" s="73">
        <v>11.437126350163275</v>
      </c>
      <c r="R55" s="73" t="s">
        <v>620</v>
      </c>
      <c r="S55" s="71">
        <v>10306484400</v>
      </c>
      <c r="T55" s="71" t="s">
        <v>620</v>
      </c>
      <c r="U55" s="71"/>
      <c r="Z55" s="57">
        <v>7340029200</v>
      </c>
      <c r="AA55" s="57">
        <v>7263481500</v>
      </c>
      <c r="AB55" s="57">
        <v>98.96</v>
      </c>
      <c r="AC55" s="57">
        <v>7262276400</v>
      </c>
      <c r="AD55" s="57">
        <v>98.94</v>
      </c>
      <c r="AF55" s="57">
        <v>48314</v>
      </c>
      <c r="AG55" s="57">
        <v>147602089</v>
      </c>
      <c r="AH55" s="57">
        <v>9567</v>
      </c>
      <c r="AI55" s="57">
        <v>1109</v>
      </c>
      <c r="AJ55" s="57">
        <v>411946</v>
      </c>
      <c r="AK55" s="57">
        <v>300</v>
      </c>
      <c r="AL55" s="57">
        <v>3055</v>
      </c>
      <c r="AM55" s="58">
        <v>81.23</v>
      </c>
    </row>
    <row r="56" spans="2:39" x14ac:dyDescent="0.2">
      <c r="B56" s="90" t="s">
        <v>341</v>
      </c>
      <c r="C56" s="64">
        <v>164.11770000000001</v>
      </c>
      <c r="D56" s="64">
        <f t="shared" si="0"/>
        <v>4.9235310000000005</v>
      </c>
      <c r="E56" s="64"/>
      <c r="F56" s="68">
        <v>30</v>
      </c>
      <c r="G56" s="64">
        <v>164.11770000000001</v>
      </c>
      <c r="H56" s="69">
        <v>30</v>
      </c>
      <c r="I56" s="70">
        <v>4.9235310000000005</v>
      </c>
      <c r="J56" s="66" t="s">
        <v>610</v>
      </c>
      <c r="K56" s="66" t="s">
        <v>611</v>
      </c>
      <c r="L56" s="66" t="s">
        <v>612</v>
      </c>
      <c r="M56" s="66" t="s">
        <v>613</v>
      </c>
      <c r="N56" s="66" t="s">
        <v>604</v>
      </c>
      <c r="O56" s="71">
        <v>0.47649999999999998</v>
      </c>
      <c r="P56" s="72">
        <v>19.418523499999999</v>
      </c>
      <c r="Q56" s="73">
        <v>14.281888972619944</v>
      </c>
      <c r="R56" s="73" t="s">
        <v>620</v>
      </c>
      <c r="S56" s="71">
        <v>12836331000</v>
      </c>
      <c r="T56" s="71" t="s">
        <v>620</v>
      </c>
      <c r="U56" s="71"/>
      <c r="Z56" s="57">
        <v>7340029200</v>
      </c>
      <c r="AA56" s="57">
        <v>7246958700</v>
      </c>
      <c r="AB56" s="57">
        <v>98.73</v>
      </c>
      <c r="AC56" s="57">
        <v>7223079900</v>
      </c>
      <c r="AD56" s="57">
        <v>98.41</v>
      </c>
      <c r="AF56" s="57">
        <v>73226</v>
      </c>
      <c r="AG56" s="57">
        <v>195951636</v>
      </c>
      <c r="AH56" s="57">
        <v>7503</v>
      </c>
      <c r="AI56" s="57">
        <v>982</v>
      </c>
      <c r="AJ56" s="57">
        <v>589832</v>
      </c>
      <c r="AK56" s="57">
        <v>300</v>
      </c>
      <c r="AL56" s="57">
        <v>2675</v>
      </c>
      <c r="AM56" s="58">
        <v>75.58</v>
      </c>
    </row>
    <row r="57" spans="2:39" x14ac:dyDescent="0.2">
      <c r="B57" s="90" t="s">
        <v>345</v>
      </c>
      <c r="C57" s="64">
        <v>299.63470000000007</v>
      </c>
      <c r="D57" s="64">
        <f t="shared" si="0"/>
        <v>8.9890410000000003</v>
      </c>
      <c r="E57" s="64"/>
      <c r="F57" s="68">
        <v>30</v>
      </c>
      <c r="G57" s="64">
        <v>299.63470000000007</v>
      </c>
      <c r="H57" s="69">
        <v>30</v>
      </c>
      <c r="I57" s="70">
        <v>8.9890410000000003</v>
      </c>
      <c r="J57" s="66" t="s">
        <v>610</v>
      </c>
      <c r="K57" s="66" t="s">
        <v>611</v>
      </c>
      <c r="L57" s="66" t="s">
        <v>612</v>
      </c>
      <c r="M57" s="66" t="s">
        <v>613</v>
      </c>
      <c r="N57" s="66" t="s">
        <v>604</v>
      </c>
      <c r="O57" s="71">
        <v>1.073</v>
      </c>
      <c r="P57" s="72">
        <v>13.726927</v>
      </c>
      <c r="Q57" s="73">
        <v>16.233659884451143</v>
      </c>
      <c r="R57" s="73" t="s">
        <v>620</v>
      </c>
      <c r="S57" s="71">
        <v>11543287500</v>
      </c>
      <c r="T57" s="71" t="s">
        <v>620</v>
      </c>
      <c r="U57" s="71"/>
      <c r="Z57" s="57">
        <v>7340029200</v>
      </c>
      <c r="AA57" s="57">
        <v>7249602900</v>
      </c>
      <c r="AB57" s="57">
        <v>98.77</v>
      </c>
      <c r="AC57" s="57">
        <v>7249548000</v>
      </c>
      <c r="AD57" s="57">
        <v>98.77</v>
      </c>
      <c r="AF57" s="57">
        <v>51597</v>
      </c>
      <c r="AG57" s="57">
        <v>131002570</v>
      </c>
      <c r="AH57" s="57">
        <v>7776</v>
      </c>
      <c r="AI57" s="57">
        <v>904</v>
      </c>
      <c r="AJ57" s="57">
        <v>381041</v>
      </c>
      <c r="AK57" s="57">
        <v>300</v>
      </c>
      <c r="AL57" s="57">
        <v>2538</v>
      </c>
      <c r="AM57" s="58">
        <v>78.680000000000007</v>
      </c>
    </row>
    <row r="58" spans="2:39" x14ac:dyDescent="0.2">
      <c r="B58" s="90" t="s">
        <v>350</v>
      </c>
      <c r="C58" s="64">
        <v>154.27770000000004</v>
      </c>
      <c r="D58" s="64">
        <f t="shared" si="0"/>
        <v>4.6283310000000011</v>
      </c>
      <c r="E58" s="64"/>
      <c r="F58" s="68">
        <v>30</v>
      </c>
      <c r="G58" s="64">
        <v>154.27770000000004</v>
      </c>
      <c r="H58" s="69">
        <v>30</v>
      </c>
      <c r="I58" s="70">
        <v>4.6283310000000011</v>
      </c>
      <c r="J58" s="66" t="s">
        <v>610</v>
      </c>
      <c r="K58" s="66" t="s">
        <v>611</v>
      </c>
      <c r="L58" s="66" t="s">
        <v>612</v>
      </c>
      <c r="M58" s="66" t="s">
        <v>613</v>
      </c>
      <c r="N58" s="66" t="s">
        <v>604</v>
      </c>
      <c r="O58" s="71">
        <v>0.61950000000000005</v>
      </c>
      <c r="P58" s="72">
        <v>21.275380500000001</v>
      </c>
      <c r="Q58" s="73">
        <v>6.052800803818136</v>
      </c>
      <c r="R58" s="73" t="s">
        <v>620</v>
      </c>
      <c r="S58" s="71">
        <v>16775862600</v>
      </c>
      <c r="T58" s="71" t="s">
        <v>620</v>
      </c>
      <c r="U58" s="71"/>
      <c r="Z58" s="57">
        <v>7864317000</v>
      </c>
      <c r="AA58" s="57">
        <v>7138990500</v>
      </c>
      <c r="AB58" s="57">
        <v>90.78</v>
      </c>
      <c r="AC58" s="57">
        <v>7138698900</v>
      </c>
      <c r="AD58" s="57">
        <v>90.77</v>
      </c>
      <c r="AF58" s="57">
        <v>100192</v>
      </c>
      <c r="AG58" s="57">
        <v>191579728</v>
      </c>
      <c r="AH58" s="57">
        <v>3875</v>
      </c>
      <c r="AI58" s="57">
        <v>705</v>
      </c>
      <c r="AJ58" s="57">
        <v>421948</v>
      </c>
      <c r="AK58" s="57">
        <v>300</v>
      </c>
      <c r="AL58" s="57">
        <v>1912</v>
      </c>
      <c r="AM58" s="58">
        <v>70.180000000000007</v>
      </c>
    </row>
    <row r="59" spans="2:39" x14ac:dyDescent="0.2">
      <c r="B59" s="90" t="s">
        <v>354</v>
      </c>
      <c r="C59" s="64">
        <v>130.1217</v>
      </c>
      <c r="D59" s="64">
        <f t="shared" si="0"/>
        <v>3.9036510000000004</v>
      </c>
      <c r="E59" s="64"/>
      <c r="F59" s="68">
        <v>30</v>
      </c>
      <c r="G59" s="64">
        <v>130.1217</v>
      </c>
      <c r="H59" s="69">
        <v>30</v>
      </c>
      <c r="I59" s="70">
        <v>3.9036510000000004</v>
      </c>
      <c r="J59" s="66" t="s">
        <v>610</v>
      </c>
      <c r="K59" s="66" t="s">
        <v>611</v>
      </c>
      <c r="L59" s="66" t="s">
        <v>612</v>
      </c>
      <c r="M59" s="66" t="s">
        <v>613</v>
      </c>
      <c r="N59" s="66" t="s">
        <v>604</v>
      </c>
      <c r="O59" s="71">
        <v>0.53800000000000003</v>
      </c>
      <c r="P59" s="72">
        <v>35.854461999999998</v>
      </c>
      <c r="Q59" s="73">
        <v>9.6709871891484536</v>
      </c>
      <c r="R59" s="73" t="s">
        <v>620</v>
      </c>
      <c r="S59" s="71">
        <v>9757157700</v>
      </c>
      <c r="T59" s="71" t="s">
        <v>620</v>
      </c>
      <c r="U59" s="71"/>
      <c r="Z59" s="57">
        <v>7340029200</v>
      </c>
      <c r="AA59" s="57">
        <v>7259600700</v>
      </c>
      <c r="AB59" s="57">
        <v>98.9</v>
      </c>
      <c r="AC59" s="57">
        <v>7253970000</v>
      </c>
      <c r="AD59" s="57">
        <v>98.83</v>
      </c>
      <c r="AF59" s="57">
        <v>71250</v>
      </c>
      <c r="AG59" s="57">
        <v>199142489</v>
      </c>
      <c r="AH59" s="57">
        <v>8085</v>
      </c>
      <c r="AI59" s="57">
        <v>1007</v>
      </c>
      <c r="AJ59" s="57">
        <v>559389</v>
      </c>
      <c r="AK59" s="57">
        <v>300</v>
      </c>
      <c r="AL59" s="57">
        <v>2794</v>
      </c>
      <c r="AM59" s="58">
        <v>74.94</v>
      </c>
    </row>
    <row r="60" spans="2:39" x14ac:dyDescent="0.2">
      <c r="B60" s="90" t="s">
        <v>358</v>
      </c>
      <c r="C60" s="64">
        <v>248.82470000000001</v>
      </c>
      <c r="D60" s="64">
        <f t="shared" si="0"/>
        <v>7.4647410000000001</v>
      </c>
      <c r="E60" s="64"/>
      <c r="F60" s="68">
        <v>30</v>
      </c>
      <c r="G60" s="64">
        <v>248.82470000000001</v>
      </c>
      <c r="H60" s="69">
        <v>30</v>
      </c>
      <c r="I60" s="70">
        <v>7.4647410000000001</v>
      </c>
      <c r="J60" s="66" t="s">
        <v>610</v>
      </c>
      <c r="K60" s="66" t="s">
        <v>611</v>
      </c>
      <c r="L60" s="66" t="s">
        <v>612</v>
      </c>
      <c r="M60" s="66" t="s">
        <v>613</v>
      </c>
      <c r="N60" s="66" t="s">
        <v>604</v>
      </c>
      <c r="O60" s="71">
        <v>0.9385</v>
      </c>
      <c r="P60" s="72">
        <v>34.4850615</v>
      </c>
      <c r="Q60" s="73">
        <v>15.276613916101482</v>
      </c>
      <c r="R60" s="73" t="s">
        <v>620</v>
      </c>
      <c r="S60" s="71">
        <v>11364522600</v>
      </c>
      <c r="T60" s="71" t="s">
        <v>620</v>
      </c>
      <c r="U60" s="71"/>
      <c r="Z60" s="57">
        <v>7340029200</v>
      </c>
      <c r="AA60" s="57">
        <v>7262015100</v>
      </c>
      <c r="AB60" s="57">
        <v>98.94</v>
      </c>
      <c r="AC60" s="57">
        <v>7260779700</v>
      </c>
      <c r="AD60" s="57">
        <v>98.92</v>
      </c>
      <c r="AF60" s="57">
        <v>62430</v>
      </c>
      <c r="AG60" s="57">
        <v>160673931</v>
      </c>
      <c r="AH60" s="57">
        <v>6833</v>
      </c>
      <c r="AI60" s="57">
        <v>950</v>
      </c>
      <c r="AJ60" s="57">
        <v>558074</v>
      </c>
      <c r="AK60" s="57">
        <v>300</v>
      </c>
      <c r="AL60" s="57">
        <v>2573</v>
      </c>
      <c r="AM60" s="58">
        <v>75.900000000000006</v>
      </c>
    </row>
    <row r="61" spans="2:39" x14ac:dyDescent="0.2">
      <c r="B61" s="90" t="s">
        <v>362</v>
      </c>
      <c r="C61" s="64">
        <v>134.86169999999998</v>
      </c>
      <c r="D61" s="64">
        <f t="shared" si="0"/>
        <v>4.0458509999999999</v>
      </c>
      <c r="E61" s="64"/>
      <c r="F61" s="68">
        <v>30</v>
      </c>
      <c r="G61" s="64">
        <v>134.86169999999998</v>
      </c>
      <c r="H61" s="69">
        <v>30</v>
      </c>
      <c r="I61" s="70">
        <v>4.0458509999999999</v>
      </c>
      <c r="J61" s="66" t="s">
        <v>610</v>
      </c>
      <c r="K61" s="66" t="s">
        <v>611</v>
      </c>
      <c r="L61" s="66" t="s">
        <v>612</v>
      </c>
      <c r="M61" s="66" t="s">
        <v>613</v>
      </c>
      <c r="N61" s="66" t="s">
        <v>604</v>
      </c>
      <c r="O61" s="71">
        <v>0.48</v>
      </c>
      <c r="P61" s="72">
        <v>23.80152</v>
      </c>
      <c r="Q61" s="73">
        <v>17.9824667169053</v>
      </c>
      <c r="R61" s="73" t="s">
        <v>620</v>
      </c>
      <c r="S61" s="71">
        <v>12094822800</v>
      </c>
      <c r="T61" s="71" t="s">
        <v>620</v>
      </c>
      <c r="U61" s="71"/>
      <c r="Z61" s="57">
        <v>7340029200</v>
      </c>
      <c r="AA61" s="57">
        <v>7254416100</v>
      </c>
      <c r="AB61" s="57">
        <v>98.83</v>
      </c>
      <c r="AC61" s="57">
        <v>7203031200</v>
      </c>
      <c r="AD61" s="57">
        <v>98.13</v>
      </c>
      <c r="AF61" s="57">
        <v>91159</v>
      </c>
      <c r="AG61" s="57">
        <v>214092076</v>
      </c>
      <c r="AH61" s="57">
        <v>5157</v>
      </c>
      <c r="AI61" s="57">
        <v>882</v>
      </c>
      <c r="AJ61" s="57">
        <v>670155</v>
      </c>
      <c r="AK61" s="57">
        <v>300</v>
      </c>
      <c r="AL61" s="57">
        <v>2348</v>
      </c>
      <c r="AM61" s="58">
        <v>74</v>
      </c>
    </row>
    <row r="62" spans="2:39" x14ac:dyDescent="0.2">
      <c r="B62" s="90" t="s">
        <v>366</v>
      </c>
      <c r="C62" s="64">
        <v>154.99370000000002</v>
      </c>
      <c r="D62" s="64">
        <f t="shared" si="0"/>
        <v>4.6498110000000006</v>
      </c>
      <c r="E62" s="64"/>
      <c r="F62" s="68">
        <v>30</v>
      </c>
      <c r="G62" s="64">
        <v>154.99370000000002</v>
      </c>
      <c r="H62" s="69">
        <v>30</v>
      </c>
      <c r="I62" s="70">
        <v>4.6498110000000006</v>
      </c>
      <c r="J62" s="66" t="s">
        <v>610</v>
      </c>
      <c r="K62" s="66" t="s">
        <v>611</v>
      </c>
      <c r="L62" s="66" t="s">
        <v>612</v>
      </c>
      <c r="M62" s="66" t="s">
        <v>613</v>
      </c>
      <c r="N62" s="66" t="s">
        <v>604</v>
      </c>
      <c r="O62" s="71">
        <v>0.64800000000000002</v>
      </c>
      <c r="P62" s="72">
        <v>45.416351999999996</v>
      </c>
      <c r="Q62" s="73">
        <v>14.90208490329063</v>
      </c>
      <c r="R62" s="73" t="s">
        <v>620</v>
      </c>
      <c r="S62" s="71">
        <v>13581887700</v>
      </c>
      <c r="T62" s="71" t="s">
        <v>620</v>
      </c>
      <c r="U62" s="71"/>
      <c r="Z62" s="57">
        <v>7340029200</v>
      </c>
      <c r="AA62" s="57">
        <v>7262154000</v>
      </c>
      <c r="AB62" s="57">
        <v>98.94</v>
      </c>
      <c r="AC62" s="57">
        <v>7259141400</v>
      </c>
      <c r="AD62" s="57">
        <v>98.9</v>
      </c>
      <c r="AF62" s="57">
        <v>90983</v>
      </c>
      <c r="AG62" s="57">
        <v>228544043</v>
      </c>
      <c r="AH62" s="57">
        <v>5973</v>
      </c>
      <c r="AI62" s="57">
        <v>940</v>
      </c>
      <c r="AJ62" s="57">
        <v>560189</v>
      </c>
      <c r="AK62" s="57">
        <v>300</v>
      </c>
      <c r="AL62" s="57">
        <v>2511</v>
      </c>
      <c r="AM62" s="58">
        <v>72.489999999999995</v>
      </c>
    </row>
    <row r="63" spans="2:39" x14ac:dyDescent="0.2">
      <c r="B63" s="90" t="s">
        <v>370</v>
      </c>
      <c r="C63" s="64">
        <v>154.50970000000001</v>
      </c>
      <c r="D63" s="64">
        <f t="shared" si="0"/>
        <v>4.6352910000000005</v>
      </c>
      <c r="E63" s="64"/>
      <c r="F63" s="68">
        <v>30</v>
      </c>
      <c r="G63" s="64">
        <v>154.50970000000001</v>
      </c>
      <c r="H63" s="69">
        <v>30</v>
      </c>
      <c r="I63" s="70">
        <v>4.6352910000000005</v>
      </c>
      <c r="J63" s="66" t="s">
        <v>610</v>
      </c>
      <c r="K63" s="66" t="s">
        <v>611</v>
      </c>
      <c r="L63" s="66" t="s">
        <v>612</v>
      </c>
      <c r="M63" s="66" t="s">
        <v>613</v>
      </c>
      <c r="N63" s="66" t="s">
        <v>604</v>
      </c>
      <c r="O63" s="71">
        <v>0.50049999999999994</v>
      </c>
      <c r="P63" s="72">
        <v>45.537499499999996</v>
      </c>
      <c r="Q63" s="73">
        <v>11.060587792012056</v>
      </c>
      <c r="R63" s="73" t="s">
        <v>620</v>
      </c>
      <c r="S63" s="71">
        <v>12870809100</v>
      </c>
      <c r="T63" s="71" t="s">
        <v>620</v>
      </c>
      <c r="U63" s="71"/>
      <c r="Z63" s="57">
        <v>7340029200</v>
      </c>
      <c r="AA63" s="57">
        <v>7245777300</v>
      </c>
      <c r="AB63" s="57">
        <v>98.72</v>
      </c>
      <c r="AC63" s="57">
        <v>7245180900</v>
      </c>
      <c r="AD63" s="57">
        <v>98.71</v>
      </c>
      <c r="AF63" s="57">
        <v>58881</v>
      </c>
      <c r="AG63" s="57">
        <v>171198704</v>
      </c>
      <c r="AH63" s="57">
        <v>10089</v>
      </c>
      <c r="AI63" s="57">
        <v>1003</v>
      </c>
      <c r="AJ63" s="57">
        <v>558707</v>
      </c>
      <c r="AK63" s="57">
        <v>300</v>
      </c>
      <c r="AL63" s="57">
        <v>2907</v>
      </c>
      <c r="AM63" s="58">
        <v>75.739999999999995</v>
      </c>
    </row>
    <row r="64" spans="2:39" x14ac:dyDescent="0.2">
      <c r="B64" s="90" t="s">
        <v>374</v>
      </c>
      <c r="C64" s="64">
        <v>211.34070000000003</v>
      </c>
      <c r="D64" s="64">
        <f t="shared" si="0"/>
        <v>6.3402210000000006</v>
      </c>
      <c r="E64" s="64"/>
      <c r="F64" s="68">
        <v>30</v>
      </c>
      <c r="G64" s="64">
        <v>211.34070000000003</v>
      </c>
      <c r="H64" s="69">
        <v>30</v>
      </c>
      <c r="I64" s="70">
        <v>6.3402210000000006</v>
      </c>
      <c r="J64" s="66" t="s">
        <v>610</v>
      </c>
      <c r="K64" s="66" t="s">
        <v>611</v>
      </c>
      <c r="L64" s="66" t="s">
        <v>612</v>
      </c>
      <c r="M64" s="66" t="s">
        <v>613</v>
      </c>
      <c r="N64" s="66" t="s">
        <v>604</v>
      </c>
      <c r="O64" s="71">
        <v>0.83150000000000002</v>
      </c>
      <c r="P64" s="72">
        <v>42.155168500000002</v>
      </c>
      <c r="Q64" s="73">
        <v>13.964380808841998</v>
      </c>
      <c r="R64" s="73" t="s">
        <v>620</v>
      </c>
      <c r="S64" s="71">
        <v>10559403000</v>
      </c>
      <c r="T64" s="71" t="s">
        <v>620</v>
      </c>
      <c r="U64" s="71"/>
      <c r="Z64" s="57">
        <v>7340029200</v>
      </c>
      <c r="AA64" s="57">
        <v>7268707500</v>
      </c>
      <c r="AB64" s="57">
        <v>99.03</v>
      </c>
      <c r="AC64" s="57">
        <v>7268527800</v>
      </c>
      <c r="AD64" s="57">
        <v>99.03</v>
      </c>
      <c r="AF64" s="57">
        <v>77742</v>
      </c>
      <c r="AG64" s="57">
        <v>205692220</v>
      </c>
      <c r="AH64" s="57">
        <v>7513</v>
      </c>
      <c r="AI64" s="57">
        <v>963</v>
      </c>
      <c r="AJ64" s="57">
        <v>589832</v>
      </c>
      <c r="AK64" s="57">
        <v>300</v>
      </c>
      <c r="AL64" s="57">
        <v>2645</v>
      </c>
      <c r="AM64" s="58">
        <v>74.27</v>
      </c>
    </row>
    <row r="65" spans="2:39" x14ac:dyDescent="0.2">
      <c r="B65" s="90" t="s">
        <v>378</v>
      </c>
      <c r="C65" s="64">
        <v>150.93369999999999</v>
      </c>
      <c r="D65" s="64">
        <f t="shared" si="0"/>
        <v>4.5280109999999993</v>
      </c>
      <c r="E65" s="64"/>
      <c r="F65" s="68">
        <v>30</v>
      </c>
      <c r="G65" s="64">
        <v>150.93369999999999</v>
      </c>
      <c r="H65" s="69">
        <v>30</v>
      </c>
      <c r="I65" s="70">
        <v>4.5280109999999993</v>
      </c>
      <c r="J65" s="66" t="s">
        <v>610</v>
      </c>
      <c r="K65" s="66" t="s">
        <v>611</v>
      </c>
      <c r="L65" s="66" t="s">
        <v>612</v>
      </c>
      <c r="M65" s="66" t="s">
        <v>613</v>
      </c>
      <c r="N65" s="66" t="s">
        <v>604</v>
      </c>
      <c r="O65" s="71">
        <v>0.64049999999999996</v>
      </c>
      <c r="P65" s="72">
        <v>27.119359499999998</v>
      </c>
      <c r="Q65" s="73">
        <v>15.559708615925645</v>
      </c>
      <c r="R65" s="73" t="s">
        <v>620</v>
      </c>
      <c r="S65" s="71">
        <v>12143698800</v>
      </c>
      <c r="T65" s="71" t="s">
        <v>620</v>
      </c>
      <c r="U65" s="71"/>
      <c r="Z65" s="57">
        <v>7340029200</v>
      </c>
      <c r="AA65" s="57">
        <v>7262856300</v>
      </c>
      <c r="AB65" s="57">
        <v>98.95</v>
      </c>
      <c r="AC65" s="57">
        <v>7259752200</v>
      </c>
      <c r="AD65" s="57">
        <v>98.91</v>
      </c>
      <c r="AF65" s="57">
        <v>86533</v>
      </c>
      <c r="AG65" s="57">
        <v>203389973</v>
      </c>
      <c r="AH65" s="57">
        <v>6137</v>
      </c>
      <c r="AI65" s="57">
        <v>854</v>
      </c>
      <c r="AJ65" s="57">
        <v>642730</v>
      </c>
      <c r="AK65" s="57">
        <v>300</v>
      </c>
      <c r="AL65" s="57">
        <v>2350</v>
      </c>
      <c r="AM65" s="58">
        <v>74.72</v>
      </c>
    </row>
    <row r="66" spans="2:39" x14ac:dyDescent="0.2">
      <c r="B66" s="90" t="s">
        <v>108</v>
      </c>
      <c r="C66" s="64">
        <v>86.813459100000003</v>
      </c>
      <c r="D66" s="64">
        <f t="shared" ref="D66:D129" si="1">(C66*F66)/1000</f>
        <v>2.604403773</v>
      </c>
      <c r="E66" s="64"/>
      <c r="F66" s="68">
        <v>30</v>
      </c>
      <c r="G66" s="64">
        <v>86.813459100000003</v>
      </c>
      <c r="H66" s="69">
        <v>30</v>
      </c>
      <c r="I66" s="70">
        <v>2.604403773</v>
      </c>
      <c r="J66" s="66" t="s">
        <v>610</v>
      </c>
      <c r="K66" s="66" t="s">
        <v>611</v>
      </c>
      <c r="L66" s="66" t="s">
        <v>612</v>
      </c>
      <c r="M66" s="66" t="s">
        <v>613</v>
      </c>
      <c r="N66" s="66" t="s">
        <v>604</v>
      </c>
      <c r="O66" s="71">
        <v>0.27</v>
      </c>
      <c r="P66" s="72">
        <v>15.400729999999999</v>
      </c>
      <c r="Q66" s="73">
        <v>11.221602612408942</v>
      </c>
      <c r="R66" s="73" t="s">
        <v>620</v>
      </c>
      <c r="S66" s="71">
        <v>11128802700</v>
      </c>
      <c r="T66" s="71" t="s">
        <v>620</v>
      </c>
      <c r="U66" s="71"/>
      <c r="Z66" s="57">
        <v>8126460900</v>
      </c>
      <c r="AA66" s="57">
        <v>7258840800</v>
      </c>
      <c r="AB66" s="57">
        <v>89.32</v>
      </c>
      <c r="AC66" s="57">
        <v>7252771200</v>
      </c>
      <c r="AD66" s="57">
        <v>89.25</v>
      </c>
      <c r="AF66" s="57">
        <v>112963</v>
      </c>
      <c r="AG66" s="57">
        <v>208080911</v>
      </c>
      <c r="AH66" s="57">
        <v>3164</v>
      </c>
      <c r="AI66" s="57">
        <v>719</v>
      </c>
      <c r="AJ66" s="57">
        <v>593460</v>
      </c>
      <c r="AK66" s="57">
        <v>300</v>
      </c>
      <c r="AL66" s="57">
        <v>1842</v>
      </c>
      <c r="AM66" s="58">
        <v>66.58</v>
      </c>
    </row>
    <row r="67" spans="2:39" x14ac:dyDescent="0.2">
      <c r="B67" s="90" t="s">
        <v>113</v>
      </c>
      <c r="C67" s="64">
        <v>149.59693709999999</v>
      </c>
      <c r="D67" s="64">
        <f t="shared" si="1"/>
        <v>4.4879081129999996</v>
      </c>
      <c r="E67" s="64"/>
      <c r="F67" s="68">
        <v>30</v>
      </c>
      <c r="G67" s="64">
        <v>149.59693709999999</v>
      </c>
      <c r="H67" s="69">
        <v>30</v>
      </c>
      <c r="I67" s="70">
        <v>4.4879081129999996</v>
      </c>
      <c r="J67" s="66" t="s">
        <v>610</v>
      </c>
      <c r="K67" s="66" t="s">
        <v>611</v>
      </c>
      <c r="L67" s="66" t="s">
        <v>612</v>
      </c>
      <c r="M67" s="66" t="s">
        <v>613</v>
      </c>
      <c r="N67" s="66" t="s">
        <v>604</v>
      </c>
      <c r="O67" s="71">
        <v>0.27</v>
      </c>
      <c r="P67" s="72">
        <v>45.63073</v>
      </c>
      <c r="Q67" s="73">
        <v>22.072645064054257</v>
      </c>
      <c r="R67" s="73" t="s">
        <v>620</v>
      </c>
      <c r="S67" s="71">
        <v>10863463800</v>
      </c>
      <c r="T67" s="71" t="s">
        <v>620</v>
      </c>
      <c r="U67" s="71"/>
      <c r="Z67" s="57">
        <v>7340029200</v>
      </c>
      <c r="AA67" s="57">
        <v>7245071700</v>
      </c>
      <c r="AB67" s="57">
        <v>98.71</v>
      </c>
      <c r="AC67" s="57">
        <v>7244892300</v>
      </c>
      <c r="AD67" s="57">
        <v>98.7</v>
      </c>
      <c r="AF67" s="57">
        <v>89459</v>
      </c>
      <c r="AG67" s="57">
        <v>225971397</v>
      </c>
      <c r="AH67" s="57">
        <v>6445</v>
      </c>
      <c r="AI67" s="57">
        <v>943</v>
      </c>
      <c r="AJ67" s="57">
        <v>558707</v>
      </c>
      <c r="AK67" s="57">
        <v>300</v>
      </c>
      <c r="AL67" s="57">
        <v>2525</v>
      </c>
      <c r="AM67" s="58">
        <v>71.180000000000007</v>
      </c>
    </row>
    <row r="68" spans="2:39" x14ac:dyDescent="0.2">
      <c r="B68" s="90" t="s">
        <v>382</v>
      </c>
      <c r="C68" s="64">
        <v>279.37369999999999</v>
      </c>
      <c r="D68" s="64">
        <f t="shared" si="1"/>
        <v>8.3812109999999986</v>
      </c>
      <c r="E68" s="64"/>
      <c r="F68" s="68">
        <v>30</v>
      </c>
      <c r="G68" s="64">
        <v>279.37369999999999</v>
      </c>
      <c r="H68" s="69">
        <v>30</v>
      </c>
      <c r="I68" s="70">
        <v>8.3812109999999986</v>
      </c>
      <c r="J68" s="66" t="s">
        <v>610</v>
      </c>
      <c r="K68" s="66" t="s">
        <v>611</v>
      </c>
      <c r="L68" s="66" t="s">
        <v>612</v>
      </c>
      <c r="M68" s="66" t="s">
        <v>613</v>
      </c>
      <c r="N68" s="66" t="s">
        <v>604</v>
      </c>
      <c r="O68" s="71">
        <v>0.871</v>
      </c>
      <c r="P68" s="72">
        <v>16.588129000000002</v>
      </c>
      <c r="Q68" s="73">
        <v>16.082190404420999</v>
      </c>
      <c r="R68" s="73" t="s">
        <v>620</v>
      </c>
      <c r="S68" s="71">
        <v>12290963700</v>
      </c>
      <c r="T68" s="71" t="s">
        <v>620</v>
      </c>
      <c r="U68" s="71"/>
      <c r="Z68" s="57">
        <v>7340029200</v>
      </c>
      <c r="AA68" s="57">
        <v>7254704400</v>
      </c>
      <c r="AB68" s="57">
        <v>98.84</v>
      </c>
      <c r="AC68" s="57">
        <v>7254545700</v>
      </c>
      <c r="AD68" s="57">
        <v>98.84</v>
      </c>
      <c r="AF68" s="57">
        <v>100594</v>
      </c>
      <c r="AG68" s="57">
        <v>220600840</v>
      </c>
      <c r="AH68" s="57">
        <v>5265</v>
      </c>
      <c r="AI68" s="57">
        <v>792</v>
      </c>
      <c r="AJ68" s="57">
        <v>657707</v>
      </c>
      <c r="AK68" s="57">
        <v>300</v>
      </c>
      <c r="AL68" s="57">
        <v>2192</v>
      </c>
      <c r="AM68" s="58">
        <v>76.39</v>
      </c>
    </row>
    <row r="69" spans="2:39" x14ac:dyDescent="0.2">
      <c r="B69" s="90" t="s">
        <v>386</v>
      </c>
      <c r="C69" s="64">
        <v>292.27970000000005</v>
      </c>
      <c r="D69" s="64">
        <f t="shared" si="1"/>
        <v>8.7683910000000012</v>
      </c>
      <c r="E69" s="64"/>
      <c r="F69" s="68">
        <v>30</v>
      </c>
      <c r="G69" s="64">
        <v>292.27970000000005</v>
      </c>
      <c r="H69" s="69">
        <v>30</v>
      </c>
      <c r="I69" s="70">
        <v>8.7683910000000012</v>
      </c>
      <c r="J69" s="66" t="s">
        <v>610</v>
      </c>
      <c r="K69" s="66" t="s">
        <v>611</v>
      </c>
      <c r="L69" s="66" t="s">
        <v>612</v>
      </c>
      <c r="M69" s="66" t="s">
        <v>613</v>
      </c>
      <c r="N69" s="66" t="s">
        <v>604</v>
      </c>
      <c r="O69" s="71">
        <v>1.0189999999999999</v>
      </c>
      <c r="P69" s="72">
        <v>34.879981000000001</v>
      </c>
      <c r="Q69" s="73">
        <v>15.784024114544083</v>
      </c>
      <c r="R69" s="73" t="s">
        <v>620</v>
      </c>
      <c r="S69" s="71">
        <v>11287281600</v>
      </c>
      <c r="T69" s="71" t="s">
        <v>620</v>
      </c>
      <c r="U69" s="71"/>
      <c r="Z69" s="57">
        <v>7340029200</v>
      </c>
      <c r="AA69" s="57">
        <v>7260004200</v>
      </c>
      <c r="AB69" s="57">
        <v>98.91</v>
      </c>
      <c r="AC69" s="57">
        <v>7259976600</v>
      </c>
      <c r="AD69" s="57">
        <v>98.91</v>
      </c>
      <c r="AF69" s="57">
        <v>88866</v>
      </c>
      <c r="AG69" s="57">
        <v>200861620</v>
      </c>
      <c r="AH69" s="57">
        <v>5860</v>
      </c>
      <c r="AI69" s="57">
        <v>805</v>
      </c>
      <c r="AJ69" s="57">
        <v>458790</v>
      </c>
      <c r="AK69" s="57">
        <v>300</v>
      </c>
      <c r="AL69" s="57">
        <v>2260</v>
      </c>
      <c r="AM69" s="58">
        <v>76.790000000000006</v>
      </c>
    </row>
    <row r="70" spans="2:39" x14ac:dyDescent="0.2">
      <c r="B70" s="90" t="s">
        <v>390</v>
      </c>
      <c r="C70" s="64">
        <v>185.36370000000002</v>
      </c>
      <c r="D70" s="64">
        <f t="shared" si="1"/>
        <v>5.5609110000000008</v>
      </c>
      <c r="E70" s="64"/>
      <c r="F70" s="68">
        <v>30</v>
      </c>
      <c r="G70" s="64">
        <v>185.36370000000002</v>
      </c>
      <c r="H70" s="69">
        <v>30</v>
      </c>
      <c r="I70" s="70">
        <v>5.5609110000000008</v>
      </c>
      <c r="J70" s="66" t="s">
        <v>610</v>
      </c>
      <c r="K70" s="66" t="s">
        <v>611</v>
      </c>
      <c r="L70" s="66" t="s">
        <v>612</v>
      </c>
      <c r="M70" s="66" t="s">
        <v>613</v>
      </c>
      <c r="N70" s="66" t="s">
        <v>604</v>
      </c>
      <c r="O70" s="71">
        <v>0.66849999999999998</v>
      </c>
      <c r="P70" s="72">
        <v>34.789331500000003</v>
      </c>
      <c r="Q70" s="73">
        <v>16.187691534790254</v>
      </c>
      <c r="R70" s="73" t="s">
        <v>620</v>
      </c>
      <c r="S70" s="71">
        <v>11113154700</v>
      </c>
      <c r="T70" s="71" t="s">
        <v>620</v>
      </c>
      <c r="U70" s="71"/>
      <c r="Z70" s="57">
        <v>7340029200</v>
      </c>
      <c r="AA70" s="57">
        <v>7249492200</v>
      </c>
      <c r="AB70" s="57">
        <v>98.77</v>
      </c>
      <c r="AC70" s="57">
        <v>7249392900</v>
      </c>
      <c r="AD70" s="57">
        <v>98.77</v>
      </c>
      <c r="AF70" s="57">
        <v>96782</v>
      </c>
      <c r="AG70" s="57">
        <v>225784294</v>
      </c>
      <c r="AH70" s="57">
        <v>6004</v>
      </c>
      <c r="AI70" s="57">
        <v>843</v>
      </c>
      <c r="AJ70" s="57">
        <v>422141</v>
      </c>
      <c r="AK70" s="57">
        <v>300</v>
      </c>
      <c r="AL70" s="57">
        <v>2332</v>
      </c>
      <c r="AM70" s="58">
        <v>75.819999999999993</v>
      </c>
    </row>
    <row r="71" spans="2:39" x14ac:dyDescent="0.2">
      <c r="B71" s="90" t="s">
        <v>394</v>
      </c>
      <c r="C71" s="64">
        <v>226.75370000000001</v>
      </c>
      <c r="D71" s="64">
        <f t="shared" si="1"/>
        <v>6.8026109999999997</v>
      </c>
      <c r="E71" s="64"/>
      <c r="F71" s="68">
        <v>30</v>
      </c>
      <c r="G71" s="64">
        <v>226.75370000000001</v>
      </c>
      <c r="H71" s="69">
        <v>30</v>
      </c>
      <c r="I71" s="70">
        <v>6.8026109999999997</v>
      </c>
      <c r="J71" s="66" t="s">
        <v>610</v>
      </c>
      <c r="K71" s="66" t="s">
        <v>611</v>
      </c>
      <c r="L71" s="66" t="s">
        <v>612</v>
      </c>
      <c r="M71" s="66" t="s">
        <v>613</v>
      </c>
      <c r="N71" s="66" t="s">
        <v>604</v>
      </c>
      <c r="O71" s="71">
        <v>0.73899999999999999</v>
      </c>
      <c r="P71" s="72">
        <v>27.880260999999997</v>
      </c>
      <c r="Q71" s="73">
        <v>17.195729716151721</v>
      </c>
      <c r="R71" s="73" t="s">
        <v>620</v>
      </c>
      <c r="S71" s="71">
        <v>10524804000</v>
      </c>
      <c r="T71" s="71" t="s">
        <v>620</v>
      </c>
      <c r="U71" s="71"/>
      <c r="Z71" s="57">
        <v>7340029200</v>
      </c>
      <c r="AA71" s="57">
        <v>7249670700</v>
      </c>
      <c r="AB71" s="57">
        <v>98.77</v>
      </c>
      <c r="AC71" s="57">
        <v>7249304100</v>
      </c>
      <c r="AD71" s="57">
        <v>98.76</v>
      </c>
      <c r="AF71" s="57">
        <v>96323</v>
      </c>
      <c r="AG71" s="57">
        <v>221692575</v>
      </c>
      <c r="AH71" s="57">
        <v>5916</v>
      </c>
      <c r="AI71" s="57">
        <v>830</v>
      </c>
      <c r="AJ71" s="57">
        <v>385522</v>
      </c>
      <c r="AK71" s="57">
        <v>300</v>
      </c>
      <c r="AL71" s="57">
        <v>2301</v>
      </c>
      <c r="AM71" s="58">
        <v>73.81</v>
      </c>
    </row>
    <row r="72" spans="2:39" x14ac:dyDescent="0.2">
      <c r="B72" s="90" t="s">
        <v>398</v>
      </c>
      <c r="C72" s="64">
        <v>263.9187</v>
      </c>
      <c r="D72" s="64">
        <f t="shared" si="1"/>
        <v>7.9175610000000001</v>
      </c>
      <c r="E72" s="64"/>
      <c r="F72" s="68">
        <v>30</v>
      </c>
      <c r="G72" s="64">
        <v>263.9187</v>
      </c>
      <c r="H72" s="69">
        <v>30</v>
      </c>
      <c r="I72" s="70">
        <v>7.9175610000000001</v>
      </c>
      <c r="J72" s="66" t="s">
        <v>610</v>
      </c>
      <c r="K72" s="66" t="s">
        <v>611</v>
      </c>
      <c r="L72" s="66" t="s">
        <v>612</v>
      </c>
      <c r="M72" s="66" t="s">
        <v>613</v>
      </c>
      <c r="N72" s="66" t="s">
        <v>604</v>
      </c>
      <c r="O72" s="71">
        <v>0.95250000000000001</v>
      </c>
      <c r="P72" s="72">
        <v>45.4180475</v>
      </c>
      <c r="Q72" s="73">
        <v>16.218085908063301</v>
      </c>
      <c r="R72" s="73" t="s">
        <v>620</v>
      </c>
      <c r="S72" s="71">
        <v>11362053600</v>
      </c>
      <c r="T72" s="71" t="s">
        <v>620</v>
      </c>
      <c r="U72" s="71"/>
      <c r="Z72" s="57">
        <v>7340029200</v>
      </c>
      <c r="AA72" s="57">
        <v>7263906600</v>
      </c>
      <c r="AB72" s="57">
        <v>98.96</v>
      </c>
      <c r="AC72" s="57">
        <v>7263586200</v>
      </c>
      <c r="AD72" s="57">
        <v>98.96</v>
      </c>
      <c r="AF72" s="57">
        <v>92516</v>
      </c>
      <c r="AG72" s="57">
        <v>215303996</v>
      </c>
      <c r="AH72" s="57">
        <v>5685</v>
      </c>
      <c r="AI72" s="57">
        <v>860</v>
      </c>
      <c r="AJ72" s="57">
        <v>458789</v>
      </c>
      <c r="AK72" s="57">
        <v>300</v>
      </c>
      <c r="AL72" s="57">
        <v>2327</v>
      </c>
      <c r="AM72" s="58">
        <v>76.03</v>
      </c>
    </row>
    <row r="73" spans="2:39" x14ac:dyDescent="0.2">
      <c r="B73" s="90" t="s">
        <v>402</v>
      </c>
      <c r="C73" s="64">
        <v>291.33269999999999</v>
      </c>
      <c r="D73" s="64">
        <f t="shared" si="1"/>
        <v>8.7399810000000002</v>
      </c>
      <c r="E73" s="64"/>
      <c r="F73" s="68">
        <v>30</v>
      </c>
      <c r="G73" s="64">
        <v>291.33269999999999</v>
      </c>
      <c r="H73" s="69">
        <v>30</v>
      </c>
      <c r="I73" s="70">
        <v>8.7399810000000002</v>
      </c>
      <c r="J73" s="66" t="s">
        <v>610</v>
      </c>
      <c r="K73" s="66" t="s">
        <v>611</v>
      </c>
      <c r="L73" s="66" t="s">
        <v>612</v>
      </c>
      <c r="M73" s="66" t="s">
        <v>613</v>
      </c>
      <c r="N73" s="66" t="s">
        <v>604</v>
      </c>
      <c r="O73" s="71">
        <v>1.0934999999999999</v>
      </c>
      <c r="P73" s="72">
        <v>19.5709065</v>
      </c>
      <c r="Q73" s="73">
        <v>14.170108013062045</v>
      </c>
      <c r="R73" s="73" t="s">
        <v>620</v>
      </c>
      <c r="S73" s="71">
        <v>11665400100</v>
      </c>
      <c r="T73" s="71" t="s">
        <v>620</v>
      </c>
      <c r="U73" s="71"/>
      <c r="Z73" s="57">
        <v>7340029200</v>
      </c>
      <c r="AA73" s="57">
        <v>7241270100</v>
      </c>
      <c r="AB73" s="57">
        <v>98.65</v>
      </c>
      <c r="AC73" s="57">
        <v>7241177700</v>
      </c>
      <c r="AD73" s="57">
        <v>98.65</v>
      </c>
      <c r="AF73" s="57">
        <v>105737</v>
      </c>
      <c r="AG73" s="57">
        <v>247289240</v>
      </c>
      <c r="AH73" s="57">
        <v>5323</v>
      </c>
      <c r="AI73" s="57">
        <v>877</v>
      </c>
      <c r="AJ73" s="57">
        <v>557013</v>
      </c>
      <c r="AK73" s="57">
        <v>300</v>
      </c>
      <c r="AL73" s="57">
        <v>2338</v>
      </c>
      <c r="AM73" s="58">
        <v>73.13</v>
      </c>
    </row>
    <row r="74" spans="2:39" x14ac:dyDescent="0.2">
      <c r="B74" s="90" t="s">
        <v>406</v>
      </c>
      <c r="C74" s="64">
        <v>206.33670000000001</v>
      </c>
      <c r="D74" s="64">
        <f t="shared" si="1"/>
        <v>6.1901010000000003</v>
      </c>
      <c r="E74" s="64"/>
      <c r="F74" s="68">
        <v>30</v>
      </c>
      <c r="G74" s="64">
        <v>206.33670000000001</v>
      </c>
      <c r="H74" s="69">
        <v>30</v>
      </c>
      <c r="I74" s="70">
        <v>6.1901010000000003</v>
      </c>
      <c r="J74" s="66" t="s">
        <v>610</v>
      </c>
      <c r="K74" s="66" t="s">
        <v>611</v>
      </c>
      <c r="L74" s="66" t="s">
        <v>612</v>
      </c>
      <c r="M74" s="66" t="s">
        <v>613</v>
      </c>
      <c r="N74" s="66" t="s">
        <v>604</v>
      </c>
      <c r="O74" s="71">
        <v>0.90949999999999998</v>
      </c>
      <c r="P74" s="72">
        <v>26.8150905</v>
      </c>
      <c r="Q74" s="73">
        <v>13.352725445867872</v>
      </c>
      <c r="R74" s="73" t="s">
        <v>620</v>
      </c>
      <c r="S74" s="71">
        <v>11818507200</v>
      </c>
      <c r="T74" s="71" t="s">
        <v>620</v>
      </c>
      <c r="U74" s="71"/>
      <c r="Z74" s="57">
        <v>7340029200</v>
      </c>
      <c r="AA74" s="57">
        <v>7228483500</v>
      </c>
      <c r="AB74" s="57">
        <v>98.48</v>
      </c>
      <c r="AC74" s="57">
        <v>7227916200</v>
      </c>
      <c r="AD74" s="57">
        <v>98.47</v>
      </c>
      <c r="AF74" s="57">
        <v>92922</v>
      </c>
      <c r="AG74" s="57">
        <v>224417236</v>
      </c>
      <c r="AH74" s="57">
        <v>6421</v>
      </c>
      <c r="AI74" s="57">
        <v>875</v>
      </c>
      <c r="AJ74" s="57">
        <v>429471</v>
      </c>
      <c r="AK74" s="57">
        <v>300</v>
      </c>
      <c r="AL74" s="57">
        <v>2415</v>
      </c>
      <c r="AM74" s="58">
        <v>77.61</v>
      </c>
    </row>
    <row r="75" spans="2:39" x14ac:dyDescent="0.2">
      <c r="B75" s="90" t="s">
        <v>410</v>
      </c>
      <c r="C75" s="64">
        <v>182.38770000000002</v>
      </c>
      <c r="D75" s="64">
        <f t="shared" si="1"/>
        <v>5.4716310000000004</v>
      </c>
      <c r="E75" s="64"/>
      <c r="F75" s="68">
        <v>30</v>
      </c>
      <c r="G75" s="64">
        <v>182.38770000000002</v>
      </c>
      <c r="H75" s="69">
        <v>30</v>
      </c>
      <c r="I75" s="70">
        <v>5.4716310000000004</v>
      </c>
      <c r="J75" s="66" t="s">
        <v>610</v>
      </c>
      <c r="K75" s="66" t="s">
        <v>611</v>
      </c>
      <c r="L75" s="66" t="s">
        <v>612</v>
      </c>
      <c r="M75" s="66" t="s">
        <v>613</v>
      </c>
      <c r="N75" s="66" t="s">
        <v>604</v>
      </c>
      <c r="O75" s="71">
        <v>0.63549999999999995</v>
      </c>
      <c r="P75" s="72">
        <v>35.155364500000005</v>
      </c>
      <c r="Q75" s="73">
        <v>14.391158000502386</v>
      </c>
      <c r="R75" s="73" t="s">
        <v>620</v>
      </c>
      <c r="S75" s="71">
        <v>10857622800</v>
      </c>
      <c r="T75" s="71" t="s">
        <v>620</v>
      </c>
      <c r="U75" s="71"/>
      <c r="Z75" s="57">
        <v>7340029200</v>
      </c>
      <c r="AA75" s="57">
        <v>7259556000</v>
      </c>
      <c r="AB75" s="57">
        <v>98.9</v>
      </c>
      <c r="AC75" s="57">
        <v>7259434800</v>
      </c>
      <c r="AD75" s="57">
        <v>98.9</v>
      </c>
      <c r="AF75" s="57">
        <v>107883</v>
      </c>
      <c r="AG75" s="57">
        <v>260740791</v>
      </c>
      <c r="AH75" s="57">
        <v>6488</v>
      </c>
      <c r="AI75" s="57">
        <v>880</v>
      </c>
      <c r="AJ75" s="57">
        <v>556435</v>
      </c>
      <c r="AK75" s="57">
        <v>300</v>
      </c>
      <c r="AL75" s="57">
        <v>2416</v>
      </c>
      <c r="AM75" s="58">
        <v>73.44</v>
      </c>
    </row>
    <row r="76" spans="2:39" x14ac:dyDescent="0.2">
      <c r="B76" s="90" t="s">
        <v>414</v>
      </c>
      <c r="C76" s="64">
        <v>221.44170000000003</v>
      </c>
      <c r="D76" s="64">
        <f t="shared" si="1"/>
        <v>6.6432510000000011</v>
      </c>
      <c r="E76" s="64"/>
      <c r="F76" s="68">
        <v>30</v>
      </c>
      <c r="G76" s="64">
        <v>221.44170000000003</v>
      </c>
      <c r="H76" s="69">
        <v>30</v>
      </c>
      <c r="I76" s="70">
        <v>6.6432510000000011</v>
      </c>
      <c r="J76" s="66" t="s">
        <v>610</v>
      </c>
      <c r="K76" s="66" t="s">
        <v>611</v>
      </c>
      <c r="L76" s="66" t="s">
        <v>612</v>
      </c>
      <c r="M76" s="66" t="s">
        <v>613</v>
      </c>
      <c r="N76" s="66" t="s">
        <v>604</v>
      </c>
      <c r="O76" s="71">
        <v>0.80400000000000005</v>
      </c>
      <c r="P76" s="72">
        <v>46.538196000000006</v>
      </c>
      <c r="Q76" s="73">
        <v>14.809394624466213</v>
      </c>
      <c r="R76" s="73" t="s">
        <v>620</v>
      </c>
      <c r="S76" s="71">
        <v>11028246300</v>
      </c>
      <c r="T76" s="71" t="s">
        <v>620</v>
      </c>
      <c r="U76" s="71"/>
      <c r="Z76" s="57">
        <v>7340029200</v>
      </c>
      <c r="AA76" s="57">
        <v>7254228000</v>
      </c>
      <c r="AB76" s="57">
        <v>98.83</v>
      </c>
      <c r="AC76" s="57">
        <v>7254198300</v>
      </c>
      <c r="AD76" s="57">
        <v>98.83</v>
      </c>
      <c r="AF76" s="57">
        <v>95806</v>
      </c>
      <c r="AG76" s="57">
        <v>230547017</v>
      </c>
      <c r="AH76" s="57">
        <v>6075</v>
      </c>
      <c r="AI76" s="57">
        <v>887</v>
      </c>
      <c r="AJ76" s="57">
        <v>615007</v>
      </c>
      <c r="AK76" s="57">
        <v>300</v>
      </c>
      <c r="AL76" s="57">
        <v>2406</v>
      </c>
      <c r="AM76" s="58">
        <v>74.02</v>
      </c>
    </row>
    <row r="77" spans="2:39" x14ac:dyDescent="0.2">
      <c r="B77" s="90" t="s">
        <v>418</v>
      </c>
      <c r="C77" s="64">
        <v>225.75569999999999</v>
      </c>
      <c r="D77" s="64">
        <f t="shared" si="1"/>
        <v>6.772670999999999</v>
      </c>
      <c r="E77" s="64"/>
      <c r="F77" s="68">
        <v>30</v>
      </c>
      <c r="G77" s="64">
        <v>225.75569999999999</v>
      </c>
      <c r="H77" s="69">
        <v>30</v>
      </c>
      <c r="I77" s="70">
        <v>6.772670999999999</v>
      </c>
      <c r="J77" s="66" t="s">
        <v>610</v>
      </c>
      <c r="K77" s="66" t="s">
        <v>611</v>
      </c>
      <c r="L77" s="66" t="s">
        <v>612</v>
      </c>
      <c r="M77" s="66" t="s">
        <v>613</v>
      </c>
      <c r="N77" s="66" t="s">
        <v>604</v>
      </c>
      <c r="O77" s="71">
        <v>1.0135000000000001</v>
      </c>
      <c r="P77" s="72">
        <v>33.418986500000003</v>
      </c>
      <c r="Q77" s="73">
        <v>15.846068826927906</v>
      </c>
      <c r="R77" s="73" t="s">
        <v>620</v>
      </c>
      <c r="S77" s="71">
        <v>11308409400</v>
      </c>
      <c r="T77" s="71" t="s">
        <v>620</v>
      </c>
      <c r="U77" s="71"/>
      <c r="Z77" s="57">
        <v>7340029200</v>
      </c>
      <c r="AA77" s="57">
        <v>7260796500</v>
      </c>
      <c r="AB77" s="57">
        <v>98.92</v>
      </c>
      <c r="AC77" s="57">
        <v>7259647200</v>
      </c>
      <c r="AD77" s="57">
        <v>98.9</v>
      </c>
      <c r="AF77" s="57">
        <v>91839</v>
      </c>
      <c r="AG77" s="57">
        <v>255921840</v>
      </c>
      <c r="AH77" s="57">
        <v>8643</v>
      </c>
      <c r="AI77" s="57">
        <v>1010</v>
      </c>
      <c r="AJ77" s="57">
        <v>615086</v>
      </c>
      <c r="AK77" s="57">
        <v>300</v>
      </c>
      <c r="AL77" s="57">
        <v>2786</v>
      </c>
      <c r="AM77" s="58">
        <v>74.7</v>
      </c>
    </row>
    <row r="78" spans="2:39" x14ac:dyDescent="0.2">
      <c r="B78" s="90" t="s">
        <v>422</v>
      </c>
      <c r="C78" s="64">
        <v>262.72969999999998</v>
      </c>
      <c r="D78" s="64">
        <f t="shared" si="1"/>
        <v>7.8818909999999995</v>
      </c>
      <c r="E78" s="64"/>
      <c r="F78" s="68">
        <v>30</v>
      </c>
      <c r="G78" s="64">
        <v>262.72969999999998</v>
      </c>
      <c r="H78" s="69">
        <v>30</v>
      </c>
      <c r="I78" s="70">
        <v>7.8818909999999995</v>
      </c>
      <c r="J78" s="66" t="s">
        <v>610</v>
      </c>
      <c r="K78" s="66" t="s">
        <v>611</v>
      </c>
      <c r="L78" s="66" t="s">
        <v>612</v>
      </c>
      <c r="M78" s="66" t="s">
        <v>613</v>
      </c>
      <c r="N78" s="66" t="s">
        <v>604</v>
      </c>
      <c r="O78" s="71">
        <v>0.82399999999999995</v>
      </c>
      <c r="P78" s="72">
        <v>15.857175999999999</v>
      </c>
      <c r="Q78" s="73">
        <v>14.974679728711378</v>
      </c>
      <c r="R78" s="73" t="s">
        <v>620</v>
      </c>
      <c r="S78" s="71">
        <v>13056707100</v>
      </c>
      <c r="T78" s="71" t="s">
        <v>620</v>
      </c>
      <c r="U78" s="71"/>
      <c r="Z78" s="57">
        <v>7340029200</v>
      </c>
      <c r="AA78" s="57">
        <v>7178160900</v>
      </c>
      <c r="AB78" s="57">
        <v>97.79</v>
      </c>
      <c r="AC78" s="57">
        <v>7178049000</v>
      </c>
      <c r="AD78" s="57">
        <v>97.79</v>
      </c>
      <c r="AF78" s="57">
        <v>86808</v>
      </c>
      <c r="AG78" s="57">
        <v>214311051</v>
      </c>
      <c r="AH78" s="57">
        <v>6396</v>
      </c>
      <c r="AI78" s="57">
        <v>884</v>
      </c>
      <c r="AJ78" s="57">
        <v>449211</v>
      </c>
      <c r="AK78" s="57">
        <v>300</v>
      </c>
      <c r="AL78" s="57">
        <v>2468</v>
      </c>
      <c r="AM78" s="58">
        <v>77.040000000000006</v>
      </c>
    </row>
    <row r="79" spans="2:39" x14ac:dyDescent="0.2">
      <c r="B79" s="90" t="s">
        <v>426</v>
      </c>
      <c r="C79" s="64">
        <v>187.02170000000001</v>
      </c>
      <c r="D79" s="64">
        <f t="shared" si="1"/>
        <v>5.6106509999999998</v>
      </c>
      <c r="E79" s="64"/>
      <c r="F79" s="68">
        <v>30</v>
      </c>
      <c r="G79" s="64">
        <v>187.02170000000001</v>
      </c>
      <c r="H79" s="69">
        <v>30</v>
      </c>
      <c r="I79" s="70">
        <v>5.6106509999999998</v>
      </c>
      <c r="J79" s="66" t="s">
        <v>610</v>
      </c>
      <c r="K79" s="66" t="s">
        <v>611</v>
      </c>
      <c r="L79" s="66" t="s">
        <v>612</v>
      </c>
      <c r="M79" s="66" t="s">
        <v>613</v>
      </c>
      <c r="N79" s="66" t="s">
        <v>604</v>
      </c>
      <c r="O79" s="71">
        <v>0.69499999999999995</v>
      </c>
      <c r="P79" s="72">
        <v>4.3049999999999998E-3</v>
      </c>
      <c r="Q79" s="73">
        <v>16.161818638533031</v>
      </c>
      <c r="R79" s="73" t="s">
        <v>620</v>
      </c>
      <c r="S79" s="71">
        <v>12595006800</v>
      </c>
      <c r="T79" s="71" t="s">
        <v>620</v>
      </c>
      <c r="U79" s="71"/>
      <c r="Z79" s="57">
        <v>7340029200</v>
      </c>
      <c r="AA79" s="57">
        <v>7254203100</v>
      </c>
      <c r="AB79" s="57">
        <v>98.83</v>
      </c>
      <c r="AC79" s="57">
        <v>7254033600</v>
      </c>
      <c r="AD79" s="57">
        <v>98.83</v>
      </c>
      <c r="AF79" s="57">
        <v>104153</v>
      </c>
      <c r="AG79" s="57">
        <v>233735814</v>
      </c>
      <c r="AH79" s="57">
        <v>5447</v>
      </c>
      <c r="AI79" s="57">
        <v>819</v>
      </c>
      <c r="AJ79" s="57">
        <v>449211</v>
      </c>
      <c r="AK79" s="57">
        <v>300</v>
      </c>
      <c r="AL79" s="57">
        <v>2244</v>
      </c>
      <c r="AM79" s="58">
        <v>74</v>
      </c>
    </row>
    <row r="80" spans="2:39" x14ac:dyDescent="0.2">
      <c r="B80" s="90" t="s">
        <v>430</v>
      </c>
      <c r="C80" s="64">
        <v>265.99170000000004</v>
      </c>
      <c r="D80" s="64">
        <f t="shared" si="1"/>
        <v>7.9797510000000011</v>
      </c>
      <c r="E80" s="64"/>
      <c r="F80" s="68">
        <v>30</v>
      </c>
      <c r="G80" s="64">
        <v>265.99170000000004</v>
      </c>
      <c r="H80" s="69">
        <v>30</v>
      </c>
      <c r="I80" s="70">
        <v>7.9797510000000011</v>
      </c>
      <c r="J80" s="66" t="s">
        <v>610</v>
      </c>
      <c r="K80" s="66" t="s">
        <v>611</v>
      </c>
      <c r="L80" s="66" t="s">
        <v>612</v>
      </c>
      <c r="M80" s="66" t="s">
        <v>613</v>
      </c>
      <c r="N80" s="66" t="s">
        <v>604</v>
      </c>
      <c r="O80" s="71">
        <v>0.91500000000000004</v>
      </c>
      <c r="P80" s="72">
        <v>41.820084999999999</v>
      </c>
      <c r="Q80" s="73">
        <v>15.990253705099221</v>
      </c>
      <c r="R80" s="73" t="s">
        <v>620</v>
      </c>
      <c r="S80" s="71">
        <v>12679487700</v>
      </c>
      <c r="T80" s="71" t="s">
        <v>620</v>
      </c>
      <c r="U80" s="71"/>
      <c r="Z80" s="57">
        <v>7340029200</v>
      </c>
      <c r="AA80" s="57">
        <v>7234236900</v>
      </c>
      <c r="AB80" s="57">
        <v>98.56</v>
      </c>
      <c r="AC80" s="57">
        <v>7234216800</v>
      </c>
      <c r="AD80" s="57">
        <v>98.56</v>
      </c>
      <c r="AF80" s="57">
        <v>79468</v>
      </c>
      <c r="AG80" s="57">
        <v>202284038</v>
      </c>
      <c r="AH80" s="57">
        <v>7549</v>
      </c>
      <c r="AI80" s="57">
        <v>909</v>
      </c>
      <c r="AJ80" s="57">
        <v>558069</v>
      </c>
      <c r="AK80" s="57">
        <v>300</v>
      </c>
      <c r="AL80" s="57">
        <v>2545</v>
      </c>
      <c r="AM80" s="58">
        <v>76.989999999999995</v>
      </c>
    </row>
    <row r="81" spans="2:39" x14ac:dyDescent="0.2">
      <c r="B81" s="90" t="s">
        <v>434</v>
      </c>
      <c r="C81" s="64">
        <v>300.8297</v>
      </c>
      <c r="D81" s="64">
        <f t="shared" si="1"/>
        <v>9.0248910000000002</v>
      </c>
      <c r="E81" s="64"/>
      <c r="F81" s="68">
        <v>30</v>
      </c>
      <c r="G81" s="64">
        <v>300.8297</v>
      </c>
      <c r="H81" s="69">
        <v>30</v>
      </c>
      <c r="I81" s="70">
        <v>9.0248910000000002</v>
      </c>
      <c r="J81" s="66" t="s">
        <v>610</v>
      </c>
      <c r="K81" s="66" t="s">
        <v>611</v>
      </c>
      <c r="L81" s="66" t="s">
        <v>612</v>
      </c>
      <c r="M81" s="66" t="s">
        <v>613</v>
      </c>
      <c r="N81" s="66" t="s">
        <v>604</v>
      </c>
      <c r="O81" s="71">
        <v>1.1825000000000001</v>
      </c>
      <c r="P81" s="72">
        <v>17.044817500000001</v>
      </c>
      <c r="Q81" s="73">
        <v>16.528811856317507</v>
      </c>
      <c r="R81" s="73" t="s">
        <v>620</v>
      </c>
      <c r="S81" s="71">
        <v>11614703700</v>
      </c>
      <c r="T81" s="71" t="s">
        <v>620</v>
      </c>
      <c r="U81" s="71"/>
      <c r="Z81" s="57">
        <v>7340029200</v>
      </c>
      <c r="AA81" s="57">
        <v>7266132900</v>
      </c>
      <c r="AB81" s="57">
        <v>98.99</v>
      </c>
      <c r="AC81" s="57">
        <v>7266087600</v>
      </c>
      <c r="AD81" s="57">
        <v>98.99</v>
      </c>
      <c r="AF81" s="57">
        <v>76392</v>
      </c>
      <c r="AG81" s="57">
        <v>202122499</v>
      </c>
      <c r="AH81" s="57">
        <v>7007</v>
      </c>
      <c r="AI81" s="57">
        <v>987</v>
      </c>
      <c r="AJ81" s="57">
        <v>558228</v>
      </c>
      <c r="AK81" s="57">
        <v>300</v>
      </c>
      <c r="AL81" s="57">
        <v>2645</v>
      </c>
      <c r="AM81" s="58">
        <v>78.77</v>
      </c>
    </row>
    <row r="82" spans="2:39" x14ac:dyDescent="0.2">
      <c r="B82" s="90" t="s">
        <v>438</v>
      </c>
      <c r="C82" s="64">
        <v>330.8227</v>
      </c>
      <c r="D82" s="64">
        <f t="shared" si="1"/>
        <v>9.9246809999999996</v>
      </c>
      <c r="E82" s="64"/>
      <c r="F82" s="68">
        <v>30</v>
      </c>
      <c r="G82" s="64">
        <v>330.8227</v>
      </c>
      <c r="H82" s="69">
        <v>30</v>
      </c>
      <c r="I82" s="70">
        <v>9.9246809999999996</v>
      </c>
      <c r="J82" s="66" t="s">
        <v>610</v>
      </c>
      <c r="K82" s="66" t="s">
        <v>611</v>
      </c>
      <c r="L82" s="66" t="s">
        <v>612</v>
      </c>
      <c r="M82" s="66" t="s">
        <v>613</v>
      </c>
      <c r="N82" s="66" t="s">
        <v>604</v>
      </c>
      <c r="O82" s="71">
        <v>1.1944999999999999</v>
      </c>
      <c r="P82" s="72">
        <v>20.697805499999998</v>
      </c>
      <c r="Q82" s="73">
        <v>17.230896759608139</v>
      </c>
      <c r="R82" s="73" t="s">
        <v>620</v>
      </c>
      <c r="S82" s="71">
        <v>11829255300</v>
      </c>
      <c r="T82" s="71" t="s">
        <v>620</v>
      </c>
      <c r="U82" s="71"/>
      <c r="Z82" s="57">
        <v>7340029200</v>
      </c>
      <c r="AA82" s="57">
        <v>7261596600</v>
      </c>
      <c r="AB82" s="57">
        <v>98.93</v>
      </c>
      <c r="AC82" s="57">
        <v>7261528200</v>
      </c>
      <c r="AD82" s="57">
        <v>98.93</v>
      </c>
      <c r="AF82" s="57">
        <v>68463</v>
      </c>
      <c r="AG82" s="57">
        <v>184276801</v>
      </c>
      <c r="AH82" s="57">
        <v>8001</v>
      </c>
      <c r="AI82" s="57">
        <v>974</v>
      </c>
      <c r="AJ82" s="57">
        <v>476437</v>
      </c>
      <c r="AK82" s="57">
        <v>300</v>
      </c>
      <c r="AL82" s="57">
        <v>2691</v>
      </c>
      <c r="AM82" s="58">
        <v>79.27</v>
      </c>
    </row>
    <row r="83" spans="2:39" x14ac:dyDescent="0.2">
      <c r="B83" s="90" t="s">
        <v>442</v>
      </c>
      <c r="C83" s="64">
        <v>340.20070000000004</v>
      </c>
      <c r="D83" s="64">
        <f t="shared" si="1"/>
        <v>10.206021</v>
      </c>
      <c r="E83" s="64"/>
      <c r="F83" s="68">
        <v>30</v>
      </c>
      <c r="G83" s="64">
        <v>340.20070000000004</v>
      </c>
      <c r="H83" s="69">
        <v>30</v>
      </c>
      <c r="I83" s="70">
        <v>10.206021</v>
      </c>
      <c r="J83" s="66" t="s">
        <v>610</v>
      </c>
      <c r="K83" s="66" t="s">
        <v>611</v>
      </c>
      <c r="L83" s="66" t="s">
        <v>612</v>
      </c>
      <c r="M83" s="66" t="s">
        <v>613</v>
      </c>
      <c r="N83" s="66" t="s">
        <v>604</v>
      </c>
      <c r="O83" s="71">
        <v>1.2470000000000001</v>
      </c>
      <c r="P83" s="72">
        <v>36.037752999999995</v>
      </c>
      <c r="Q83" s="73">
        <v>16.386385330319015</v>
      </c>
      <c r="R83" s="73" t="s">
        <v>620</v>
      </c>
      <c r="S83" s="71">
        <v>11364879600</v>
      </c>
      <c r="T83" s="71" t="s">
        <v>620</v>
      </c>
      <c r="U83" s="71"/>
      <c r="Z83" s="57">
        <v>7340029200</v>
      </c>
      <c r="AA83" s="57">
        <v>7265970900</v>
      </c>
      <c r="AB83" s="57">
        <v>98.99</v>
      </c>
      <c r="AC83" s="57">
        <v>7265956500</v>
      </c>
      <c r="AD83" s="57">
        <v>98.99</v>
      </c>
      <c r="AF83" s="57">
        <v>69183</v>
      </c>
      <c r="AG83" s="57">
        <v>185349194</v>
      </c>
      <c r="AH83" s="57">
        <v>7633</v>
      </c>
      <c r="AI83" s="57">
        <v>987</v>
      </c>
      <c r="AJ83" s="57">
        <v>558228</v>
      </c>
      <c r="AK83" s="57">
        <v>300</v>
      </c>
      <c r="AL83" s="57">
        <v>2679</v>
      </c>
      <c r="AM83" s="58">
        <v>78.709999999999994</v>
      </c>
    </row>
    <row r="84" spans="2:39" x14ac:dyDescent="0.2">
      <c r="B84" s="90" t="s">
        <v>446</v>
      </c>
      <c r="C84" s="64">
        <v>295.28470000000004</v>
      </c>
      <c r="D84" s="64">
        <f t="shared" si="1"/>
        <v>8.8585410000000007</v>
      </c>
      <c r="E84" s="64"/>
      <c r="F84" s="68">
        <v>30</v>
      </c>
      <c r="G84" s="64">
        <v>295.28470000000004</v>
      </c>
      <c r="H84" s="69">
        <v>30</v>
      </c>
      <c r="I84" s="70">
        <v>8.8585410000000007</v>
      </c>
      <c r="J84" s="66" t="s">
        <v>610</v>
      </c>
      <c r="K84" s="66" t="s">
        <v>611</v>
      </c>
      <c r="L84" s="66" t="s">
        <v>612</v>
      </c>
      <c r="M84" s="66" t="s">
        <v>613</v>
      </c>
      <c r="N84" s="66" t="s">
        <v>604</v>
      </c>
      <c r="O84" s="71">
        <v>1.1365000000000001</v>
      </c>
      <c r="P84" s="72">
        <v>45.542863500000003</v>
      </c>
      <c r="Q84" s="73">
        <v>15.626274805325295</v>
      </c>
      <c r="R84" s="73" t="s">
        <v>620</v>
      </c>
      <c r="S84" s="71">
        <v>11093475900</v>
      </c>
      <c r="T84" s="71" t="s">
        <v>620</v>
      </c>
      <c r="U84" s="71"/>
      <c r="Z84" s="57">
        <v>7340029200</v>
      </c>
      <c r="AA84" s="57">
        <v>7248071100</v>
      </c>
      <c r="AB84" s="57">
        <v>98.75</v>
      </c>
      <c r="AC84" s="57">
        <v>7248044700</v>
      </c>
      <c r="AD84" s="57">
        <v>98.75</v>
      </c>
      <c r="AF84" s="57">
        <v>74177</v>
      </c>
      <c r="AG84" s="57">
        <v>201601879</v>
      </c>
      <c r="AH84" s="57">
        <v>8289</v>
      </c>
      <c r="AI84" s="57">
        <v>970</v>
      </c>
      <c r="AJ84" s="57">
        <v>558228</v>
      </c>
      <c r="AK84" s="57">
        <v>300</v>
      </c>
      <c r="AL84" s="57">
        <v>2717</v>
      </c>
      <c r="AM84" s="58">
        <v>77.2</v>
      </c>
    </row>
    <row r="85" spans="2:39" x14ac:dyDescent="0.2">
      <c r="B85" s="90" t="s">
        <v>450</v>
      </c>
      <c r="C85" s="64">
        <v>216.28270000000001</v>
      </c>
      <c r="D85" s="64">
        <f t="shared" si="1"/>
        <v>6.4884810000000002</v>
      </c>
      <c r="E85" s="64"/>
      <c r="F85" s="68">
        <v>30</v>
      </c>
      <c r="G85" s="64">
        <v>216.28270000000001</v>
      </c>
      <c r="H85" s="69">
        <v>30</v>
      </c>
      <c r="I85" s="70">
        <v>6.4884810000000002</v>
      </c>
      <c r="J85" s="66" t="s">
        <v>610</v>
      </c>
      <c r="K85" s="66" t="s">
        <v>611</v>
      </c>
      <c r="L85" s="66" t="s">
        <v>612</v>
      </c>
      <c r="M85" s="66" t="s">
        <v>613</v>
      </c>
      <c r="N85" s="66" t="s">
        <v>604</v>
      </c>
      <c r="O85" s="71">
        <v>0.79700000000000004</v>
      </c>
      <c r="P85" s="72">
        <v>14.031203</v>
      </c>
      <c r="Q85" s="73">
        <v>16.75714644561668</v>
      </c>
      <c r="R85" s="73" t="s">
        <v>620</v>
      </c>
      <c r="S85" s="71">
        <v>12231614400</v>
      </c>
      <c r="T85" s="71" t="s">
        <v>620</v>
      </c>
      <c r="U85" s="71"/>
      <c r="Z85" s="57">
        <v>7340029200</v>
      </c>
      <c r="AA85" s="57">
        <v>7265061900</v>
      </c>
      <c r="AB85" s="57">
        <v>98.98</v>
      </c>
      <c r="AC85" s="57">
        <v>7264975800</v>
      </c>
      <c r="AD85" s="57">
        <v>98.98</v>
      </c>
      <c r="AF85" s="57">
        <v>62912</v>
      </c>
      <c r="AG85" s="57">
        <v>179272563</v>
      </c>
      <c r="AH85" s="57">
        <v>9297</v>
      </c>
      <c r="AI85" s="57">
        <v>1018</v>
      </c>
      <c r="AJ85" s="57">
        <v>558069</v>
      </c>
      <c r="AK85" s="57">
        <v>300</v>
      </c>
      <c r="AL85" s="57">
        <v>2849</v>
      </c>
      <c r="AM85" s="58">
        <v>80.56</v>
      </c>
    </row>
    <row r="86" spans="2:39" x14ac:dyDescent="0.2">
      <c r="B86" s="90" t="s">
        <v>454</v>
      </c>
      <c r="C86" s="64">
        <v>305.50069999999999</v>
      </c>
      <c r="D86" s="64">
        <f t="shared" si="1"/>
        <v>9.1650210000000012</v>
      </c>
      <c r="E86" s="64"/>
      <c r="F86" s="68">
        <v>30</v>
      </c>
      <c r="G86" s="64">
        <v>305.50069999999999</v>
      </c>
      <c r="H86" s="69">
        <v>30</v>
      </c>
      <c r="I86" s="70">
        <v>9.1650210000000012</v>
      </c>
      <c r="J86" s="66" t="s">
        <v>610</v>
      </c>
      <c r="K86" s="66" t="s">
        <v>611</v>
      </c>
      <c r="L86" s="66" t="s">
        <v>612</v>
      </c>
      <c r="M86" s="66" t="s">
        <v>613</v>
      </c>
      <c r="N86" s="66" t="s">
        <v>604</v>
      </c>
      <c r="O86" s="71">
        <v>1.17</v>
      </c>
      <c r="P86" s="72">
        <v>13.39283</v>
      </c>
      <c r="Q86" s="73">
        <v>19.873700075357949</v>
      </c>
      <c r="R86" s="73" t="s">
        <v>620</v>
      </c>
      <c r="S86" s="71">
        <v>12282664200</v>
      </c>
      <c r="T86" s="71" t="s">
        <v>620</v>
      </c>
      <c r="U86" s="71"/>
      <c r="Z86" s="57">
        <v>7340029200</v>
      </c>
      <c r="AA86" s="57">
        <v>7264790100</v>
      </c>
      <c r="AB86" s="57">
        <v>98.97</v>
      </c>
      <c r="AC86" s="57">
        <v>7264726800</v>
      </c>
      <c r="AD86" s="57">
        <v>98.97</v>
      </c>
      <c r="AF86" s="57">
        <v>78355</v>
      </c>
      <c r="AG86" s="57">
        <v>210476090</v>
      </c>
      <c r="AH86" s="57">
        <v>7196</v>
      </c>
      <c r="AI86" s="57">
        <v>987</v>
      </c>
      <c r="AJ86" s="57">
        <v>558785</v>
      </c>
      <c r="AK86" s="57">
        <v>300</v>
      </c>
      <c r="AL86" s="57">
        <v>2686</v>
      </c>
      <c r="AM86" s="58">
        <v>77.91</v>
      </c>
    </row>
    <row r="87" spans="2:39" x14ac:dyDescent="0.2">
      <c r="B87" s="90" t="s">
        <v>458</v>
      </c>
      <c r="C87" s="64">
        <v>283.53969999999998</v>
      </c>
      <c r="D87" s="64">
        <f t="shared" si="1"/>
        <v>8.5061909999999994</v>
      </c>
      <c r="E87" s="64"/>
      <c r="F87" s="68">
        <v>30</v>
      </c>
      <c r="G87" s="64">
        <v>283.53969999999998</v>
      </c>
      <c r="H87" s="69">
        <v>30</v>
      </c>
      <c r="I87" s="70">
        <v>8.5061909999999994</v>
      </c>
      <c r="J87" s="66" t="s">
        <v>610</v>
      </c>
      <c r="K87" s="66" t="s">
        <v>611</v>
      </c>
      <c r="L87" s="66" t="s">
        <v>612</v>
      </c>
      <c r="M87" s="66" t="s">
        <v>613</v>
      </c>
      <c r="N87" s="66" t="s">
        <v>604</v>
      </c>
      <c r="O87" s="71">
        <v>0.97750000000000004</v>
      </c>
      <c r="P87" s="72">
        <v>30.132022499999998</v>
      </c>
      <c r="Q87" s="73">
        <v>19.789801557397638</v>
      </c>
      <c r="R87" s="73" t="s">
        <v>620</v>
      </c>
      <c r="S87" s="71">
        <v>9999742800</v>
      </c>
      <c r="T87" s="71" t="s">
        <v>620</v>
      </c>
      <c r="U87" s="71"/>
      <c r="Z87" s="57">
        <v>7340029200</v>
      </c>
      <c r="AA87" s="57">
        <v>7254592500</v>
      </c>
      <c r="AB87" s="57">
        <v>98.84</v>
      </c>
      <c r="AC87" s="57">
        <v>7254491100</v>
      </c>
      <c r="AD87" s="57">
        <v>98.83</v>
      </c>
      <c r="AF87" s="57">
        <v>72514</v>
      </c>
      <c r="AG87" s="57">
        <v>193844654</v>
      </c>
      <c r="AH87" s="57">
        <v>7194</v>
      </c>
      <c r="AI87" s="57">
        <v>968</v>
      </c>
      <c r="AJ87" s="57">
        <v>607880</v>
      </c>
      <c r="AK87" s="57">
        <v>300</v>
      </c>
      <c r="AL87" s="57">
        <v>2673</v>
      </c>
      <c r="AM87" s="58">
        <v>80.25</v>
      </c>
    </row>
    <row r="88" spans="2:39" x14ac:dyDescent="0.2">
      <c r="B88" s="90" t="s">
        <v>462</v>
      </c>
      <c r="C88" s="64">
        <v>372.68470000000002</v>
      </c>
      <c r="D88" s="64">
        <f t="shared" si="1"/>
        <v>11.180541000000002</v>
      </c>
      <c r="E88" s="64"/>
      <c r="F88" s="68">
        <v>30</v>
      </c>
      <c r="G88" s="64">
        <v>372.68470000000002</v>
      </c>
      <c r="H88" s="69">
        <v>30</v>
      </c>
      <c r="I88" s="70">
        <v>11.180541000000002</v>
      </c>
      <c r="J88" s="66" t="s">
        <v>610</v>
      </c>
      <c r="K88" s="66" t="s">
        <v>611</v>
      </c>
      <c r="L88" s="66" t="s">
        <v>612</v>
      </c>
      <c r="M88" s="66" t="s">
        <v>613</v>
      </c>
      <c r="N88" s="66" t="s">
        <v>604</v>
      </c>
      <c r="O88" s="71">
        <v>1.1765000000000001</v>
      </c>
      <c r="P88" s="72">
        <v>15.218823500000001</v>
      </c>
      <c r="Q88" s="73">
        <v>15.790052750565184</v>
      </c>
      <c r="R88" s="73" t="s">
        <v>620</v>
      </c>
      <c r="S88" s="71">
        <v>9726522300</v>
      </c>
      <c r="T88" s="71" t="s">
        <v>620</v>
      </c>
      <c r="U88" s="71"/>
      <c r="Z88" s="57">
        <v>7340029200</v>
      </c>
      <c r="AA88" s="57">
        <v>7256931900</v>
      </c>
      <c r="AB88" s="57">
        <v>98.87</v>
      </c>
      <c r="AC88" s="57">
        <v>7256916000</v>
      </c>
      <c r="AD88" s="57">
        <v>98.87</v>
      </c>
      <c r="AF88" s="57">
        <v>74882</v>
      </c>
      <c r="AG88" s="57">
        <v>206661752</v>
      </c>
      <c r="AH88" s="57">
        <v>8338</v>
      </c>
      <c r="AI88" s="57">
        <v>991</v>
      </c>
      <c r="AJ88" s="57">
        <v>607880</v>
      </c>
      <c r="AK88" s="57">
        <v>300</v>
      </c>
      <c r="AL88" s="57">
        <v>2759</v>
      </c>
      <c r="AM88" s="58">
        <v>78.69</v>
      </c>
    </row>
    <row r="89" spans="2:39" x14ac:dyDescent="0.2">
      <c r="B89" s="90" t="s">
        <v>466</v>
      </c>
      <c r="C89" s="64">
        <v>306.54270000000002</v>
      </c>
      <c r="D89" s="64">
        <f t="shared" si="1"/>
        <v>9.1962810000000008</v>
      </c>
      <c r="E89" s="64"/>
      <c r="F89" s="68">
        <v>30</v>
      </c>
      <c r="G89" s="64">
        <v>306.54270000000002</v>
      </c>
      <c r="H89" s="69">
        <v>30</v>
      </c>
      <c r="I89" s="70">
        <v>9.1962810000000008</v>
      </c>
      <c r="J89" s="66" t="s">
        <v>610</v>
      </c>
      <c r="K89" s="66" t="s">
        <v>611</v>
      </c>
      <c r="L89" s="66" t="s">
        <v>612</v>
      </c>
      <c r="M89" s="66" t="s">
        <v>613</v>
      </c>
      <c r="N89" s="66" t="s">
        <v>604</v>
      </c>
      <c r="O89" s="71">
        <v>1.131</v>
      </c>
      <c r="P89" s="72">
        <v>45.419868999999998</v>
      </c>
      <c r="Q89" s="73">
        <v>15.999045465963325</v>
      </c>
      <c r="R89" s="73" t="s">
        <v>620</v>
      </c>
      <c r="S89" s="71">
        <v>9460508700</v>
      </c>
      <c r="T89" s="71" t="s">
        <v>620</v>
      </c>
      <c r="U89" s="71"/>
      <c r="Z89" s="57">
        <v>7340029200</v>
      </c>
      <c r="AA89" s="57">
        <v>7252931100</v>
      </c>
      <c r="AB89" s="57">
        <v>98.81</v>
      </c>
      <c r="AC89" s="57">
        <v>7252803600</v>
      </c>
      <c r="AD89" s="57">
        <v>98.81</v>
      </c>
      <c r="AF89" s="57">
        <v>71477</v>
      </c>
      <c r="AG89" s="57">
        <v>179710831</v>
      </c>
      <c r="AH89" s="57">
        <v>6599</v>
      </c>
      <c r="AI89" s="57">
        <v>923</v>
      </c>
      <c r="AJ89" s="57">
        <v>410014</v>
      </c>
      <c r="AK89" s="57">
        <v>300</v>
      </c>
      <c r="AL89" s="57">
        <v>2514</v>
      </c>
      <c r="AM89" s="58">
        <v>80.98</v>
      </c>
    </row>
    <row r="90" spans="2:39" x14ac:dyDescent="0.2">
      <c r="B90" s="90" t="s">
        <v>470</v>
      </c>
      <c r="C90" s="64">
        <v>240.20370000000003</v>
      </c>
      <c r="D90" s="64">
        <f t="shared" si="1"/>
        <v>7.2061110000000008</v>
      </c>
      <c r="E90" s="64"/>
      <c r="F90" s="68">
        <v>30</v>
      </c>
      <c r="G90" s="64">
        <v>240.20370000000003</v>
      </c>
      <c r="H90" s="69">
        <v>30</v>
      </c>
      <c r="I90" s="70">
        <v>7.2061110000000008</v>
      </c>
      <c r="J90" s="66" t="s">
        <v>610</v>
      </c>
      <c r="K90" s="66" t="s">
        <v>611</v>
      </c>
      <c r="L90" s="66" t="s">
        <v>612</v>
      </c>
      <c r="M90" s="66" t="s">
        <v>613</v>
      </c>
      <c r="N90" s="66" t="s">
        <v>604</v>
      </c>
      <c r="O90" s="71">
        <v>0.92900000000000005</v>
      </c>
      <c r="P90" s="72">
        <v>15.887071000000001</v>
      </c>
      <c r="Q90" s="73">
        <v>15.885506154232605</v>
      </c>
      <c r="R90" s="73" t="s">
        <v>620</v>
      </c>
      <c r="S90" s="71">
        <v>12984701700</v>
      </c>
      <c r="T90" s="71" t="s">
        <v>620</v>
      </c>
      <c r="U90" s="71"/>
      <c r="Z90" s="57">
        <v>7340029200</v>
      </c>
      <c r="AA90" s="57">
        <v>7256391600</v>
      </c>
      <c r="AB90" s="57">
        <v>98.86</v>
      </c>
      <c r="AC90" s="57">
        <v>7256299800</v>
      </c>
      <c r="AD90" s="57">
        <v>98.86</v>
      </c>
      <c r="AF90" s="57">
        <v>66248</v>
      </c>
      <c r="AG90" s="57">
        <v>177327497</v>
      </c>
      <c r="AH90" s="57">
        <v>7644</v>
      </c>
      <c r="AI90" s="57">
        <v>978</v>
      </c>
      <c r="AJ90" s="57">
        <v>607056</v>
      </c>
      <c r="AK90" s="57">
        <v>300</v>
      </c>
      <c r="AL90" s="57">
        <v>2676</v>
      </c>
      <c r="AM90" s="58">
        <v>80.19</v>
      </c>
    </row>
    <row r="91" spans="2:39" x14ac:dyDescent="0.2">
      <c r="B91" s="90" t="s">
        <v>474</v>
      </c>
      <c r="C91" s="64">
        <v>226.18270000000001</v>
      </c>
      <c r="D91" s="64">
        <f t="shared" si="1"/>
        <v>6.7854810000000008</v>
      </c>
      <c r="E91" s="64"/>
      <c r="F91" s="68">
        <v>30</v>
      </c>
      <c r="G91" s="64">
        <v>226.18270000000001</v>
      </c>
      <c r="H91" s="69">
        <v>30</v>
      </c>
      <c r="I91" s="70">
        <v>6.7854810000000008</v>
      </c>
      <c r="J91" s="66" t="s">
        <v>610</v>
      </c>
      <c r="K91" s="66" t="s">
        <v>611</v>
      </c>
      <c r="L91" s="66" t="s">
        <v>612</v>
      </c>
      <c r="M91" s="66" t="s">
        <v>613</v>
      </c>
      <c r="N91" s="66" t="s">
        <v>604</v>
      </c>
      <c r="O91" s="71">
        <v>0.94299999999999995</v>
      </c>
      <c r="P91" s="72">
        <v>19.905056999999999</v>
      </c>
      <c r="Q91" s="73">
        <v>15.635568952524491</v>
      </c>
      <c r="R91" s="73" t="s">
        <v>620</v>
      </c>
      <c r="S91" s="71">
        <v>12088725000</v>
      </c>
      <c r="T91" s="71" t="s">
        <v>620</v>
      </c>
      <c r="U91" s="71"/>
      <c r="Z91" s="57">
        <v>7340029200</v>
      </c>
      <c r="AA91" s="57">
        <v>7268815200</v>
      </c>
      <c r="AB91" s="57">
        <v>99.03</v>
      </c>
      <c r="AC91" s="57">
        <v>7268783400</v>
      </c>
      <c r="AD91" s="57">
        <v>99.03</v>
      </c>
      <c r="AF91" s="57">
        <v>80780</v>
      </c>
      <c r="AG91" s="57">
        <v>231512631</v>
      </c>
      <c r="AH91" s="57">
        <v>8252</v>
      </c>
      <c r="AI91" s="57">
        <v>1049</v>
      </c>
      <c r="AJ91" s="57">
        <v>558074</v>
      </c>
      <c r="AK91" s="57">
        <v>300</v>
      </c>
      <c r="AL91" s="57">
        <v>2865</v>
      </c>
      <c r="AM91" s="58">
        <v>77.59</v>
      </c>
    </row>
    <row r="92" spans="2:39" x14ac:dyDescent="0.2">
      <c r="B92" s="90" t="s">
        <v>117</v>
      </c>
      <c r="C92" s="64">
        <v>284.71860809999998</v>
      </c>
      <c r="D92" s="64">
        <f t="shared" si="1"/>
        <v>8.541558242999999</v>
      </c>
      <c r="E92" s="64"/>
      <c r="F92" s="68">
        <v>30</v>
      </c>
      <c r="G92" s="64">
        <v>284.71860809999998</v>
      </c>
      <c r="H92" s="69">
        <v>30</v>
      </c>
      <c r="I92" s="70">
        <v>8.541558242999999</v>
      </c>
      <c r="J92" s="66" t="s">
        <v>610</v>
      </c>
      <c r="K92" s="66" t="s">
        <v>611</v>
      </c>
      <c r="L92" s="66" t="s">
        <v>612</v>
      </c>
      <c r="M92" s="66" t="s">
        <v>613</v>
      </c>
      <c r="N92" s="66" t="s">
        <v>604</v>
      </c>
      <c r="O92" s="71">
        <v>0.27</v>
      </c>
      <c r="P92" s="72">
        <v>18.840730000000001</v>
      </c>
      <c r="Q92" s="73">
        <v>24.181411705601608</v>
      </c>
      <c r="R92" s="73" t="s">
        <v>620</v>
      </c>
      <c r="S92" s="71">
        <v>9514290300</v>
      </c>
      <c r="T92" s="71" t="s">
        <v>620</v>
      </c>
      <c r="U92" s="71"/>
      <c r="Z92" s="57">
        <v>7340029200</v>
      </c>
      <c r="AA92" s="57">
        <v>7255943100</v>
      </c>
      <c r="AB92" s="57">
        <v>98.85</v>
      </c>
      <c r="AC92" s="57">
        <v>7255891200</v>
      </c>
      <c r="AD92" s="57">
        <v>98.85</v>
      </c>
      <c r="AF92" s="57">
        <v>76948</v>
      </c>
      <c r="AG92" s="57">
        <v>211114011</v>
      </c>
      <c r="AH92" s="57">
        <v>8921</v>
      </c>
      <c r="AI92" s="57">
        <v>993</v>
      </c>
      <c r="AJ92" s="57">
        <v>606571</v>
      </c>
      <c r="AK92" s="57">
        <v>300</v>
      </c>
      <c r="AL92" s="57">
        <v>2743</v>
      </c>
      <c r="AM92" s="58">
        <v>74.66</v>
      </c>
    </row>
    <row r="93" spans="2:39" x14ac:dyDescent="0.2">
      <c r="B93" s="91" t="s">
        <v>478</v>
      </c>
      <c r="C93" s="64">
        <v>214.83270000000002</v>
      </c>
      <c r="D93" s="64">
        <f t="shared" si="1"/>
        <v>6.4449810000000003</v>
      </c>
      <c r="E93" s="64"/>
      <c r="F93" s="68">
        <v>30</v>
      </c>
      <c r="G93" s="64">
        <v>214.83270000000002</v>
      </c>
      <c r="H93" s="69">
        <v>30</v>
      </c>
      <c r="I93" s="70">
        <v>6.4449810000000003</v>
      </c>
      <c r="J93" s="66" t="s">
        <v>610</v>
      </c>
      <c r="K93" s="66" t="s">
        <v>611</v>
      </c>
      <c r="L93" s="66" t="s">
        <v>612</v>
      </c>
      <c r="M93" s="66" t="s">
        <v>613</v>
      </c>
      <c r="N93" s="66" t="s">
        <v>604</v>
      </c>
      <c r="O93" s="71">
        <v>0.76549999999999996</v>
      </c>
      <c r="P93" s="72">
        <v>45.631234499999998</v>
      </c>
      <c r="Q93" s="73">
        <v>15.700125596583772</v>
      </c>
      <c r="R93" s="73" t="s">
        <v>620</v>
      </c>
      <c r="S93" s="71">
        <v>11879519100</v>
      </c>
      <c r="T93" s="71" t="s">
        <v>620</v>
      </c>
      <c r="U93" s="71"/>
      <c r="Z93" s="57">
        <v>7340029200</v>
      </c>
      <c r="AA93" s="57">
        <v>7274544600</v>
      </c>
      <c r="AB93" s="57">
        <v>99.11</v>
      </c>
      <c r="AC93" s="57">
        <v>7274304900</v>
      </c>
      <c r="AD93" s="57">
        <v>99.1</v>
      </c>
      <c r="AF93" s="57">
        <v>88663</v>
      </c>
      <c r="AG93" s="57">
        <v>230048556</v>
      </c>
      <c r="AH93" s="57">
        <v>6656</v>
      </c>
      <c r="AI93" s="57">
        <v>964</v>
      </c>
      <c r="AJ93" s="57">
        <v>420177</v>
      </c>
      <c r="AK93" s="57">
        <v>300</v>
      </c>
      <c r="AL93" s="57">
        <v>2594</v>
      </c>
      <c r="AM93" s="58">
        <v>74.89</v>
      </c>
    </row>
    <row r="94" spans="2:39" x14ac:dyDescent="0.2">
      <c r="B94" s="91" t="s">
        <v>482</v>
      </c>
      <c r="C94" s="64">
        <v>237.09370000000004</v>
      </c>
      <c r="D94" s="64">
        <f t="shared" si="1"/>
        <v>7.1128110000000015</v>
      </c>
      <c r="E94" s="64"/>
      <c r="F94" s="74">
        <v>30</v>
      </c>
      <c r="G94" s="64">
        <v>237.09370000000004</v>
      </c>
      <c r="H94" s="69">
        <v>30</v>
      </c>
      <c r="I94" s="70">
        <v>7.1128110000000015</v>
      </c>
      <c r="J94" s="66" t="s">
        <v>610</v>
      </c>
      <c r="K94" s="66" t="s">
        <v>611</v>
      </c>
      <c r="L94" s="66" t="s">
        <v>612</v>
      </c>
      <c r="M94" s="66" t="s">
        <v>613</v>
      </c>
      <c r="N94" s="66" t="s">
        <v>604</v>
      </c>
      <c r="O94" s="71">
        <v>0.92049999999999998</v>
      </c>
      <c r="P94" s="72">
        <v>13.3310795</v>
      </c>
      <c r="Q94" s="73">
        <v>15.642351168048229</v>
      </c>
      <c r="R94" s="73" t="s">
        <v>620</v>
      </c>
      <c r="S94" s="71">
        <v>12574261200</v>
      </c>
      <c r="T94" s="71" t="s">
        <v>620</v>
      </c>
      <c r="U94" s="71"/>
      <c r="Z94" s="57">
        <v>7340029200</v>
      </c>
      <c r="AA94" s="57">
        <v>7251883200</v>
      </c>
      <c r="AB94" s="57">
        <v>98.8</v>
      </c>
      <c r="AC94" s="57">
        <v>7251682500</v>
      </c>
      <c r="AD94" s="57">
        <v>98.8</v>
      </c>
      <c r="AF94" s="57">
        <v>77640</v>
      </c>
      <c r="AG94" s="57">
        <v>195751943</v>
      </c>
      <c r="AH94" s="57">
        <v>6020</v>
      </c>
      <c r="AI94" s="57">
        <v>950</v>
      </c>
      <c r="AJ94" s="57">
        <v>388285</v>
      </c>
      <c r="AK94" s="57">
        <v>300</v>
      </c>
      <c r="AL94" s="57">
        <v>2521</v>
      </c>
      <c r="AM94" s="58">
        <v>76.72</v>
      </c>
    </row>
    <row r="95" spans="2:39" x14ac:dyDescent="0.2">
      <c r="B95" s="91" t="s">
        <v>486</v>
      </c>
      <c r="C95" s="70">
        <v>123.1361</v>
      </c>
      <c r="D95" s="64">
        <f t="shared" si="1"/>
        <v>3.694083</v>
      </c>
      <c r="E95" s="64"/>
      <c r="F95" s="75">
        <v>30</v>
      </c>
      <c r="G95" s="64">
        <v>151.5847</v>
      </c>
      <c r="H95" s="69">
        <v>30</v>
      </c>
      <c r="I95" s="70">
        <v>4.5475409999999998</v>
      </c>
      <c r="J95" s="66" t="s">
        <v>617</v>
      </c>
      <c r="K95" s="66" t="s">
        <v>611</v>
      </c>
      <c r="L95" s="66" t="s">
        <v>615</v>
      </c>
      <c r="M95" s="66" t="s">
        <v>616</v>
      </c>
      <c r="N95" s="66" t="s">
        <v>604</v>
      </c>
      <c r="O95" s="71">
        <v>0.67049999999999998</v>
      </c>
      <c r="P95" s="72">
        <v>13.270329499999999</v>
      </c>
      <c r="Q95" s="73">
        <v>15.579552876161769</v>
      </c>
      <c r="R95" s="73" t="s">
        <v>620</v>
      </c>
      <c r="S95" s="71">
        <v>11852581500</v>
      </c>
      <c r="T95" s="71" t="s">
        <v>620</v>
      </c>
      <c r="U95" s="71"/>
      <c r="Z95" s="57">
        <v>7340029200</v>
      </c>
      <c r="AA95" s="57">
        <v>7239587100</v>
      </c>
      <c r="AB95" s="57">
        <v>98.63</v>
      </c>
      <c r="AC95" s="57">
        <v>7239488400</v>
      </c>
      <c r="AD95" s="57">
        <v>98.63</v>
      </c>
      <c r="AF95" s="57">
        <v>90835</v>
      </c>
      <c r="AG95" s="57">
        <v>218632615</v>
      </c>
      <c r="AH95" s="57">
        <v>5469</v>
      </c>
      <c r="AI95" s="57">
        <v>901</v>
      </c>
      <c r="AJ95" s="57">
        <v>388285</v>
      </c>
      <c r="AK95" s="57">
        <v>300</v>
      </c>
      <c r="AL95" s="57">
        <v>2406</v>
      </c>
      <c r="AM95" s="58">
        <v>76.66</v>
      </c>
    </row>
    <row r="96" spans="2:39" x14ac:dyDescent="0.2">
      <c r="B96" s="91" t="s">
        <v>491</v>
      </c>
      <c r="C96" s="64">
        <v>193.18770000000001</v>
      </c>
      <c r="D96" s="64">
        <f t="shared" si="1"/>
        <v>5.7956310000000002</v>
      </c>
      <c r="E96" s="64"/>
      <c r="F96" s="74">
        <v>30</v>
      </c>
      <c r="G96" s="64">
        <v>193.18770000000001</v>
      </c>
      <c r="H96" s="69">
        <v>30</v>
      </c>
      <c r="I96" s="70">
        <v>5.7956310000000002</v>
      </c>
      <c r="J96" s="66" t="s">
        <v>610</v>
      </c>
      <c r="K96" s="66" t="s">
        <v>611</v>
      </c>
      <c r="L96" s="66" t="s">
        <v>612</v>
      </c>
      <c r="M96" s="66" t="s">
        <v>613</v>
      </c>
      <c r="N96" s="66" t="s">
        <v>604</v>
      </c>
      <c r="O96" s="71">
        <v>0.71399999999999997</v>
      </c>
      <c r="P96" s="72">
        <v>26.053286</v>
      </c>
      <c r="Q96" s="73">
        <v>16.538357196684249</v>
      </c>
      <c r="R96" s="73" t="s">
        <v>620</v>
      </c>
      <c r="S96" s="71">
        <v>14891413200</v>
      </c>
      <c r="T96" s="71" t="s">
        <v>620</v>
      </c>
      <c r="U96" s="71"/>
      <c r="Z96" s="57">
        <v>7340029200</v>
      </c>
      <c r="AA96" s="57">
        <v>7239829800</v>
      </c>
      <c r="AB96" s="57">
        <v>98.63</v>
      </c>
      <c r="AC96" s="57">
        <v>7239734100</v>
      </c>
      <c r="AD96" s="57">
        <v>98.63</v>
      </c>
      <c r="AF96" s="57">
        <v>82561</v>
      </c>
      <c r="AG96" s="57">
        <v>190646884</v>
      </c>
      <c r="AH96" s="57">
        <v>5919</v>
      </c>
      <c r="AI96" s="57">
        <v>826</v>
      </c>
      <c r="AJ96" s="57">
        <v>287315</v>
      </c>
      <c r="AK96" s="57">
        <v>300</v>
      </c>
      <c r="AL96" s="57">
        <v>2309</v>
      </c>
      <c r="AM96" s="58">
        <v>78.319999999999993</v>
      </c>
    </row>
    <row r="97" spans="2:39" x14ac:dyDescent="0.2">
      <c r="B97" s="91" t="s">
        <v>495</v>
      </c>
      <c r="C97" s="64">
        <v>244.91070000000002</v>
      </c>
      <c r="D97" s="64">
        <f t="shared" si="1"/>
        <v>7.3473210000000009</v>
      </c>
      <c r="E97" s="64"/>
      <c r="F97" s="74">
        <v>30</v>
      </c>
      <c r="G97" s="64">
        <v>244.91070000000002</v>
      </c>
      <c r="H97" s="69">
        <v>30</v>
      </c>
      <c r="I97" s="70">
        <v>7.3473210000000009</v>
      </c>
      <c r="J97" s="66" t="s">
        <v>610</v>
      </c>
      <c r="K97" s="66" t="s">
        <v>611</v>
      </c>
      <c r="L97" s="66" t="s">
        <v>612</v>
      </c>
      <c r="M97" s="66" t="s">
        <v>613</v>
      </c>
      <c r="N97" s="66" t="s">
        <v>604</v>
      </c>
      <c r="O97" s="71">
        <v>0.86399999999999999</v>
      </c>
      <c r="P97" s="72">
        <v>33.389136000000001</v>
      </c>
      <c r="Q97" s="73">
        <v>16.654408440090428</v>
      </c>
      <c r="R97" s="73" t="s">
        <v>620</v>
      </c>
      <c r="S97" s="71">
        <v>11741616000</v>
      </c>
      <c r="T97" s="71" t="s">
        <v>620</v>
      </c>
      <c r="U97" s="71"/>
      <c r="Z97" s="57">
        <v>7340029200</v>
      </c>
      <c r="AA97" s="57">
        <v>7271350800</v>
      </c>
      <c r="AB97" s="57">
        <v>99.06</v>
      </c>
      <c r="AC97" s="57">
        <v>7271287200</v>
      </c>
      <c r="AD97" s="57">
        <v>99.06</v>
      </c>
      <c r="AF97" s="57">
        <v>81502</v>
      </c>
      <c r="AG97" s="57">
        <v>207498799</v>
      </c>
      <c r="AH97" s="57">
        <v>6319</v>
      </c>
      <c r="AI97" s="57">
        <v>947</v>
      </c>
      <c r="AJ97" s="57">
        <v>420173</v>
      </c>
      <c r="AK97" s="57">
        <v>300</v>
      </c>
      <c r="AL97" s="57">
        <v>2545</v>
      </c>
      <c r="AM97" s="58">
        <v>75.7</v>
      </c>
    </row>
    <row r="98" spans="2:39" x14ac:dyDescent="0.2">
      <c r="B98" s="91" t="s">
        <v>499</v>
      </c>
      <c r="C98" s="64">
        <v>162.04669999999999</v>
      </c>
      <c r="D98" s="64">
        <f t="shared" si="1"/>
        <v>4.8614009999999999</v>
      </c>
      <c r="E98" s="64"/>
      <c r="F98" s="68">
        <v>30</v>
      </c>
      <c r="G98" s="64">
        <v>162.04669999999999</v>
      </c>
      <c r="H98" s="69">
        <v>30</v>
      </c>
      <c r="I98" s="70">
        <v>4.8614009999999999</v>
      </c>
      <c r="J98" s="66" t="s">
        <v>614</v>
      </c>
      <c r="K98" s="66" t="s">
        <v>611</v>
      </c>
      <c r="L98" s="66" t="s">
        <v>615</v>
      </c>
      <c r="M98" s="66" t="s">
        <v>616</v>
      </c>
      <c r="N98" s="66" t="s">
        <v>604</v>
      </c>
      <c r="O98" s="71">
        <v>0.59199999999999997</v>
      </c>
      <c r="P98" s="72">
        <v>27.119408</v>
      </c>
      <c r="Q98" s="73">
        <v>15.605676965586536</v>
      </c>
      <c r="R98" s="73" t="s">
        <v>620</v>
      </c>
      <c r="S98" s="71">
        <v>13128261300</v>
      </c>
      <c r="T98" s="71" t="s">
        <v>620</v>
      </c>
      <c r="U98" s="71"/>
      <c r="Z98" s="57">
        <v>7340029200</v>
      </c>
      <c r="AA98" s="57">
        <v>7234264800</v>
      </c>
      <c r="AB98" s="57">
        <v>98.56</v>
      </c>
      <c r="AC98" s="57">
        <v>7234078200</v>
      </c>
      <c r="AD98" s="57">
        <v>98.56</v>
      </c>
      <c r="AF98" s="57">
        <v>52012</v>
      </c>
      <c r="AG98" s="57">
        <v>137126168</v>
      </c>
      <c r="AH98" s="57">
        <v>8736</v>
      </c>
      <c r="AI98" s="57">
        <v>880</v>
      </c>
      <c r="AJ98" s="57">
        <v>725665</v>
      </c>
      <c r="AK98" s="57">
        <v>300</v>
      </c>
      <c r="AL98" s="57">
        <v>2636</v>
      </c>
      <c r="AM98" s="58">
        <v>79.13</v>
      </c>
    </row>
    <row r="99" spans="2:39" x14ac:dyDescent="0.2">
      <c r="B99" s="91" t="s">
        <v>503</v>
      </c>
      <c r="C99" s="70">
        <v>125.7787</v>
      </c>
      <c r="D99" s="64">
        <f t="shared" si="1"/>
        <v>3.773361</v>
      </c>
      <c r="E99" s="64"/>
      <c r="F99" s="68">
        <v>30</v>
      </c>
      <c r="G99" s="64">
        <v>152.41470000000001</v>
      </c>
      <c r="H99" s="69">
        <v>30</v>
      </c>
      <c r="I99" s="70">
        <v>4.5724410000000004</v>
      </c>
      <c r="J99" s="66" t="s">
        <v>617</v>
      </c>
      <c r="K99" s="66" t="s">
        <v>611</v>
      </c>
      <c r="L99" s="66" t="s">
        <v>615</v>
      </c>
      <c r="M99" s="66" t="s">
        <v>616</v>
      </c>
      <c r="N99" s="66" t="s">
        <v>604</v>
      </c>
      <c r="O99" s="71">
        <v>0.5645</v>
      </c>
      <c r="P99" s="72">
        <v>19.084435499999998</v>
      </c>
      <c r="Q99" s="73">
        <v>8.9920120572720421</v>
      </c>
      <c r="R99" s="73" t="s">
        <v>620</v>
      </c>
      <c r="S99" s="71">
        <v>8340735600</v>
      </c>
      <c r="T99" s="71" t="s">
        <v>620</v>
      </c>
      <c r="U99" s="71"/>
      <c r="Z99" s="57">
        <v>7340029200</v>
      </c>
      <c r="AA99" s="57">
        <v>7257933600</v>
      </c>
      <c r="AB99" s="57">
        <v>98.88</v>
      </c>
      <c r="AC99" s="57">
        <v>7257400200</v>
      </c>
      <c r="AD99" s="57">
        <v>98.87</v>
      </c>
      <c r="AF99" s="57">
        <v>88208</v>
      </c>
      <c r="AG99" s="57">
        <v>204151417</v>
      </c>
      <c r="AH99" s="57">
        <v>5715</v>
      </c>
      <c r="AI99" s="57">
        <v>842</v>
      </c>
      <c r="AJ99" s="57">
        <v>388259</v>
      </c>
      <c r="AK99" s="57">
        <v>300</v>
      </c>
      <c r="AL99" s="57">
        <v>2314</v>
      </c>
      <c r="AM99" s="58">
        <v>74.23</v>
      </c>
    </row>
    <row r="100" spans="2:39" x14ac:dyDescent="0.2">
      <c r="B100" s="91" t="s">
        <v>507</v>
      </c>
      <c r="C100" s="64">
        <v>255.52570000000003</v>
      </c>
      <c r="D100" s="64">
        <f t="shared" si="1"/>
        <v>7.6657710000000003</v>
      </c>
      <c r="E100" s="64"/>
      <c r="F100" s="68">
        <v>30</v>
      </c>
      <c r="G100" s="64">
        <v>255.52570000000003</v>
      </c>
      <c r="H100" s="69">
        <v>30</v>
      </c>
      <c r="I100" s="70">
        <v>7.6657710000000003</v>
      </c>
      <c r="J100" s="66" t="s">
        <v>610</v>
      </c>
      <c r="K100" s="66" t="s">
        <v>611</v>
      </c>
      <c r="L100" s="66" t="s">
        <v>612</v>
      </c>
      <c r="M100" s="66" t="s">
        <v>613</v>
      </c>
      <c r="N100" s="66" t="s">
        <v>604</v>
      </c>
      <c r="O100" s="71">
        <v>0.88749999999999996</v>
      </c>
      <c r="P100" s="72">
        <v>45.297112500000004</v>
      </c>
      <c r="Q100" s="73">
        <v>16.353730218538054</v>
      </c>
      <c r="R100" s="73" t="s">
        <v>620</v>
      </c>
      <c r="S100" s="71">
        <v>11123543400</v>
      </c>
      <c r="T100" s="71" t="s">
        <v>620</v>
      </c>
      <c r="U100" s="71"/>
      <c r="Z100" s="57">
        <v>7340029200</v>
      </c>
      <c r="AA100" s="57">
        <v>7277593200</v>
      </c>
      <c r="AB100" s="57">
        <v>99.15</v>
      </c>
      <c r="AC100" s="57">
        <v>7276969200</v>
      </c>
      <c r="AD100" s="57">
        <v>99.14</v>
      </c>
      <c r="AF100" s="57">
        <v>84652</v>
      </c>
      <c r="AG100" s="57">
        <v>216276758</v>
      </c>
      <c r="AH100" s="57">
        <v>6902</v>
      </c>
      <c r="AI100" s="57">
        <v>935</v>
      </c>
      <c r="AJ100" s="57">
        <v>552238</v>
      </c>
      <c r="AK100" s="57">
        <v>300</v>
      </c>
      <c r="AL100" s="57">
        <v>2554</v>
      </c>
      <c r="AM100" s="58">
        <v>74.27</v>
      </c>
    </row>
    <row r="101" spans="2:39" x14ac:dyDescent="0.2">
      <c r="B101" s="91" t="s">
        <v>511</v>
      </c>
      <c r="C101" s="64">
        <v>256.2097</v>
      </c>
      <c r="D101" s="64">
        <f t="shared" si="1"/>
        <v>7.6862909999999998</v>
      </c>
      <c r="E101" s="64"/>
      <c r="F101" s="68">
        <v>30</v>
      </c>
      <c r="G101" s="64">
        <v>256.2097</v>
      </c>
      <c r="H101" s="69">
        <v>30</v>
      </c>
      <c r="I101" s="70">
        <v>7.6862909999999998</v>
      </c>
      <c r="J101" s="66" t="s">
        <v>610</v>
      </c>
      <c r="K101" s="64" t="s">
        <v>611</v>
      </c>
      <c r="L101" s="69" t="s">
        <v>612</v>
      </c>
      <c r="M101" s="69" t="s">
        <v>613</v>
      </c>
      <c r="N101" s="66" t="s">
        <v>604</v>
      </c>
      <c r="O101" s="71">
        <v>0.95799999999999996</v>
      </c>
      <c r="P101" s="72">
        <v>24.288042000000001</v>
      </c>
      <c r="Q101" s="73">
        <v>16.444159758854557</v>
      </c>
      <c r="R101" s="73" t="s">
        <v>620</v>
      </c>
      <c r="S101" s="71">
        <v>11692606800</v>
      </c>
      <c r="T101" s="71" t="s">
        <v>620</v>
      </c>
      <c r="U101" s="71"/>
      <c r="Z101" s="57">
        <v>7340029200</v>
      </c>
      <c r="AA101" s="57">
        <v>7264744500</v>
      </c>
      <c r="AB101" s="57">
        <v>98.97</v>
      </c>
      <c r="AC101" s="57">
        <v>7258614900</v>
      </c>
      <c r="AD101" s="57">
        <v>98.89</v>
      </c>
      <c r="AF101" s="57">
        <v>79340</v>
      </c>
      <c r="AG101" s="57">
        <v>194518736</v>
      </c>
      <c r="AH101" s="57">
        <v>6550</v>
      </c>
      <c r="AI101" s="57">
        <v>895</v>
      </c>
      <c r="AJ101" s="57">
        <v>552238</v>
      </c>
      <c r="AK101" s="57">
        <v>300</v>
      </c>
      <c r="AL101" s="57">
        <v>2451</v>
      </c>
      <c r="AM101" s="58">
        <v>73.489999999999995</v>
      </c>
    </row>
    <row r="102" spans="2:39" x14ac:dyDescent="0.2">
      <c r="B102" s="91" t="s">
        <v>515</v>
      </c>
      <c r="C102" s="64">
        <v>233.71770000000001</v>
      </c>
      <c r="D102" s="64">
        <f t="shared" si="1"/>
        <v>7.0115309999999997</v>
      </c>
      <c r="E102" s="64"/>
      <c r="F102" s="68">
        <v>30</v>
      </c>
      <c r="G102" s="64">
        <v>233.71770000000001</v>
      </c>
      <c r="H102" s="69">
        <v>30</v>
      </c>
      <c r="I102" s="70">
        <v>7.0115309999999997</v>
      </c>
      <c r="J102" s="66" t="s">
        <v>610</v>
      </c>
      <c r="K102" s="69" t="s">
        <v>611</v>
      </c>
      <c r="L102" s="69" t="s">
        <v>612</v>
      </c>
      <c r="M102" s="69" t="s">
        <v>613</v>
      </c>
      <c r="N102" s="66" t="s">
        <v>604</v>
      </c>
      <c r="O102" s="71">
        <v>0.86499999999999999</v>
      </c>
      <c r="P102" s="72">
        <v>33.755135000000003</v>
      </c>
      <c r="Q102" s="73">
        <v>15.008590806330067</v>
      </c>
      <c r="R102" s="73" t="s">
        <v>620</v>
      </c>
      <c r="S102" s="71">
        <v>10320208200</v>
      </c>
      <c r="T102" s="71" t="s">
        <v>620</v>
      </c>
      <c r="U102" s="71"/>
      <c r="Z102" s="57">
        <v>7340029200</v>
      </c>
      <c r="AA102" s="57">
        <v>7258241100</v>
      </c>
      <c r="AB102" s="57">
        <v>98.89</v>
      </c>
      <c r="AC102" s="57">
        <v>7258137300</v>
      </c>
      <c r="AD102" s="57">
        <v>98.88</v>
      </c>
      <c r="AF102" s="57">
        <v>93142</v>
      </c>
      <c r="AG102" s="57">
        <v>218350775</v>
      </c>
      <c r="AH102" s="57">
        <v>5789</v>
      </c>
      <c r="AI102" s="57">
        <v>863</v>
      </c>
      <c r="AJ102" s="57">
        <v>552238</v>
      </c>
      <c r="AK102" s="57">
        <v>300</v>
      </c>
      <c r="AL102" s="57">
        <v>2344</v>
      </c>
      <c r="AM102" s="58">
        <v>74.09</v>
      </c>
    </row>
    <row r="103" spans="2:39" x14ac:dyDescent="0.2">
      <c r="B103" s="90" t="s">
        <v>520</v>
      </c>
      <c r="C103" s="64">
        <v>258.08870000000002</v>
      </c>
      <c r="D103" s="64">
        <f t="shared" si="1"/>
        <v>7.742661</v>
      </c>
      <c r="E103" s="64"/>
      <c r="F103" s="68">
        <v>30</v>
      </c>
      <c r="G103" s="64">
        <v>258.08870000000002</v>
      </c>
      <c r="H103" s="69">
        <v>30</v>
      </c>
      <c r="I103" s="70">
        <v>7.742661</v>
      </c>
      <c r="J103" s="66" t="s">
        <v>610</v>
      </c>
      <c r="K103" s="69" t="s">
        <v>611</v>
      </c>
      <c r="L103" s="69" t="s">
        <v>612</v>
      </c>
      <c r="M103" s="69" t="s">
        <v>613</v>
      </c>
      <c r="N103" s="66" t="s">
        <v>604</v>
      </c>
      <c r="O103" s="71">
        <v>0.92249999999999999</v>
      </c>
      <c r="P103" s="72">
        <v>14.0610775</v>
      </c>
      <c r="Q103" s="73">
        <v>21.275106757096207</v>
      </c>
      <c r="R103" s="73" t="s">
        <v>620</v>
      </c>
      <c r="S103" s="71">
        <v>10015599300</v>
      </c>
      <c r="T103" s="71" t="s">
        <v>620</v>
      </c>
      <c r="U103" s="71"/>
      <c r="Z103" s="57">
        <v>7340029200</v>
      </c>
      <c r="AA103" s="57">
        <v>7272700800</v>
      </c>
      <c r="AB103" s="57">
        <v>99.08</v>
      </c>
      <c r="AC103" s="57">
        <v>7272646500</v>
      </c>
      <c r="AD103" s="57">
        <v>99.08</v>
      </c>
      <c r="AF103" s="57">
        <v>84105</v>
      </c>
      <c r="AG103" s="57">
        <v>210344824</v>
      </c>
      <c r="AH103" s="57">
        <v>6934</v>
      </c>
      <c r="AI103" s="57">
        <v>907</v>
      </c>
      <c r="AJ103" s="57">
        <v>552238</v>
      </c>
      <c r="AK103" s="57">
        <v>300</v>
      </c>
      <c r="AL103" s="57">
        <v>2500</v>
      </c>
      <c r="AM103" s="58">
        <v>73.73</v>
      </c>
    </row>
    <row r="104" spans="2:39" x14ac:dyDescent="0.2">
      <c r="B104" s="90" t="s">
        <v>524</v>
      </c>
      <c r="C104" s="64">
        <v>188.26769999999999</v>
      </c>
      <c r="D104" s="64">
        <f t="shared" si="1"/>
        <v>5.6480309999999996</v>
      </c>
      <c r="E104" s="64"/>
      <c r="F104" s="68">
        <v>30</v>
      </c>
      <c r="G104" s="64">
        <v>188.26769999999999</v>
      </c>
      <c r="H104" s="69">
        <v>30</v>
      </c>
      <c r="I104" s="70">
        <v>5.6480309999999996</v>
      </c>
      <c r="J104" s="66" t="s">
        <v>610</v>
      </c>
      <c r="K104" s="66" t="s">
        <v>611</v>
      </c>
      <c r="L104" s="66" t="s">
        <v>612</v>
      </c>
      <c r="M104" s="66" t="s">
        <v>613</v>
      </c>
      <c r="N104" s="66" t="s">
        <v>604</v>
      </c>
      <c r="O104" s="71">
        <v>0.73450000000000004</v>
      </c>
      <c r="P104" s="72">
        <v>32.263265500000003</v>
      </c>
      <c r="Q104" s="73">
        <v>22.219090680733483</v>
      </c>
      <c r="R104" s="73" t="s">
        <v>620</v>
      </c>
      <c r="S104" s="71">
        <v>11118655500</v>
      </c>
      <c r="T104" s="71" t="s">
        <v>620</v>
      </c>
      <c r="U104" s="71"/>
      <c r="Z104" s="57">
        <v>7340029200</v>
      </c>
      <c r="AA104" s="57">
        <v>7288042500</v>
      </c>
      <c r="AB104" s="57">
        <v>99.29</v>
      </c>
      <c r="AC104" s="57">
        <v>7287805200</v>
      </c>
      <c r="AD104" s="57">
        <v>99.29</v>
      </c>
      <c r="AF104" s="57">
        <v>92029</v>
      </c>
      <c r="AG104" s="57">
        <v>202522400</v>
      </c>
      <c r="AH104" s="57">
        <v>5598</v>
      </c>
      <c r="AI104" s="57">
        <v>785</v>
      </c>
      <c r="AJ104" s="57">
        <v>440982</v>
      </c>
      <c r="AK104" s="57">
        <v>300</v>
      </c>
      <c r="AL104" s="57">
        <v>2200</v>
      </c>
      <c r="AM104" s="58">
        <v>73.28</v>
      </c>
    </row>
    <row r="105" spans="2:39" x14ac:dyDescent="0.2">
      <c r="B105" s="90" t="s">
        <v>121</v>
      </c>
      <c r="C105" s="64">
        <v>90.079046099999985</v>
      </c>
      <c r="D105" s="64">
        <f t="shared" si="1"/>
        <v>2.7023713829999996</v>
      </c>
      <c r="E105" s="64"/>
      <c r="F105" s="68">
        <v>30</v>
      </c>
      <c r="G105" s="64">
        <v>90.079046099999985</v>
      </c>
      <c r="H105" s="69">
        <v>30</v>
      </c>
      <c r="I105" s="70">
        <v>2.7023713829999996</v>
      </c>
      <c r="J105" s="66" t="s">
        <v>614</v>
      </c>
      <c r="K105" s="66" t="s">
        <v>611</v>
      </c>
      <c r="L105" s="66" t="s">
        <v>615</v>
      </c>
      <c r="M105" s="66" t="s">
        <v>616</v>
      </c>
      <c r="N105" s="66" t="s">
        <v>604</v>
      </c>
      <c r="O105" s="71">
        <v>0.27</v>
      </c>
      <c r="P105" s="72">
        <v>45.537730000000003</v>
      </c>
      <c r="Q105" s="73">
        <v>18.674252700326551</v>
      </c>
      <c r="R105" s="73" t="s">
        <v>620</v>
      </c>
      <c r="S105" s="71">
        <v>22400360100</v>
      </c>
      <c r="T105" s="71" t="s">
        <v>620</v>
      </c>
      <c r="U105" s="71"/>
      <c r="Z105" s="57">
        <v>7340029200</v>
      </c>
      <c r="AA105" s="57">
        <v>7171671000</v>
      </c>
      <c r="AB105" s="57">
        <v>97.71</v>
      </c>
      <c r="AC105" s="57">
        <v>7171265400</v>
      </c>
      <c r="AD105" s="57">
        <v>97.7</v>
      </c>
      <c r="AF105" s="57">
        <v>53930</v>
      </c>
      <c r="AG105" s="57">
        <v>145100709</v>
      </c>
      <c r="AH105" s="57">
        <v>7568</v>
      </c>
      <c r="AI105" s="57">
        <v>979</v>
      </c>
      <c r="AJ105" s="57">
        <v>725663</v>
      </c>
      <c r="AK105" s="57">
        <v>300</v>
      </c>
      <c r="AL105" s="57">
        <v>2690</v>
      </c>
      <c r="AM105" s="58">
        <v>78.7</v>
      </c>
    </row>
    <row r="106" spans="2:39" x14ac:dyDescent="0.2">
      <c r="B106" s="90" t="s">
        <v>528</v>
      </c>
      <c r="C106" s="64">
        <v>159.07629999999997</v>
      </c>
      <c r="D106" s="64">
        <f t="shared" si="1"/>
        <v>4.7722889999999989</v>
      </c>
      <c r="E106" s="64"/>
      <c r="F106" s="68">
        <v>30</v>
      </c>
      <c r="G106" s="64">
        <v>159.07629999999997</v>
      </c>
      <c r="H106" s="69">
        <v>30</v>
      </c>
      <c r="I106" s="70">
        <v>4.7722889999999989</v>
      </c>
      <c r="J106" s="66" t="s">
        <v>610</v>
      </c>
      <c r="K106" s="66" t="s">
        <v>611</v>
      </c>
      <c r="L106" s="66" t="s">
        <v>612</v>
      </c>
      <c r="M106" s="66" t="s">
        <v>613</v>
      </c>
      <c r="N106" s="66" t="s">
        <v>604</v>
      </c>
      <c r="O106" s="71">
        <v>0.66749999999999998</v>
      </c>
      <c r="P106" s="72">
        <v>12.5393325</v>
      </c>
      <c r="Q106" s="73">
        <v>19.149258980155739</v>
      </c>
      <c r="R106" s="73" t="s">
        <v>620</v>
      </c>
      <c r="S106" s="71">
        <v>11289726600</v>
      </c>
      <c r="T106" s="71" t="s">
        <v>620</v>
      </c>
      <c r="U106" s="71"/>
      <c r="Z106" s="57">
        <v>7340029200</v>
      </c>
      <c r="AA106" s="57">
        <v>7266626700</v>
      </c>
      <c r="AB106" s="57">
        <v>99</v>
      </c>
      <c r="AC106" s="57">
        <v>7266056100</v>
      </c>
      <c r="AD106" s="57">
        <v>98.99</v>
      </c>
      <c r="AF106" s="57">
        <v>49658</v>
      </c>
      <c r="AG106" s="57">
        <v>167497455</v>
      </c>
      <c r="AH106" s="57">
        <v>11650</v>
      </c>
      <c r="AI106" s="57">
        <v>1194</v>
      </c>
      <c r="AJ106" s="57">
        <v>405981</v>
      </c>
      <c r="AK106" s="57">
        <v>300</v>
      </c>
      <c r="AL106" s="57">
        <v>3373</v>
      </c>
      <c r="AM106" s="58">
        <v>81.58</v>
      </c>
    </row>
    <row r="107" spans="2:39" x14ac:dyDescent="0.2">
      <c r="B107" s="90" t="s">
        <v>533</v>
      </c>
      <c r="C107" s="70">
        <v>119.8639</v>
      </c>
      <c r="D107" s="64">
        <f t="shared" si="1"/>
        <v>3.595917</v>
      </c>
      <c r="E107" s="64"/>
      <c r="F107" s="68">
        <v>30</v>
      </c>
      <c r="G107" s="64">
        <v>101.2723</v>
      </c>
      <c r="H107" s="69">
        <v>30</v>
      </c>
      <c r="I107" s="70">
        <v>3.0381689999999999</v>
      </c>
      <c r="J107" s="66" t="s">
        <v>617</v>
      </c>
      <c r="K107" s="66" t="s">
        <v>611</v>
      </c>
      <c r="L107" s="66" t="s">
        <v>615</v>
      </c>
      <c r="M107" s="66" t="s">
        <v>616</v>
      </c>
      <c r="N107" s="66" t="s">
        <v>604</v>
      </c>
      <c r="O107" s="71">
        <v>0.44350000000000001</v>
      </c>
      <c r="P107" s="72">
        <v>20.148556499999998</v>
      </c>
      <c r="Q107" s="73">
        <v>20.595378045717155</v>
      </c>
      <c r="R107" s="73" t="s">
        <v>620</v>
      </c>
      <c r="S107" s="71">
        <v>11676426600</v>
      </c>
      <c r="T107" s="71" t="s">
        <v>620</v>
      </c>
      <c r="U107" s="71"/>
      <c r="Z107" s="57">
        <v>7340029200</v>
      </c>
      <c r="AA107" s="57">
        <v>7266420300</v>
      </c>
      <c r="AB107" s="57">
        <v>99</v>
      </c>
      <c r="AC107" s="57">
        <v>7257362400</v>
      </c>
      <c r="AD107" s="57">
        <v>98.87</v>
      </c>
      <c r="AF107" s="57">
        <v>43108</v>
      </c>
      <c r="AG107" s="57">
        <v>142619604</v>
      </c>
      <c r="AH107" s="57">
        <v>10674</v>
      </c>
      <c r="AI107" s="57">
        <v>1190</v>
      </c>
      <c r="AJ107" s="57">
        <v>344530</v>
      </c>
      <c r="AK107" s="57">
        <v>300</v>
      </c>
      <c r="AL107" s="57">
        <v>3308</v>
      </c>
      <c r="AM107" s="58">
        <v>84.47</v>
      </c>
    </row>
    <row r="108" spans="2:39" x14ac:dyDescent="0.2">
      <c r="B108" s="90" t="s">
        <v>537</v>
      </c>
      <c r="C108" s="64">
        <v>182.69329999999999</v>
      </c>
      <c r="D108" s="64">
        <f t="shared" si="1"/>
        <v>5.4807990000000002</v>
      </c>
      <c r="E108" s="64"/>
      <c r="F108" s="68">
        <v>30</v>
      </c>
      <c r="G108" s="64">
        <v>182.69329999999999</v>
      </c>
      <c r="H108" s="69">
        <v>30</v>
      </c>
      <c r="I108" s="70">
        <v>5.4807990000000002</v>
      </c>
      <c r="J108" s="66" t="s">
        <v>610</v>
      </c>
      <c r="K108" s="66" t="s">
        <v>611</v>
      </c>
      <c r="L108" s="66" t="s">
        <v>612</v>
      </c>
      <c r="M108" s="66" t="s">
        <v>613</v>
      </c>
      <c r="N108" s="66" t="s">
        <v>604</v>
      </c>
      <c r="O108" s="71">
        <v>0.61850000000000005</v>
      </c>
      <c r="P108" s="72">
        <v>34.789381500000005</v>
      </c>
      <c r="Q108" s="73">
        <v>22.209042954031649</v>
      </c>
      <c r="R108" s="73" t="s">
        <v>620</v>
      </c>
      <c r="S108" s="71">
        <v>9962365500</v>
      </c>
      <c r="T108" s="71" t="s">
        <v>620</v>
      </c>
      <c r="U108" s="71"/>
      <c r="Z108" s="57">
        <v>7340029200</v>
      </c>
      <c r="AA108" s="57">
        <v>7279803000</v>
      </c>
      <c r="AB108" s="57">
        <v>99.18</v>
      </c>
      <c r="AC108" s="57">
        <v>7279318200</v>
      </c>
      <c r="AD108" s="57">
        <v>99.17</v>
      </c>
      <c r="AF108" s="57">
        <v>45281</v>
      </c>
      <c r="AG108" s="57">
        <v>153663232</v>
      </c>
      <c r="AH108" s="57">
        <v>12429</v>
      </c>
      <c r="AI108" s="57">
        <v>1181</v>
      </c>
      <c r="AJ108" s="57">
        <v>425736</v>
      </c>
      <c r="AK108" s="57">
        <v>300</v>
      </c>
      <c r="AL108" s="57">
        <v>3393</v>
      </c>
      <c r="AM108" s="58">
        <v>82.42</v>
      </c>
    </row>
    <row r="109" spans="2:39" x14ac:dyDescent="0.2">
      <c r="B109" s="90" t="s">
        <v>541</v>
      </c>
      <c r="C109" s="64">
        <v>124.5223</v>
      </c>
      <c r="D109" s="64">
        <f t="shared" si="1"/>
        <v>3.7356689999999997</v>
      </c>
      <c r="E109" s="64"/>
      <c r="F109" s="68">
        <v>30</v>
      </c>
      <c r="G109" s="64">
        <v>124.5223</v>
      </c>
      <c r="H109" s="69">
        <v>30</v>
      </c>
      <c r="I109" s="70">
        <v>3.7356689999999997</v>
      </c>
      <c r="J109" s="66" t="s">
        <v>610</v>
      </c>
      <c r="K109" s="66" t="s">
        <v>611</v>
      </c>
      <c r="L109" s="66" t="s">
        <v>612</v>
      </c>
      <c r="M109" s="66" t="s">
        <v>613</v>
      </c>
      <c r="N109" s="66" t="s">
        <v>604</v>
      </c>
      <c r="O109" s="71">
        <v>0.58450000000000002</v>
      </c>
      <c r="P109" s="72">
        <v>24.9284155</v>
      </c>
      <c r="Q109" s="73">
        <v>18.857874905802561</v>
      </c>
      <c r="R109" s="73" t="s">
        <v>620</v>
      </c>
      <c r="S109" s="71">
        <v>9332949900</v>
      </c>
      <c r="T109" s="71" t="s">
        <v>620</v>
      </c>
      <c r="U109" s="71"/>
      <c r="Z109" s="57">
        <v>7340029200</v>
      </c>
      <c r="AA109" s="57">
        <v>7249560600</v>
      </c>
      <c r="AB109" s="57">
        <v>98.77</v>
      </c>
      <c r="AC109" s="57">
        <v>7248028500</v>
      </c>
      <c r="AD109" s="57">
        <v>98.75</v>
      </c>
      <c r="AF109" s="57">
        <v>44439</v>
      </c>
      <c r="AG109" s="57">
        <v>132609620</v>
      </c>
      <c r="AH109" s="57">
        <v>9216</v>
      </c>
      <c r="AI109" s="57">
        <v>1064</v>
      </c>
      <c r="AJ109" s="57">
        <v>449797</v>
      </c>
      <c r="AK109" s="57">
        <v>300</v>
      </c>
      <c r="AL109" s="57">
        <v>2984</v>
      </c>
      <c r="AM109" s="58">
        <v>83.24</v>
      </c>
    </row>
    <row r="110" spans="2:39" x14ac:dyDescent="0.2">
      <c r="B110" s="90" t="s">
        <v>545</v>
      </c>
      <c r="C110" s="64">
        <v>148.75429999999997</v>
      </c>
      <c r="D110" s="64">
        <f t="shared" si="1"/>
        <v>4.4626289999999988</v>
      </c>
      <c r="E110" s="64"/>
      <c r="F110" s="68">
        <v>30</v>
      </c>
      <c r="G110" s="64">
        <v>148.75429999999997</v>
      </c>
      <c r="H110" s="69">
        <v>30</v>
      </c>
      <c r="I110" s="70">
        <v>4.4626289999999988</v>
      </c>
      <c r="J110" s="66" t="s">
        <v>610</v>
      </c>
      <c r="K110" s="66" t="s">
        <v>611</v>
      </c>
      <c r="L110" s="66" t="s">
        <v>612</v>
      </c>
      <c r="M110" s="66" t="s">
        <v>613</v>
      </c>
      <c r="N110" s="66" t="s">
        <v>604</v>
      </c>
      <c r="O110" s="71">
        <v>0.66600000000000004</v>
      </c>
      <c r="P110" s="72">
        <v>12.174334</v>
      </c>
      <c r="Q110" s="73">
        <v>35.414267771916606</v>
      </c>
      <c r="R110" s="73" t="s">
        <v>620</v>
      </c>
      <c r="S110" s="71">
        <v>11503593300</v>
      </c>
      <c r="T110" s="71" t="s">
        <v>620</v>
      </c>
      <c r="U110" s="71"/>
      <c r="Z110" s="57">
        <v>7340029200</v>
      </c>
      <c r="AA110" s="57">
        <v>7244186700</v>
      </c>
      <c r="AB110" s="57">
        <v>98.69</v>
      </c>
      <c r="AC110" s="57">
        <v>7243628700</v>
      </c>
      <c r="AD110" s="57">
        <v>98.69</v>
      </c>
      <c r="AF110" s="57">
        <v>50019</v>
      </c>
      <c r="AG110" s="57">
        <v>155095239</v>
      </c>
      <c r="AH110" s="57">
        <v>10044</v>
      </c>
      <c r="AI110" s="57">
        <v>1120</v>
      </c>
      <c r="AJ110" s="57">
        <v>447638</v>
      </c>
      <c r="AK110" s="57">
        <v>300</v>
      </c>
      <c r="AL110" s="57">
        <v>3100</v>
      </c>
      <c r="AM110" s="58">
        <v>80.91</v>
      </c>
    </row>
    <row r="111" spans="2:39" x14ac:dyDescent="0.2">
      <c r="B111" s="90" t="s">
        <v>550</v>
      </c>
      <c r="C111" s="64">
        <v>125.69229999999999</v>
      </c>
      <c r="D111" s="64">
        <f t="shared" si="1"/>
        <v>3.7707689999999996</v>
      </c>
      <c r="E111" s="64"/>
      <c r="F111" s="68">
        <v>30</v>
      </c>
      <c r="G111" s="64">
        <v>125.69229999999999</v>
      </c>
      <c r="H111" s="69">
        <v>30</v>
      </c>
      <c r="I111" s="70">
        <v>3.7707689999999996</v>
      </c>
      <c r="J111" s="66" t="s">
        <v>610</v>
      </c>
      <c r="K111" s="66" t="s">
        <v>611</v>
      </c>
      <c r="L111" s="66" t="s">
        <v>612</v>
      </c>
      <c r="M111" s="66" t="s">
        <v>613</v>
      </c>
      <c r="N111" s="66" t="s">
        <v>604</v>
      </c>
      <c r="O111" s="71">
        <v>0.56799999999999995</v>
      </c>
      <c r="P111" s="72">
        <v>19.814432</v>
      </c>
      <c r="Q111" s="73">
        <v>21.391660386837476</v>
      </c>
      <c r="R111" s="73" t="s">
        <v>620</v>
      </c>
      <c r="S111" s="71">
        <v>9776994900</v>
      </c>
      <c r="T111" s="71" t="s">
        <v>620</v>
      </c>
      <c r="U111" s="71"/>
      <c r="Z111" s="57">
        <v>7340029200</v>
      </c>
      <c r="AA111" s="57">
        <v>7244609700</v>
      </c>
      <c r="AB111" s="57">
        <v>98.7</v>
      </c>
      <c r="AC111" s="57">
        <v>7243320000</v>
      </c>
      <c r="AD111" s="57">
        <v>98.68</v>
      </c>
      <c r="AF111" s="57">
        <v>61981</v>
      </c>
      <c r="AG111" s="57">
        <v>174928526</v>
      </c>
      <c r="AH111" s="57">
        <v>7552</v>
      </c>
      <c r="AI111" s="57">
        <v>1042</v>
      </c>
      <c r="AJ111" s="57">
        <v>555456</v>
      </c>
      <c r="AK111" s="57">
        <v>300</v>
      </c>
      <c r="AL111" s="57">
        <v>2822</v>
      </c>
      <c r="AM111" s="58">
        <v>80.27</v>
      </c>
    </row>
    <row r="112" spans="2:39" x14ac:dyDescent="0.2">
      <c r="B112" s="90" t="s">
        <v>555</v>
      </c>
      <c r="C112" s="64">
        <v>118.2723</v>
      </c>
      <c r="D112" s="64">
        <f t="shared" si="1"/>
        <v>3.5481689999999997</v>
      </c>
      <c r="E112" s="64"/>
      <c r="F112" s="68">
        <v>30</v>
      </c>
      <c r="G112" s="64">
        <v>118.2723</v>
      </c>
      <c r="H112" s="69">
        <v>30</v>
      </c>
      <c r="I112" s="70">
        <v>3.5481689999999997</v>
      </c>
      <c r="J112" s="66" t="s">
        <v>610</v>
      </c>
      <c r="K112" s="66" t="s">
        <v>611</v>
      </c>
      <c r="L112" s="66" t="s">
        <v>612</v>
      </c>
      <c r="M112" s="66" t="s">
        <v>613</v>
      </c>
      <c r="N112" s="66" t="s">
        <v>604</v>
      </c>
      <c r="O112" s="71">
        <v>0.4975</v>
      </c>
      <c r="P112" s="72">
        <v>35.854502500000002</v>
      </c>
      <c r="Q112" s="73">
        <v>20.388897261994472</v>
      </c>
      <c r="R112" s="73" t="s">
        <v>620</v>
      </c>
      <c r="S112" s="71">
        <v>9933389100</v>
      </c>
      <c r="T112" s="71" t="s">
        <v>620</v>
      </c>
      <c r="U112" s="71"/>
      <c r="Z112" s="57">
        <v>7340029200</v>
      </c>
      <c r="AA112" s="57">
        <v>7235549700</v>
      </c>
      <c r="AB112" s="57">
        <v>98.58</v>
      </c>
      <c r="AC112" s="57">
        <v>7235066400</v>
      </c>
      <c r="AD112" s="57">
        <v>98.57</v>
      </c>
      <c r="AF112" s="57">
        <v>47074</v>
      </c>
      <c r="AG112" s="57">
        <v>152351927</v>
      </c>
      <c r="AH112" s="57">
        <v>13136</v>
      </c>
      <c r="AI112" s="57">
        <v>1085</v>
      </c>
      <c r="AJ112" s="57">
        <v>407421</v>
      </c>
      <c r="AK112" s="57">
        <v>300</v>
      </c>
      <c r="AL112" s="57">
        <v>3236</v>
      </c>
      <c r="AM112" s="58">
        <v>81.2</v>
      </c>
    </row>
    <row r="113" spans="2:39" x14ac:dyDescent="0.2">
      <c r="B113" s="90" t="s">
        <v>559</v>
      </c>
      <c r="C113" s="64">
        <v>77.628299999999996</v>
      </c>
      <c r="D113" s="64">
        <f t="shared" si="1"/>
        <v>2.3288489999999995</v>
      </c>
      <c r="E113" s="64"/>
      <c r="F113" s="68">
        <v>30</v>
      </c>
      <c r="G113" s="64">
        <v>77.628299999999996</v>
      </c>
      <c r="H113" s="69">
        <v>30</v>
      </c>
      <c r="I113" s="70">
        <v>2.3288489999999995</v>
      </c>
      <c r="J113" s="66" t="s">
        <v>610</v>
      </c>
      <c r="K113" s="66" t="s">
        <v>611</v>
      </c>
      <c r="L113" s="66" t="s">
        <v>612</v>
      </c>
      <c r="M113" s="66" t="s">
        <v>613</v>
      </c>
      <c r="N113" s="66" t="s">
        <v>604</v>
      </c>
      <c r="O113" s="71">
        <v>0.3</v>
      </c>
      <c r="P113" s="72">
        <v>45.352699999999999</v>
      </c>
      <c r="Q113" s="73">
        <v>18.295955790002512</v>
      </c>
      <c r="R113" s="73" t="s">
        <v>620</v>
      </c>
      <c r="S113" s="71">
        <v>11476917000</v>
      </c>
      <c r="T113" s="71" t="s">
        <v>620</v>
      </c>
      <c r="U113" s="71"/>
      <c r="Z113" s="57">
        <v>7340029200</v>
      </c>
      <c r="AA113" s="57">
        <v>7257795900</v>
      </c>
      <c r="AB113" s="57">
        <v>98.88</v>
      </c>
      <c r="AC113" s="57">
        <v>7254400800</v>
      </c>
      <c r="AD113" s="57">
        <v>98.83</v>
      </c>
      <c r="AF113" s="57">
        <v>61277</v>
      </c>
      <c r="AG113" s="57">
        <v>186035506</v>
      </c>
      <c r="AH113" s="57">
        <v>9302</v>
      </c>
      <c r="AI113" s="57">
        <v>1086</v>
      </c>
      <c r="AJ113" s="57">
        <v>449797</v>
      </c>
      <c r="AK113" s="57">
        <v>300</v>
      </c>
      <c r="AL113" s="57">
        <v>3035</v>
      </c>
      <c r="AM113" s="58">
        <v>80.069999999999993</v>
      </c>
    </row>
    <row r="114" spans="2:39" x14ac:dyDescent="0.2">
      <c r="B114" s="90" t="s">
        <v>565</v>
      </c>
      <c r="C114" s="64">
        <v>57.063300000000005</v>
      </c>
      <c r="D114" s="64">
        <f t="shared" si="1"/>
        <v>1.7118990000000001</v>
      </c>
      <c r="E114" s="64"/>
      <c r="F114" s="68">
        <v>30</v>
      </c>
      <c r="G114" s="64">
        <v>57.063300000000005</v>
      </c>
      <c r="H114" s="69">
        <v>30</v>
      </c>
      <c r="I114" s="70">
        <v>1.7118990000000001</v>
      </c>
      <c r="J114" s="66" t="s">
        <v>610</v>
      </c>
      <c r="K114" s="66" t="s">
        <v>611</v>
      </c>
      <c r="L114" s="66" t="s">
        <v>612</v>
      </c>
      <c r="M114" s="66" t="s">
        <v>613</v>
      </c>
      <c r="N114" s="66" t="s">
        <v>604</v>
      </c>
      <c r="O114" s="71">
        <v>0.3</v>
      </c>
      <c r="P114" s="72">
        <v>29.951700000000002</v>
      </c>
      <c r="Q114" s="73">
        <v>20.593117307209244</v>
      </c>
      <c r="R114" s="73" t="s">
        <v>620</v>
      </c>
      <c r="S114" s="71">
        <v>10773277800</v>
      </c>
      <c r="T114" s="71" t="s">
        <v>620</v>
      </c>
      <c r="U114" s="71"/>
      <c r="Z114" s="57">
        <v>7340029200</v>
      </c>
      <c r="AA114" s="57">
        <v>7262050800</v>
      </c>
      <c r="AB114" s="57">
        <v>98.94</v>
      </c>
      <c r="AC114" s="57">
        <v>7261637400</v>
      </c>
      <c r="AD114" s="57">
        <v>98.93</v>
      </c>
      <c r="AF114" s="57">
        <v>40484</v>
      </c>
      <c r="AG114" s="57">
        <v>143099873</v>
      </c>
      <c r="AH114" s="57">
        <v>16834</v>
      </c>
      <c r="AI114" s="57">
        <v>1178</v>
      </c>
      <c r="AJ114" s="57">
        <v>447638</v>
      </c>
      <c r="AK114" s="57">
        <v>300</v>
      </c>
      <c r="AL114" s="57">
        <v>3534</v>
      </c>
      <c r="AM114" s="58">
        <v>82.5</v>
      </c>
    </row>
    <row r="115" spans="2:39" x14ac:dyDescent="0.2">
      <c r="B115" s="90" t="s">
        <v>572</v>
      </c>
      <c r="C115" s="64">
        <v>222.55130000000003</v>
      </c>
      <c r="D115" s="64">
        <f t="shared" si="1"/>
        <v>6.6765390000000009</v>
      </c>
      <c r="E115" s="64"/>
      <c r="F115" s="68">
        <v>30</v>
      </c>
      <c r="G115" s="64">
        <v>222.55130000000003</v>
      </c>
      <c r="H115" s="69">
        <v>30</v>
      </c>
      <c r="I115" s="70">
        <v>6.6765390000000009</v>
      </c>
      <c r="J115" s="66" t="s">
        <v>610</v>
      </c>
      <c r="K115" s="66" t="s">
        <v>611</v>
      </c>
      <c r="L115" s="66" t="s">
        <v>612</v>
      </c>
      <c r="M115" s="66" t="s">
        <v>613</v>
      </c>
      <c r="N115" s="66" t="s">
        <v>604</v>
      </c>
      <c r="O115" s="71">
        <v>0.91249999999999998</v>
      </c>
      <c r="P115" s="72">
        <v>45.357087499999999</v>
      </c>
      <c r="Q115" s="73">
        <v>19.673247927656366</v>
      </c>
      <c r="R115" s="73" t="s">
        <v>620</v>
      </c>
      <c r="S115" s="71">
        <v>11637208800</v>
      </c>
      <c r="T115" s="71" t="s">
        <v>620</v>
      </c>
      <c r="U115" s="71"/>
      <c r="Z115" s="57">
        <v>7340029200</v>
      </c>
      <c r="AA115" s="57">
        <v>7266656400</v>
      </c>
      <c r="AB115" s="57">
        <v>99</v>
      </c>
      <c r="AC115" s="57">
        <v>7266456900</v>
      </c>
      <c r="AD115" s="57">
        <v>99</v>
      </c>
      <c r="AF115" s="57">
        <v>47825</v>
      </c>
      <c r="AG115" s="57">
        <v>160221900</v>
      </c>
      <c r="AH115" s="57">
        <v>11121</v>
      </c>
      <c r="AI115" s="57">
        <v>1186</v>
      </c>
      <c r="AJ115" s="57">
        <v>447638</v>
      </c>
      <c r="AK115" s="57">
        <v>300</v>
      </c>
      <c r="AL115" s="57">
        <v>3350</v>
      </c>
      <c r="AM115" s="58">
        <v>82.37</v>
      </c>
    </row>
    <row r="116" spans="2:39" x14ac:dyDescent="0.2">
      <c r="B116" s="90" t="s">
        <v>576</v>
      </c>
      <c r="C116" s="64">
        <v>214.62029999999999</v>
      </c>
      <c r="D116" s="64">
        <f t="shared" si="1"/>
        <v>6.4386089999999996</v>
      </c>
      <c r="E116" s="64"/>
      <c r="F116" s="68">
        <v>30</v>
      </c>
      <c r="G116" s="64">
        <v>214.62029999999999</v>
      </c>
      <c r="H116" s="69">
        <v>30</v>
      </c>
      <c r="I116" s="70">
        <v>6.4386089999999996</v>
      </c>
      <c r="J116" s="66" t="s">
        <v>610</v>
      </c>
      <c r="K116" s="66" t="s">
        <v>611</v>
      </c>
      <c r="L116" s="66" t="s">
        <v>612</v>
      </c>
      <c r="M116" s="66" t="s">
        <v>613</v>
      </c>
      <c r="N116" s="66" t="s">
        <v>604</v>
      </c>
      <c r="O116" s="71">
        <v>0.86899999999999999</v>
      </c>
      <c r="P116" s="72">
        <v>34.850131000000005</v>
      </c>
      <c r="Q116" s="73">
        <v>18.324843004270281</v>
      </c>
      <c r="R116" s="73" t="s">
        <v>620</v>
      </c>
      <c r="S116" s="71">
        <v>9227865900</v>
      </c>
      <c r="T116" s="71" t="s">
        <v>620</v>
      </c>
      <c r="U116" s="71"/>
      <c r="Z116" s="57">
        <v>7340029200</v>
      </c>
      <c r="AA116" s="57">
        <v>7256947800</v>
      </c>
      <c r="AB116" s="57">
        <v>98.87</v>
      </c>
      <c r="AC116" s="57">
        <v>7256540700</v>
      </c>
      <c r="AD116" s="57">
        <v>98.86</v>
      </c>
      <c r="AF116" s="57">
        <v>49148</v>
      </c>
      <c r="AG116" s="57">
        <v>162040582</v>
      </c>
      <c r="AH116" s="57">
        <v>12247</v>
      </c>
      <c r="AI116" s="57">
        <v>1117</v>
      </c>
      <c r="AJ116" s="57">
        <v>447638</v>
      </c>
      <c r="AK116" s="57">
        <v>300</v>
      </c>
      <c r="AL116" s="57">
        <v>3296</v>
      </c>
      <c r="AM116" s="58">
        <v>82.2</v>
      </c>
    </row>
    <row r="117" spans="2:39" s="59" customFormat="1" x14ac:dyDescent="0.2">
      <c r="B117" s="92" t="s">
        <v>582</v>
      </c>
      <c r="C117" s="80">
        <v>78.087299999999999</v>
      </c>
      <c r="D117" s="80">
        <f t="shared" si="1"/>
        <v>2.342619</v>
      </c>
      <c r="E117" s="80"/>
      <c r="F117" s="81">
        <v>30</v>
      </c>
      <c r="G117" s="80">
        <v>78.087299999999999</v>
      </c>
      <c r="H117" s="82">
        <v>30</v>
      </c>
      <c r="I117" s="83">
        <v>2.342619</v>
      </c>
      <c r="J117" s="79" t="s">
        <v>610</v>
      </c>
      <c r="K117" s="79" t="s">
        <v>611</v>
      </c>
      <c r="L117" s="79" t="s">
        <v>612</v>
      </c>
      <c r="M117" s="79" t="s">
        <v>613</v>
      </c>
      <c r="N117" s="79" t="s">
        <v>604</v>
      </c>
      <c r="O117" s="84">
        <v>0.34499999999999997</v>
      </c>
      <c r="P117" s="85">
        <v>27.790654999999997</v>
      </c>
      <c r="Q117" s="86">
        <v>19.646370258728961</v>
      </c>
      <c r="R117" s="86" t="s">
        <v>620</v>
      </c>
      <c r="S117" s="84">
        <v>12034363800</v>
      </c>
      <c r="T117" s="71" t="s">
        <v>620</v>
      </c>
      <c r="U117" s="84"/>
      <c r="Y117" s="95"/>
      <c r="Z117" s="59">
        <v>7340029200</v>
      </c>
      <c r="AA117" s="59">
        <v>7255278900</v>
      </c>
      <c r="AB117" s="59">
        <v>98.85</v>
      </c>
      <c r="AC117" s="59">
        <v>7253353800</v>
      </c>
      <c r="AD117" s="59">
        <v>98.82</v>
      </c>
      <c r="AE117" s="102"/>
      <c r="AF117" s="59">
        <v>49668</v>
      </c>
      <c r="AG117" s="59">
        <v>142418159</v>
      </c>
      <c r="AH117" s="59">
        <v>9160</v>
      </c>
      <c r="AI117" s="59">
        <v>1009</v>
      </c>
      <c r="AJ117" s="59">
        <v>344530</v>
      </c>
      <c r="AK117" s="59">
        <v>300</v>
      </c>
      <c r="AL117" s="59">
        <v>2867</v>
      </c>
      <c r="AM117" s="60">
        <v>81.260000000000005</v>
      </c>
    </row>
    <row r="118" spans="2:39" x14ac:dyDescent="0.2">
      <c r="B118" s="63" t="s">
        <v>126</v>
      </c>
      <c r="C118" s="64">
        <v>8.9976000000000003</v>
      </c>
      <c r="D118" s="64">
        <f t="shared" si="1"/>
        <v>0.269928</v>
      </c>
      <c r="E118" s="66">
        <v>1.772</v>
      </c>
      <c r="F118" s="68">
        <v>30</v>
      </c>
      <c r="G118" s="76">
        <v>8.9976000000000003</v>
      </c>
      <c r="H118" s="66">
        <v>30</v>
      </c>
      <c r="I118" s="64">
        <f t="shared" ref="I118:I149" si="2">(G118*H118)/1000</f>
        <v>0.269928</v>
      </c>
      <c r="J118" s="71" t="s">
        <v>617</v>
      </c>
      <c r="K118" s="71" t="s">
        <v>611</v>
      </c>
      <c r="L118" s="71" t="s">
        <v>618</v>
      </c>
      <c r="M118" s="71" t="s">
        <v>619</v>
      </c>
      <c r="N118" s="66"/>
      <c r="O118" s="71">
        <v>0.22500000000000001</v>
      </c>
      <c r="P118" s="72">
        <f t="shared" ref="P118:P149" si="3">I118-O118</f>
        <v>4.4927999999999996E-2</v>
      </c>
      <c r="Q118" s="73">
        <v>0.24019090680733485</v>
      </c>
      <c r="R118" s="71" t="s">
        <v>621</v>
      </c>
      <c r="V118" s="71"/>
    </row>
    <row r="119" spans="2:39" x14ac:dyDescent="0.2">
      <c r="B119" s="64" t="s">
        <v>131</v>
      </c>
      <c r="C119" s="77">
        <v>9.7423373190523179</v>
      </c>
      <c r="D119" s="64">
        <f t="shared" si="1"/>
        <v>0.29227011957156951</v>
      </c>
      <c r="E119" s="69">
        <v>1.7390000000000001</v>
      </c>
      <c r="F119" s="68">
        <v>30</v>
      </c>
      <c r="G119" s="64">
        <v>9.7423373190523179</v>
      </c>
      <c r="H119" s="69">
        <v>30</v>
      </c>
      <c r="I119" s="64">
        <f t="shared" si="2"/>
        <v>0.29227011957156951</v>
      </c>
      <c r="J119" s="71" t="s">
        <v>617</v>
      </c>
      <c r="K119" s="71" t="s">
        <v>611</v>
      </c>
      <c r="L119" s="71" t="s">
        <v>618</v>
      </c>
      <c r="M119" s="71" t="s">
        <v>619</v>
      </c>
      <c r="N119" s="66"/>
      <c r="O119" s="71">
        <v>0.252</v>
      </c>
      <c r="P119" s="72">
        <f t="shared" si="3"/>
        <v>4.0270119571569507E-2</v>
      </c>
      <c r="Q119" s="73">
        <v>0.51725697061039932</v>
      </c>
      <c r="R119" s="71" t="s">
        <v>621</v>
      </c>
      <c r="V119" s="71"/>
    </row>
    <row r="120" spans="2:39" x14ac:dyDescent="0.2">
      <c r="B120" s="64" t="s">
        <v>135</v>
      </c>
      <c r="C120" s="77">
        <v>6.4972432339000505</v>
      </c>
      <c r="D120" s="64">
        <f t="shared" si="1"/>
        <v>0.19491729701700153</v>
      </c>
      <c r="E120" s="69">
        <v>1.8009999999999999</v>
      </c>
      <c r="F120" s="68">
        <v>30</v>
      </c>
      <c r="G120" s="76">
        <v>6.4972432339000505</v>
      </c>
      <c r="H120" s="69">
        <v>30</v>
      </c>
      <c r="I120" s="64">
        <f t="shared" si="2"/>
        <v>0.19491729701700153</v>
      </c>
      <c r="J120" s="71" t="s">
        <v>617</v>
      </c>
      <c r="K120" s="71" t="s">
        <v>611</v>
      </c>
      <c r="L120" s="71" t="s">
        <v>618</v>
      </c>
      <c r="M120" s="71" t="s">
        <v>619</v>
      </c>
      <c r="N120" s="66"/>
      <c r="O120" s="71">
        <v>0.18</v>
      </c>
      <c r="P120" s="72">
        <f t="shared" si="3"/>
        <v>1.4917297017001535E-2</v>
      </c>
      <c r="Q120" s="73">
        <v>0.50645566440592815</v>
      </c>
      <c r="R120" s="71" t="s">
        <v>621</v>
      </c>
      <c r="V120" s="71"/>
    </row>
    <row r="121" spans="2:39" x14ac:dyDescent="0.2">
      <c r="B121" s="87" t="s">
        <v>140</v>
      </c>
      <c r="C121" s="77">
        <v>50.864656835827496</v>
      </c>
      <c r="D121" s="64">
        <f t="shared" si="1"/>
        <v>1.5259397050748249</v>
      </c>
      <c r="E121" s="69">
        <v>1.784</v>
      </c>
      <c r="F121" s="68">
        <v>30</v>
      </c>
      <c r="G121" s="64">
        <v>50.864656835827496</v>
      </c>
      <c r="H121" s="69">
        <v>30</v>
      </c>
      <c r="I121" s="64">
        <f t="shared" si="2"/>
        <v>1.5259397050748249</v>
      </c>
      <c r="J121" s="71" t="s">
        <v>617</v>
      </c>
      <c r="K121" s="71" t="s">
        <v>611</v>
      </c>
      <c r="L121" s="71" t="s">
        <v>618</v>
      </c>
      <c r="M121" s="71" t="s">
        <v>619</v>
      </c>
      <c r="N121" s="66"/>
      <c r="O121" s="71">
        <v>0.35949999999999999</v>
      </c>
      <c r="P121" s="72">
        <f t="shared" si="3"/>
        <v>1.166439705074825</v>
      </c>
      <c r="Q121" s="73">
        <v>0.45395629238884705</v>
      </c>
      <c r="R121" s="71" t="s">
        <v>621</v>
      </c>
      <c r="U121" s="57" t="s">
        <v>140</v>
      </c>
      <c r="V121" s="57" t="s">
        <v>620</v>
      </c>
      <c r="W121" s="57">
        <v>3.17</v>
      </c>
      <c r="X121" s="57">
        <v>11319133200</v>
      </c>
      <c r="Z121" s="57">
        <v>11319133200</v>
      </c>
      <c r="AA121" s="57">
        <v>4297713600</v>
      </c>
      <c r="AB121" s="57">
        <v>37.97</v>
      </c>
      <c r="AC121" s="57">
        <v>4213024200</v>
      </c>
      <c r="AD121" s="57">
        <v>37.22</v>
      </c>
      <c r="AF121">
        <v>46675</v>
      </c>
      <c r="AG121">
        <v>61507922</v>
      </c>
      <c r="AH121">
        <v>2119</v>
      </c>
      <c r="AI121">
        <v>502</v>
      </c>
      <c r="AJ121">
        <v>215176</v>
      </c>
      <c r="AK121">
        <v>300</v>
      </c>
      <c r="AL121">
        <v>1317</v>
      </c>
      <c r="AM121" s="3">
        <v>56.25</v>
      </c>
    </row>
    <row r="122" spans="2:39" x14ac:dyDescent="0.2">
      <c r="B122" s="64" t="s">
        <v>144</v>
      </c>
      <c r="C122" s="77">
        <v>10.466422012739093</v>
      </c>
      <c r="D122" s="64">
        <f t="shared" si="1"/>
        <v>0.31399266038217283</v>
      </c>
      <c r="E122" s="69">
        <v>1.77</v>
      </c>
      <c r="F122" s="68">
        <v>30</v>
      </c>
      <c r="G122" s="64">
        <v>10.466422012739093</v>
      </c>
      <c r="H122" s="69">
        <v>30</v>
      </c>
      <c r="I122" s="64">
        <f t="shared" si="2"/>
        <v>0.31399266038217283</v>
      </c>
      <c r="J122" s="71" t="s">
        <v>617</v>
      </c>
      <c r="K122" s="71" t="s">
        <v>611</v>
      </c>
      <c r="L122" s="71" t="s">
        <v>618</v>
      </c>
      <c r="M122" s="71" t="s">
        <v>619</v>
      </c>
      <c r="N122" s="66"/>
      <c r="O122" s="71">
        <v>0.3</v>
      </c>
      <c r="P122" s="72">
        <f t="shared" si="3"/>
        <v>1.3992660382172839E-2</v>
      </c>
      <c r="Q122" s="73">
        <v>0.18769153479025372</v>
      </c>
      <c r="R122" s="71" t="s">
        <v>621</v>
      </c>
    </row>
    <row r="123" spans="2:39" x14ac:dyDescent="0.2">
      <c r="B123" s="87" t="s">
        <v>148</v>
      </c>
      <c r="C123" s="77">
        <v>49.58486829960033</v>
      </c>
      <c r="D123" s="64">
        <f t="shared" si="1"/>
        <v>1.4875460489880099</v>
      </c>
      <c r="E123" s="69">
        <v>1.76</v>
      </c>
      <c r="F123" s="68">
        <v>30</v>
      </c>
      <c r="G123" s="64">
        <v>49.58486829960033</v>
      </c>
      <c r="H123" s="69">
        <v>30</v>
      </c>
      <c r="I123" s="64">
        <f t="shared" si="2"/>
        <v>1.4875460489880099</v>
      </c>
      <c r="J123" s="71" t="s">
        <v>617</v>
      </c>
      <c r="K123" s="71" t="s">
        <v>611</v>
      </c>
      <c r="L123" s="71" t="s">
        <v>618</v>
      </c>
      <c r="M123" s="71" t="s">
        <v>619</v>
      </c>
      <c r="N123" s="66"/>
      <c r="O123" s="71">
        <v>0.3725</v>
      </c>
      <c r="P123" s="72">
        <f t="shared" si="3"/>
        <v>1.1150460489880099</v>
      </c>
      <c r="Q123" s="73">
        <v>0.46726953026877671</v>
      </c>
      <c r="R123" s="71" t="s">
        <v>621</v>
      </c>
      <c r="U123" s="57" t="s">
        <v>148</v>
      </c>
      <c r="V123" s="57" t="s">
        <v>620</v>
      </c>
      <c r="W123" s="57">
        <v>2.02</v>
      </c>
      <c r="X123" s="57">
        <v>12477765600</v>
      </c>
      <c r="Z123" s="57">
        <v>12477765600</v>
      </c>
      <c r="AA123" s="57">
        <v>4720942800</v>
      </c>
      <c r="AB123" s="57">
        <v>37.83</v>
      </c>
      <c r="AC123" s="57">
        <v>4686984300</v>
      </c>
      <c r="AD123" s="57">
        <v>37.56</v>
      </c>
      <c r="AF123">
        <v>69058</v>
      </c>
      <c r="AG123">
        <v>85646787</v>
      </c>
      <c r="AH123">
        <v>1741</v>
      </c>
      <c r="AI123">
        <v>507</v>
      </c>
      <c r="AJ123">
        <v>219724</v>
      </c>
      <c r="AK123">
        <v>300</v>
      </c>
      <c r="AL123">
        <v>1240</v>
      </c>
      <c r="AM123" s="3">
        <v>55.76</v>
      </c>
    </row>
    <row r="124" spans="2:39" x14ac:dyDescent="0.2">
      <c r="B124" s="87" t="s">
        <v>152</v>
      </c>
      <c r="C124" s="77">
        <v>45.286688388423578</v>
      </c>
      <c r="D124" s="64">
        <f t="shared" si="1"/>
        <v>1.3586006516527072</v>
      </c>
      <c r="E124" s="69">
        <v>1.8240000000000001</v>
      </c>
      <c r="F124" s="68">
        <v>30</v>
      </c>
      <c r="G124" s="64">
        <v>45.286688388423578</v>
      </c>
      <c r="H124" s="69">
        <v>30</v>
      </c>
      <c r="I124" s="64">
        <f t="shared" si="2"/>
        <v>1.3586006516527072</v>
      </c>
      <c r="J124" s="71" t="s">
        <v>617</v>
      </c>
      <c r="K124" s="71" t="s">
        <v>611</v>
      </c>
      <c r="L124" s="71" t="s">
        <v>618</v>
      </c>
      <c r="M124" s="71" t="s">
        <v>619</v>
      </c>
      <c r="N124" s="66"/>
      <c r="O124" s="71">
        <v>0.35849999999999999</v>
      </c>
      <c r="P124" s="72">
        <f t="shared" si="3"/>
        <v>1.0001006516527071</v>
      </c>
      <c r="Q124" s="73">
        <v>0.41401657874905806</v>
      </c>
      <c r="R124" s="71" t="s">
        <v>621</v>
      </c>
      <c r="U124" s="57" t="s">
        <v>152</v>
      </c>
      <c r="V124" s="57" t="s">
        <v>620</v>
      </c>
      <c r="W124" s="57">
        <v>1.83</v>
      </c>
      <c r="X124" s="57">
        <v>12846129600</v>
      </c>
      <c r="Z124" s="57">
        <v>12846129600</v>
      </c>
      <c r="AA124" s="57">
        <v>5244209400</v>
      </c>
      <c r="AB124" s="57">
        <v>40.82</v>
      </c>
      <c r="AC124" s="57">
        <v>5196844200</v>
      </c>
      <c r="AD124" s="57">
        <v>40.450000000000003</v>
      </c>
      <c r="AF124">
        <v>88132</v>
      </c>
      <c r="AG124">
        <v>117685458</v>
      </c>
      <c r="AH124">
        <v>1949</v>
      </c>
      <c r="AI124">
        <v>544</v>
      </c>
      <c r="AJ124">
        <v>250675</v>
      </c>
      <c r="AK124">
        <v>300</v>
      </c>
      <c r="AL124">
        <v>1335</v>
      </c>
      <c r="AM124" s="3">
        <v>62.22</v>
      </c>
    </row>
    <row r="125" spans="2:39" x14ac:dyDescent="0.2">
      <c r="B125" s="87" t="s">
        <v>156</v>
      </c>
      <c r="C125" s="77">
        <v>48.984012050048619</v>
      </c>
      <c r="D125" s="64">
        <f t="shared" si="1"/>
        <v>1.4695203615014587</v>
      </c>
      <c r="E125" s="69">
        <v>1.8029999999999999</v>
      </c>
      <c r="F125" s="68">
        <v>30</v>
      </c>
      <c r="G125" s="64">
        <v>48.984012050048619</v>
      </c>
      <c r="H125" s="69">
        <v>30</v>
      </c>
      <c r="I125" s="64">
        <f t="shared" si="2"/>
        <v>1.4695203615014587</v>
      </c>
      <c r="J125" s="71" t="s">
        <v>617</v>
      </c>
      <c r="K125" s="71" t="s">
        <v>611</v>
      </c>
      <c r="L125" s="71" t="s">
        <v>618</v>
      </c>
      <c r="M125" s="71" t="s">
        <v>619</v>
      </c>
      <c r="N125" s="66"/>
      <c r="O125" s="71">
        <v>0.3155</v>
      </c>
      <c r="P125" s="72">
        <f t="shared" si="3"/>
        <v>1.1540203615014586</v>
      </c>
      <c r="Q125" s="73">
        <v>0.7669429791509671</v>
      </c>
      <c r="R125" s="71" t="s">
        <v>621</v>
      </c>
      <c r="U125" s="57" t="s">
        <v>156</v>
      </c>
      <c r="V125" s="57" t="s">
        <v>620</v>
      </c>
      <c r="W125" s="57">
        <v>2.4700000000000002</v>
      </c>
      <c r="X125" s="57">
        <v>18906716100</v>
      </c>
      <c r="Z125" s="57">
        <v>13631482800</v>
      </c>
      <c r="AA125" s="57">
        <v>7203687300</v>
      </c>
      <c r="AB125" s="57">
        <v>52.85</v>
      </c>
      <c r="AC125" s="57">
        <v>7182758400</v>
      </c>
      <c r="AD125" s="57">
        <v>52.69</v>
      </c>
      <c r="AF125">
        <v>72187</v>
      </c>
      <c r="AG125">
        <v>114069611</v>
      </c>
      <c r="AH125">
        <v>3029</v>
      </c>
      <c r="AI125">
        <v>572</v>
      </c>
      <c r="AJ125">
        <v>343637</v>
      </c>
      <c r="AK125">
        <v>300</v>
      </c>
      <c r="AL125">
        <v>1580</v>
      </c>
      <c r="AM125" s="3">
        <v>52.74</v>
      </c>
    </row>
    <row r="126" spans="2:39" x14ac:dyDescent="0.2">
      <c r="B126" s="87" t="s">
        <v>161</v>
      </c>
      <c r="C126" s="64">
        <v>25.3002</v>
      </c>
      <c r="D126" s="64">
        <f t="shared" si="1"/>
        <v>0.75900599999999996</v>
      </c>
      <c r="E126" s="69">
        <v>1.7509999999999999</v>
      </c>
      <c r="F126" s="68">
        <v>30</v>
      </c>
      <c r="G126" s="76">
        <v>25.3002</v>
      </c>
      <c r="H126" s="69">
        <v>30</v>
      </c>
      <c r="I126" s="64">
        <f t="shared" si="2"/>
        <v>0.75900599999999996</v>
      </c>
      <c r="J126" s="71" t="s">
        <v>617</v>
      </c>
      <c r="K126" s="71" t="s">
        <v>611</v>
      </c>
      <c r="L126" s="71" t="s">
        <v>618</v>
      </c>
      <c r="M126" s="71" t="s">
        <v>619</v>
      </c>
      <c r="N126" s="66"/>
      <c r="O126" s="71">
        <v>0.3</v>
      </c>
      <c r="P126" s="72">
        <f t="shared" si="3"/>
        <v>0.45900599999999997</v>
      </c>
      <c r="Q126" s="73">
        <v>0.18769153479025372</v>
      </c>
      <c r="R126" s="71" t="s">
        <v>621</v>
      </c>
      <c r="U126" s="57" t="s">
        <v>161</v>
      </c>
      <c r="V126" s="57" t="s">
        <v>620</v>
      </c>
      <c r="W126" s="57">
        <v>2.4300000000000002</v>
      </c>
      <c r="X126" s="57">
        <v>21627818400</v>
      </c>
      <c r="Z126" s="57">
        <v>19660792500</v>
      </c>
      <c r="AA126" s="57">
        <v>7058248800</v>
      </c>
      <c r="AB126" s="57">
        <v>35.9</v>
      </c>
      <c r="AC126" s="57">
        <v>6990043200</v>
      </c>
      <c r="AD126" s="57">
        <v>35.549999999999997</v>
      </c>
      <c r="AF126">
        <v>82750</v>
      </c>
      <c r="AG126">
        <v>114611595</v>
      </c>
      <c r="AH126">
        <v>2279</v>
      </c>
      <c r="AI126">
        <v>536</v>
      </c>
      <c r="AJ126">
        <v>504112</v>
      </c>
      <c r="AK126">
        <v>300</v>
      </c>
      <c r="AL126">
        <v>1385</v>
      </c>
      <c r="AM126" s="3">
        <v>56.71</v>
      </c>
    </row>
    <row r="127" spans="2:39" x14ac:dyDescent="0.2">
      <c r="B127" s="87" t="s">
        <v>165</v>
      </c>
      <c r="C127" s="77">
        <v>21.49677877554668</v>
      </c>
      <c r="D127" s="64">
        <f t="shared" si="1"/>
        <v>0.64490336326640041</v>
      </c>
      <c r="E127" s="69">
        <v>1.7869999999999999</v>
      </c>
      <c r="F127" s="68">
        <v>30</v>
      </c>
      <c r="G127" s="64">
        <v>21.49677877554668</v>
      </c>
      <c r="H127" s="69">
        <v>30</v>
      </c>
      <c r="I127" s="64">
        <f t="shared" si="2"/>
        <v>0.64490336326640041</v>
      </c>
      <c r="J127" s="71" t="s">
        <v>617</v>
      </c>
      <c r="K127" s="71" t="s">
        <v>611</v>
      </c>
      <c r="L127" s="71" t="s">
        <v>618</v>
      </c>
      <c r="M127" s="71" t="s">
        <v>619</v>
      </c>
      <c r="N127" s="66"/>
      <c r="O127" s="71">
        <v>0.3</v>
      </c>
      <c r="P127" s="72">
        <f t="shared" si="3"/>
        <v>0.34490336326640042</v>
      </c>
      <c r="Q127" s="73">
        <v>3.0193418739010311E-2</v>
      </c>
      <c r="R127" s="71" t="s">
        <v>621</v>
      </c>
      <c r="U127" s="57" t="s">
        <v>165</v>
      </c>
      <c r="V127" s="57" t="s">
        <v>621</v>
      </c>
      <c r="W127" s="57">
        <v>0.72</v>
      </c>
      <c r="X127" s="57">
        <v>4879336200</v>
      </c>
      <c r="Z127" s="57">
        <v>4879336200</v>
      </c>
      <c r="AA127" s="57">
        <v>2363182800</v>
      </c>
      <c r="AB127" s="57">
        <v>48.43</v>
      </c>
      <c r="AC127" s="57">
        <v>2355070500</v>
      </c>
      <c r="AD127" s="57">
        <v>48.27</v>
      </c>
      <c r="AF127">
        <v>53247</v>
      </c>
      <c r="AG127">
        <v>74759973</v>
      </c>
      <c r="AH127">
        <v>2043</v>
      </c>
      <c r="AI127">
        <v>574</v>
      </c>
      <c r="AJ127">
        <v>304745</v>
      </c>
      <c r="AK127">
        <v>300</v>
      </c>
      <c r="AL127">
        <v>1404</v>
      </c>
      <c r="AM127" s="3">
        <v>54.08</v>
      </c>
    </row>
    <row r="128" spans="2:39" x14ac:dyDescent="0.2">
      <c r="B128" s="87" t="s">
        <v>169</v>
      </c>
      <c r="C128" s="77">
        <v>28.990667326707058</v>
      </c>
      <c r="D128" s="64">
        <f t="shared" si="1"/>
        <v>0.86972001980121172</v>
      </c>
      <c r="E128" s="69">
        <v>1.821</v>
      </c>
      <c r="F128" s="68">
        <v>30</v>
      </c>
      <c r="G128" s="64">
        <v>28.990667326707058</v>
      </c>
      <c r="H128" s="69">
        <v>30</v>
      </c>
      <c r="I128" s="64">
        <f t="shared" si="2"/>
        <v>0.86972001980121172</v>
      </c>
      <c r="J128" s="71" t="s">
        <v>617</v>
      </c>
      <c r="K128" s="71" t="s">
        <v>611</v>
      </c>
      <c r="L128" s="71" t="s">
        <v>618</v>
      </c>
      <c r="M128" s="71" t="s">
        <v>619</v>
      </c>
      <c r="N128" s="66"/>
      <c r="O128" s="71">
        <v>0.3</v>
      </c>
      <c r="P128" s="72">
        <f t="shared" si="3"/>
        <v>0.56972001980121179</v>
      </c>
      <c r="Q128" s="73">
        <v>2.9188646068826939E-2</v>
      </c>
      <c r="R128" s="71" t="s">
        <v>621</v>
      </c>
      <c r="U128" s="57" t="s">
        <v>169</v>
      </c>
      <c r="V128" s="57" t="s">
        <v>621</v>
      </c>
      <c r="W128" s="57">
        <v>0.99</v>
      </c>
      <c r="X128" s="57">
        <v>6023657100</v>
      </c>
      <c r="Z128" s="57">
        <v>6023657100</v>
      </c>
      <c r="AA128" s="57">
        <v>2023475700</v>
      </c>
      <c r="AB128" s="57">
        <v>33.590000000000003</v>
      </c>
      <c r="AC128" s="57">
        <v>2018875800</v>
      </c>
      <c r="AD128" s="57">
        <v>33.520000000000003</v>
      </c>
      <c r="AF128">
        <v>38383</v>
      </c>
      <c r="AG128">
        <v>45508316</v>
      </c>
      <c r="AH128">
        <v>1604</v>
      </c>
      <c r="AI128">
        <v>497</v>
      </c>
      <c r="AJ128">
        <v>168955</v>
      </c>
      <c r="AK128">
        <v>300</v>
      </c>
      <c r="AL128">
        <v>1185</v>
      </c>
      <c r="AM128" s="3">
        <v>48.2</v>
      </c>
    </row>
    <row r="129" spans="2:39" x14ac:dyDescent="0.2">
      <c r="B129" s="87" t="s">
        <v>173</v>
      </c>
      <c r="C129" s="77">
        <v>36.119103583619555</v>
      </c>
      <c r="D129" s="64">
        <f t="shared" si="1"/>
        <v>1.0835731075085866</v>
      </c>
      <c r="E129" s="69">
        <v>1.7789999999999999</v>
      </c>
      <c r="F129" s="68">
        <v>30</v>
      </c>
      <c r="G129" s="64">
        <v>36.119103583619555</v>
      </c>
      <c r="H129" s="69">
        <v>30</v>
      </c>
      <c r="I129" s="64">
        <f t="shared" si="2"/>
        <v>1.0835731075085866</v>
      </c>
      <c r="J129" s="71" t="s">
        <v>617</v>
      </c>
      <c r="K129" s="71" t="s">
        <v>611</v>
      </c>
      <c r="L129" s="71" t="s">
        <v>618</v>
      </c>
      <c r="M129" s="71" t="s">
        <v>619</v>
      </c>
      <c r="N129" s="66"/>
      <c r="O129" s="71">
        <v>0.3</v>
      </c>
      <c r="P129" s="72">
        <f t="shared" si="3"/>
        <v>0.78357310750858655</v>
      </c>
      <c r="Q129" s="73">
        <v>0.67626224566691784</v>
      </c>
      <c r="R129" s="71" t="s">
        <v>621</v>
      </c>
      <c r="U129" s="57" t="s">
        <v>173</v>
      </c>
      <c r="V129" s="57" t="s">
        <v>620</v>
      </c>
      <c r="W129" s="57">
        <v>3.1</v>
      </c>
      <c r="X129" s="57">
        <v>18368297700</v>
      </c>
      <c r="Z129" s="57">
        <v>18087929100</v>
      </c>
      <c r="AA129" s="57">
        <v>7145946000</v>
      </c>
      <c r="AB129" s="57">
        <v>39.51</v>
      </c>
      <c r="AC129" s="57">
        <v>7004824800</v>
      </c>
      <c r="AD129" s="57">
        <v>38.729999999999997</v>
      </c>
      <c r="AF129">
        <v>106039</v>
      </c>
      <c r="AG129">
        <v>141601874</v>
      </c>
      <c r="AH129">
        <v>2057</v>
      </c>
      <c r="AI129">
        <v>519</v>
      </c>
      <c r="AJ129">
        <v>534290</v>
      </c>
      <c r="AK129">
        <v>300</v>
      </c>
      <c r="AL129">
        <v>1335</v>
      </c>
      <c r="AM129" s="3">
        <v>59.3</v>
      </c>
    </row>
    <row r="130" spans="2:39" x14ac:dyDescent="0.2">
      <c r="B130" s="64" t="s">
        <v>85</v>
      </c>
      <c r="C130" s="64">
        <v>20.977</v>
      </c>
      <c r="D130" s="64">
        <f t="shared" ref="D130:D193" si="4">(C130*F130)/1000</f>
        <v>0.62931000000000004</v>
      </c>
      <c r="E130" s="69">
        <v>1.7549999999999999</v>
      </c>
      <c r="F130" s="68">
        <v>30</v>
      </c>
      <c r="G130" s="76">
        <v>20.977</v>
      </c>
      <c r="H130" s="69">
        <v>30</v>
      </c>
      <c r="I130" s="64">
        <f t="shared" si="2"/>
        <v>0.62931000000000004</v>
      </c>
      <c r="J130" s="71" t="s">
        <v>617</v>
      </c>
      <c r="K130" s="71" t="s">
        <v>611</v>
      </c>
      <c r="L130" s="71" t="s">
        <v>618</v>
      </c>
      <c r="M130" s="71" t="s">
        <v>619</v>
      </c>
      <c r="N130" s="66"/>
      <c r="O130" s="71">
        <v>0.27900000000000003</v>
      </c>
      <c r="P130" s="72">
        <f t="shared" si="3"/>
        <v>0.35031000000000001</v>
      </c>
      <c r="Q130" s="73">
        <v>0</v>
      </c>
      <c r="R130" s="71" t="s">
        <v>621</v>
      </c>
    </row>
    <row r="131" spans="2:39" x14ac:dyDescent="0.2">
      <c r="B131" s="64" t="s">
        <v>177</v>
      </c>
      <c r="C131" s="77">
        <v>9.7928986081535374</v>
      </c>
      <c r="D131" s="64">
        <f t="shared" si="4"/>
        <v>0.2937869582446061</v>
      </c>
      <c r="E131" s="69">
        <v>1.829</v>
      </c>
      <c r="F131" s="68">
        <v>30</v>
      </c>
      <c r="G131" s="64">
        <v>9.7928986081535374</v>
      </c>
      <c r="H131" s="69">
        <v>30</v>
      </c>
      <c r="I131" s="64">
        <f t="shared" si="2"/>
        <v>0.2937869582446061</v>
      </c>
      <c r="J131" s="71" t="s">
        <v>617</v>
      </c>
      <c r="K131" s="71" t="s">
        <v>611</v>
      </c>
      <c r="L131" s="71" t="s">
        <v>618</v>
      </c>
      <c r="M131" s="71" t="s">
        <v>619</v>
      </c>
      <c r="N131" s="66"/>
      <c r="O131" s="71">
        <v>0.216</v>
      </c>
      <c r="P131" s="72">
        <f t="shared" si="3"/>
        <v>7.7786958244606103E-2</v>
      </c>
      <c r="Q131" s="73">
        <v>0.12137653855815123</v>
      </c>
      <c r="R131" s="71" t="s">
        <v>621</v>
      </c>
    </row>
    <row r="132" spans="2:39" x14ac:dyDescent="0.2">
      <c r="B132" s="64" t="s">
        <v>181</v>
      </c>
      <c r="C132" s="77">
        <v>8.3720088000159905</v>
      </c>
      <c r="D132" s="64">
        <f t="shared" si="4"/>
        <v>0.25116026400047969</v>
      </c>
      <c r="E132" s="69">
        <v>1.8460000000000001</v>
      </c>
      <c r="F132" s="68">
        <v>30</v>
      </c>
      <c r="G132" s="64">
        <v>8.3720088000159905</v>
      </c>
      <c r="H132" s="69">
        <v>30</v>
      </c>
      <c r="I132" s="64">
        <f t="shared" si="2"/>
        <v>0.25116026400047969</v>
      </c>
      <c r="J132" s="71" t="s">
        <v>617</v>
      </c>
      <c r="K132" s="71" t="s">
        <v>611</v>
      </c>
      <c r="L132" s="71" t="s">
        <v>618</v>
      </c>
      <c r="M132" s="71" t="s">
        <v>619</v>
      </c>
      <c r="N132" s="66"/>
      <c r="O132" s="71">
        <v>0.18</v>
      </c>
      <c r="P132" s="72">
        <f t="shared" si="3"/>
        <v>7.11602640004797E-2</v>
      </c>
      <c r="Q132" s="73">
        <v>0.10605375533785483</v>
      </c>
      <c r="R132" s="71" t="s">
        <v>621</v>
      </c>
    </row>
    <row r="133" spans="2:39" x14ac:dyDescent="0.2">
      <c r="B133" s="64" t="s">
        <v>185</v>
      </c>
      <c r="C133" s="77">
        <v>14.822923782972133</v>
      </c>
      <c r="D133" s="64">
        <f t="shared" si="4"/>
        <v>0.44468771348916397</v>
      </c>
      <c r="E133" s="69">
        <v>1.843</v>
      </c>
      <c r="F133" s="68">
        <v>30</v>
      </c>
      <c r="G133" s="64">
        <v>14.822923782972133</v>
      </c>
      <c r="H133" s="69">
        <v>30</v>
      </c>
      <c r="I133" s="64">
        <f t="shared" si="2"/>
        <v>0.44468771348916397</v>
      </c>
      <c r="J133" s="71" t="s">
        <v>617</v>
      </c>
      <c r="K133" s="71" t="s">
        <v>611</v>
      </c>
      <c r="L133" s="71" t="s">
        <v>618</v>
      </c>
      <c r="M133" s="71" t="s">
        <v>619</v>
      </c>
      <c r="N133" s="66"/>
      <c r="O133" s="71">
        <v>0.3</v>
      </c>
      <c r="P133" s="72">
        <f t="shared" si="3"/>
        <v>0.14468771348916398</v>
      </c>
      <c r="Q133" s="73">
        <v>3.6724441095202225E-2</v>
      </c>
      <c r="R133" s="71" t="s">
        <v>621</v>
      </c>
    </row>
    <row r="134" spans="2:39" x14ac:dyDescent="0.2">
      <c r="B134" s="87" t="s">
        <v>189</v>
      </c>
      <c r="C134" s="77">
        <v>24.733877121957356</v>
      </c>
      <c r="D134" s="64">
        <f t="shared" si="4"/>
        <v>0.74201631365872067</v>
      </c>
      <c r="E134" s="69">
        <v>1.8320000000000001</v>
      </c>
      <c r="F134" s="68">
        <v>30</v>
      </c>
      <c r="G134" s="64">
        <v>24.733877121957356</v>
      </c>
      <c r="H134" s="69">
        <v>30</v>
      </c>
      <c r="I134" s="64">
        <f t="shared" si="2"/>
        <v>0.74201631365872067</v>
      </c>
      <c r="J134" s="71" t="s">
        <v>617</v>
      </c>
      <c r="K134" s="71" t="s">
        <v>611</v>
      </c>
      <c r="L134" s="71" t="s">
        <v>618</v>
      </c>
      <c r="M134" s="71" t="s">
        <v>619</v>
      </c>
      <c r="N134" s="66"/>
      <c r="O134" s="71">
        <v>0.3</v>
      </c>
      <c r="P134" s="72">
        <f t="shared" si="3"/>
        <v>0.44201631365872068</v>
      </c>
      <c r="Q134" s="73">
        <v>0.1070585280080382</v>
      </c>
      <c r="R134" s="71" t="s">
        <v>621</v>
      </c>
      <c r="U134" s="57" t="s">
        <v>189</v>
      </c>
      <c r="V134" s="57" t="s">
        <v>621</v>
      </c>
      <c r="W134" s="57">
        <v>0.76</v>
      </c>
      <c r="X134" s="57">
        <v>3441072900</v>
      </c>
      <c r="Z134" s="57">
        <v>3441072900</v>
      </c>
      <c r="AA134" s="57">
        <v>1413013200</v>
      </c>
      <c r="AB134" s="57">
        <v>41.06</v>
      </c>
      <c r="AC134" s="57">
        <v>1372812300</v>
      </c>
      <c r="AD134" s="57">
        <v>39.89</v>
      </c>
      <c r="AF134">
        <v>27542</v>
      </c>
      <c r="AG134">
        <v>39087899</v>
      </c>
      <c r="AH134">
        <v>2706</v>
      </c>
      <c r="AI134">
        <v>538</v>
      </c>
      <c r="AJ134">
        <v>113203</v>
      </c>
      <c r="AK134">
        <v>300</v>
      </c>
      <c r="AL134">
        <v>1419</v>
      </c>
      <c r="AM134" s="3">
        <v>47.15</v>
      </c>
    </row>
    <row r="135" spans="2:39" x14ac:dyDescent="0.2">
      <c r="B135" s="87" t="s">
        <v>193</v>
      </c>
      <c r="C135" s="77">
        <v>26.305039784679458</v>
      </c>
      <c r="D135" s="64">
        <f t="shared" si="4"/>
        <v>0.78915119354038366</v>
      </c>
      <c r="E135" s="69">
        <v>1.8440000000000001</v>
      </c>
      <c r="F135" s="68">
        <v>30</v>
      </c>
      <c r="G135" s="70">
        <v>26.305039784679458</v>
      </c>
      <c r="H135" s="69">
        <v>30</v>
      </c>
      <c r="I135" s="64">
        <f t="shared" si="2"/>
        <v>0.78915119354038366</v>
      </c>
      <c r="J135" s="71" t="s">
        <v>617</v>
      </c>
      <c r="K135" s="71" t="s">
        <v>611</v>
      </c>
      <c r="L135" s="71" t="s">
        <v>618</v>
      </c>
      <c r="M135" s="71" t="s">
        <v>619</v>
      </c>
      <c r="N135" s="66"/>
      <c r="O135" s="71">
        <v>0.3</v>
      </c>
      <c r="P135" s="72">
        <f t="shared" si="3"/>
        <v>0.48915119354038367</v>
      </c>
      <c r="Q135" s="73">
        <v>4.626978146194425E-2</v>
      </c>
      <c r="R135" s="71" t="s">
        <v>621</v>
      </c>
      <c r="U135" s="57" t="s">
        <v>193</v>
      </c>
      <c r="V135" s="57" t="s">
        <v>621</v>
      </c>
      <c r="W135" s="57">
        <v>0.68</v>
      </c>
      <c r="X135" s="57">
        <v>1867524000</v>
      </c>
      <c r="Z135" s="57">
        <v>1867524000</v>
      </c>
      <c r="AA135" s="57">
        <v>510430500</v>
      </c>
      <c r="AB135" s="57">
        <v>27.33</v>
      </c>
      <c r="AC135" s="57">
        <v>471292200</v>
      </c>
      <c r="AD135" s="57">
        <v>25.24</v>
      </c>
      <c r="AF135">
        <v>11157</v>
      </c>
      <c r="AG135">
        <v>10678583</v>
      </c>
      <c r="AH135">
        <v>1092</v>
      </c>
      <c r="AI135">
        <v>515</v>
      </c>
      <c r="AJ135">
        <v>21940</v>
      </c>
      <c r="AK135">
        <v>300</v>
      </c>
      <c r="AL135">
        <v>957</v>
      </c>
      <c r="AM135" s="3">
        <v>22.15</v>
      </c>
    </row>
    <row r="136" spans="2:39" x14ac:dyDescent="0.2">
      <c r="B136" s="87" t="s">
        <v>197</v>
      </c>
      <c r="C136" s="77">
        <v>49.047742791194807</v>
      </c>
      <c r="D136" s="64">
        <f t="shared" si="4"/>
        <v>1.4714322837358442</v>
      </c>
      <c r="E136" s="69">
        <v>1.8129999999999999</v>
      </c>
      <c r="F136" s="68">
        <v>30</v>
      </c>
      <c r="G136" s="70">
        <v>49.047742791194807</v>
      </c>
      <c r="H136" s="69">
        <v>30</v>
      </c>
      <c r="I136" s="64">
        <f t="shared" si="2"/>
        <v>1.4714322837358442</v>
      </c>
      <c r="J136" s="71" t="s">
        <v>617</v>
      </c>
      <c r="K136" s="71" t="s">
        <v>611</v>
      </c>
      <c r="L136" s="71" t="s">
        <v>618</v>
      </c>
      <c r="M136" s="71" t="s">
        <v>619</v>
      </c>
      <c r="N136" s="66"/>
      <c r="O136" s="71">
        <v>0.39350000000000002</v>
      </c>
      <c r="P136" s="72">
        <f t="shared" si="3"/>
        <v>1.0779322837358443</v>
      </c>
      <c r="Q136" s="73">
        <v>0.57678975131876409</v>
      </c>
      <c r="R136" s="71" t="s">
        <v>621</v>
      </c>
      <c r="U136" s="57" t="s">
        <v>197</v>
      </c>
      <c r="V136" s="57" t="s">
        <v>620</v>
      </c>
      <c r="W136" s="57">
        <v>2.29</v>
      </c>
      <c r="X136" s="57">
        <v>18212548200</v>
      </c>
      <c r="Z136" s="57">
        <v>16777209600</v>
      </c>
      <c r="AA136" s="57">
        <v>7076493900</v>
      </c>
      <c r="AB136" s="57">
        <v>42.18</v>
      </c>
      <c r="AC136" s="57">
        <v>6865354200</v>
      </c>
      <c r="AD136" s="57">
        <v>40.92</v>
      </c>
      <c r="AF136">
        <v>76601</v>
      </c>
      <c r="AG136">
        <v>108305358</v>
      </c>
      <c r="AH136">
        <v>2281</v>
      </c>
      <c r="AI136">
        <v>534</v>
      </c>
      <c r="AJ136">
        <v>377018</v>
      </c>
      <c r="AK136">
        <v>300</v>
      </c>
      <c r="AL136">
        <v>1413</v>
      </c>
      <c r="AM136" s="3">
        <v>60.91</v>
      </c>
    </row>
    <row r="137" spans="2:39" x14ac:dyDescent="0.2">
      <c r="B137" s="88" t="s">
        <v>201</v>
      </c>
      <c r="C137" s="77">
        <v>34.655177887549343</v>
      </c>
      <c r="D137" s="64">
        <f t="shared" si="4"/>
        <v>1.0396553366264802</v>
      </c>
      <c r="E137" s="69">
        <v>1.79</v>
      </c>
      <c r="F137" s="68">
        <v>30</v>
      </c>
      <c r="G137" s="64">
        <v>34.655177887549343</v>
      </c>
      <c r="H137" s="69">
        <v>30</v>
      </c>
      <c r="I137" s="64">
        <f t="shared" si="2"/>
        <v>1.0396553366264802</v>
      </c>
      <c r="J137" s="71" t="s">
        <v>617</v>
      </c>
      <c r="K137" s="71" t="s">
        <v>611</v>
      </c>
      <c r="L137" s="71" t="s">
        <v>618</v>
      </c>
      <c r="M137" s="71" t="s">
        <v>619</v>
      </c>
      <c r="N137" s="66"/>
      <c r="O137" s="71">
        <v>0.3</v>
      </c>
      <c r="P137" s="72">
        <f t="shared" si="3"/>
        <v>0.7396553366264802</v>
      </c>
      <c r="Q137" s="73">
        <v>0</v>
      </c>
      <c r="R137" s="71" t="s">
        <v>621</v>
      </c>
      <c r="U137" s="57" t="s">
        <v>201</v>
      </c>
      <c r="V137" s="57" t="s">
        <v>621</v>
      </c>
      <c r="W137" s="57">
        <v>7.0000000000000007E-2</v>
      </c>
    </row>
    <row r="138" spans="2:39" x14ac:dyDescent="0.2">
      <c r="B138" s="64" t="s">
        <v>206</v>
      </c>
      <c r="C138" s="77">
        <v>10.874675026133133</v>
      </c>
      <c r="D138" s="64">
        <f t="shared" si="4"/>
        <v>0.32624025078399399</v>
      </c>
      <c r="E138" s="69">
        <v>1.84</v>
      </c>
      <c r="F138" s="68">
        <v>30</v>
      </c>
      <c r="G138" s="64">
        <v>10.874675026133133</v>
      </c>
      <c r="H138" s="69">
        <v>30</v>
      </c>
      <c r="I138" s="64">
        <f t="shared" si="2"/>
        <v>0.32624025078399399</v>
      </c>
      <c r="J138" s="71" t="s">
        <v>617</v>
      </c>
      <c r="K138" s="71" t="s">
        <v>611</v>
      </c>
      <c r="L138" s="71" t="s">
        <v>618</v>
      </c>
      <c r="M138" s="71" t="s">
        <v>619</v>
      </c>
      <c r="N138" s="66"/>
      <c r="O138" s="71">
        <v>0.189</v>
      </c>
      <c r="P138" s="72">
        <f t="shared" si="3"/>
        <v>0.13724025078399399</v>
      </c>
      <c r="Q138" s="73">
        <v>0</v>
      </c>
      <c r="R138" s="71" t="s">
        <v>621</v>
      </c>
    </row>
    <row r="139" spans="2:39" x14ac:dyDescent="0.2">
      <c r="B139" s="87" t="s">
        <v>210</v>
      </c>
      <c r="C139" s="77">
        <v>15.265746607984216</v>
      </c>
      <c r="D139" s="64">
        <f t="shared" si="4"/>
        <v>0.45797239823952646</v>
      </c>
      <c r="E139" s="69">
        <v>1.7849999999999999</v>
      </c>
      <c r="F139" s="68">
        <v>30</v>
      </c>
      <c r="G139" s="64">
        <v>15.265746607984216</v>
      </c>
      <c r="H139" s="69">
        <v>30</v>
      </c>
      <c r="I139" s="64">
        <f t="shared" si="2"/>
        <v>0.45797239823952646</v>
      </c>
      <c r="J139" s="71" t="s">
        <v>617</v>
      </c>
      <c r="K139" s="71" t="s">
        <v>611</v>
      </c>
      <c r="L139" s="71" t="s">
        <v>618</v>
      </c>
      <c r="M139" s="71" t="s">
        <v>619</v>
      </c>
      <c r="N139" s="66"/>
      <c r="O139" s="71">
        <v>0.3</v>
      </c>
      <c r="P139" s="72">
        <f t="shared" si="3"/>
        <v>0.15797239823952647</v>
      </c>
      <c r="Q139" s="73">
        <v>6.661642803315751E-2</v>
      </c>
      <c r="R139" s="71" t="s">
        <v>621</v>
      </c>
      <c r="U139" s="57" t="s">
        <v>210</v>
      </c>
      <c r="V139" s="57" t="s">
        <v>621</v>
      </c>
      <c r="W139" s="57">
        <v>0.61</v>
      </c>
      <c r="X139" s="57">
        <v>1137470100</v>
      </c>
      <c r="Z139" s="57">
        <v>1137470100</v>
      </c>
      <c r="AA139" s="57">
        <v>552672000</v>
      </c>
      <c r="AB139" s="57">
        <v>48.59</v>
      </c>
      <c r="AC139" s="57">
        <v>550107600</v>
      </c>
      <c r="AD139" s="57">
        <v>48.36</v>
      </c>
      <c r="AF139">
        <v>9177</v>
      </c>
      <c r="AG139">
        <v>12678673</v>
      </c>
      <c r="AH139">
        <v>1663</v>
      </c>
      <c r="AI139">
        <v>600</v>
      </c>
      <c r="AJ139">
        <v>76682</v>
      </c>
      <c r="AK139">
        <v>300</v>
      </c>
      <c r="AL139">
        <v>1381</v>
      </c>
      <c r="AM139" s="3">
        <v>29.24</v>
      </c>
    </row>
    <row r="140" spans="2:39" x14ac:dyDescent="0.2">
      <c r="B140" s="88" t="s">
        <v>214</v>
      </c>
      <c r="C140" s="77">
        <v>22.378896893773085</v>
      </c>
      <c r="D140" s="64">
        <f t="shared" si="4"/>
        <v>0.67136690681319255</v>
      </c>
      <c r="E140" s="69">
        <v>1.75</v>
      </c>
      <c r="F140" s="68">
        <v>30</v>
      </c>
      <c r="G140" s="64">
        <v>22.378896893773085</v>
      </c>
      <c r="H140" s="69">
        <v>30</v>
      </c>
      <c r="I140" s="64">
        <f t="shared" si="2"/>
        <v>0.67136690681319255</v>
      </c>
      <c r="J140" s="71" t="s">
        <v>617</v>
      </c>
      <c r="K140" s="71" t="s">
        <v>611</v>
      </c>
      <c r="L140" s="71" t="s">
        <v>618</v>
      </c>
      <c r="M140" s="71" t="s">
        <v>619</v>
      </c>
      <c r="N140" s="66"/>
      <c r="O140" s="71">
        <v>0.3</v>
      </c>
      <c r="P140" s="72">
        <f t="shared" si="3"/>
        <v>0.37136690681319257</v>
      </c>
      <c r="Q140" s="73">
        <v>0</v>
      </c>
      <c r="R140" s="71" t="s">
        <v>621</v>
      </c>
      <c r="U140" s="57" t="s">
        <v>214</v>
      </c>
      <c r="V140" s="57" t="s">
        <v>621</v>
      </c>
      <c r="W140" s="57">
        <v>0.41</v>
      </c>
    </row>
    <row r="141" spans="2:39" x14ac:dyDescent="0.2">
      <c r="B141" s="88" t="s">
        <v>218</v>
      </c>
      <c r="C141" s="77">
        <v>79.207669324465897</v>
      </c>
      <c r="D141" s="64">
        <f t="shared" si="4"/>
        <v>2.3762300797339768</v>
      </c>
      <c r="E141" s="69">
        <v>1.8140000000000001</v>
      </c>
      <c r="F141" s="68">
        <v>30</v>
      </c>
      <c r="G141" s="63">
        <v>79.207669324465897</v>
      </c>
      <c r="H141" s="69">
        <v>30</v>
      </c>
      <c r="I141" s="64">
        <f t="shared" si="2"/>
        <v>2.3762300797339768</v>
      </c>
      <c r="J141" s="71" t="s">
        <v>617</v>
      </c>
      <c r="K141" s="71" t="s">
        <v>611</v>
      </c>
      <c r="L141" s="71" t="s">
        <v>618</v>
      </c>
      <c r="M141" s="71" t="s">
        <v>619</v>
      </c>
      <c r="N141" s="66"/>
      <c r="O141" s="71">
        <v>0.60050000000000003</v>
      </c>
      <c r="P141" s="72">
        <f t="shared" si="3"/>
        <v>1.7757300797339768</v>
      </c>
      <c r="Q141" s="73">
        <v>0</v>
      </c>
      <c r="R141" s="71" t="s">
        <v>621</v>
      </c>
      <c r="U141" s="57" t="s">
        <v>218</v>
      </c>
      <c r="V141" s="57" t="s">
        <v>621</v>
      </c>
      <c r="W141" s="57">
        <v>0.51</v>
      </c>
    </row>
    <row r="142" spans="2:39" ht="15.75" customHeight="1" x14ac:dyDescent="0.2">
      <c r="B142" s="64" t="s">
        <v>222</v>
      </c>
      <c r="C142" s="77">
        <v>7.2163893830699637</v>
      </c>
      <c r="D142" s="64">
        <f t="shared" si="4"/>
        <v>0.21649168149209891</v>
      </c>
      <c r="E142" s="69">
        <v>1.8380000000000001</v>
      </c>
      <c r="F142" s="68">
        <v>30</v>
      </c>
      <c r="G142" s="64">
        <v>7.2163893830699637</v>
      </c>
      <c r="H142" s="69">
        <v>30</v>
      </c>
      <c r="I142" s="64">
        <f t="shared" si="2"/>
        <v>0.21649168149209891</v>
      </c>
      <c r="J142" s="71" t="s">
        <v>617</v>
      </c>
      <c r="K142" s="71" t="s">
        <v>611</v>
      </c>
      <c r="L142" s="71" t="s">
        <v>618</v>
      </c>
      <c r="M142" s="71" t="s">
        <v>624</v>
      </c>
      <c r="N142" s="66"/>
      <c r="O142" s="71">
        <v>0.14399999999999999</v>
      </c>
      <c r="P142" s="72">
        <f t="shared" si="3"/>
        <v>7.2491681492098919E-2</v>
      </c>
      <c r="Q142" s="73">
        <v>0.54036674202461688</v>
      </c>
      <c r="R142" s="71" t="s">
        <v>621</v>
      </c>
    </row>
    <row r="143" spans="2:39" x14ac:dyDescent="0.2">
      <c r="B143" s="87" t="s">
        <v>226</v>
      </c>
      <c r="C143" s="77">
        <v>120.83701274497238</v>
      </c>
      <c r="D143" s="64">
        <f t="shared" si="4"/>
        <v>3.6251103823491717</v>
      </c>
      <c r="E143" s="69">
        <v>1.7509999999999999</v>
      </c>
      <c r="F143" s="68">
        <v>30</v>
      </c>
      <c r="G143" s="64">
        <v>120.83701274497238</v>
      </c>
      <c r="H143" s="69">
        <v>30</v>
      </c>
      <c r="I143" s="64">
        <f t="shared" si="2"/>
        <v>3.6251103823491717</v>
      </c>
      <c r="J143" s="71" t="s">
        <v>617</v>
      </c>
      <c r="K143" s="71" t="s">
        <v>611</v>
      </c>
      <c r="L143" s="71" t="s">
        <v>618</v>
      </c>
      <c r="M143" s="71" t="s">
        <v>619</v>
      </c>
      <c r="N143" s="66"/>
      <c r="O143" s="71">
        <v>0.9</v>
      </c>
      <c r="P143" s="72">
        <f t="shared" si="3"/>
        <v>2.7251103823491718</v>
      </c>
      <c r="Q143" s="73">
        <v>0.11132881185631752</v>
      </c>
      <c r="R143" s="71" t="s">
        <v>621</v>
      </c>
      <c r="U143" s="57" t="s">
        <v>226</v>
      </c>
      <c r="V143" s="57" t="s">
        <v>620</v>
      </c>
      <c r="W143" s="57">
        <v>2.36</v>
      </c>
      <c r="X143" s="57">
        <v>12169065300</v>
      </c>
      <c r="Z143" s="57">
        <v>12169065300</v>
      </c>
      <c r="AA143" s="57">
        <v>6490552200</v>
      </c>
      <c r="AB143" s="57">
        <v>53.34</v>
      </c>
      <c r="AC143" s="57">
        <v>6419840400</v>
      </c>
      <c r="AD143" s="57">
        <v>52.76</v>
      </c>
      <c r="AF143">
        <v>129014</v>
      </c>
      <c r="AG143">
        <v>122002012</v>
      </c>
      <c r="AH143">
        <v>1093</v>
      </c>
      <c r="AI143">
        <v>437</v>
      </c>
      <c r="AJ143">
        <v>368163</v>
      </c>
      <c r="AK143">
        <v>300</v>
      </c>
      <c r="AL143">
        <v>945</v>
      </c>
      <c r="AM143" s="3">
        <v>51.98</v>
      </c>
    </row>
    <row r="144" spans="2:39" x14ac:dyDescent="0.2">
      <c r="B144" s="87" t="s">
        <v>230</v>
      </c>
      <c r="C144" s="77">
        <v>113.40473841587955</v>
      </c>
      <c r="D144" s="64">
        <f t="shared" si="4"/>
        <v>3.4021421524763862</v>
      </c>
      <c r="E144" s="69">
        <v>1.704</v>
      </c>
      <c r="F144" s="68">
        <v>30</v>
      </c>
      <c r="G144" s="64">
        <v>113.40473841587955</v>
      </c>
      <c r="H144" s="69">
        <v>30</v>
      </c>
      <c r="I144" s="64">
        <f t="shared" si="2"/>
        <v>3.4021421524763862</v>
      </c>
      <c r="J144" s="71" t="s">
        <v>617</v>
      </c>
      <c r="K144" s="71" t="s">
        <v>611</v>
      </c>
      <c r="L144" s="71" t="s">
        <v>618</v>
      </c>
      <c r="M144" s="71" t="s">
        <v>619</v>
      </c>
      <c r="N144" s="66"/>
      <c r="O144" s="71">
        <v>0.93200000000000005</v>
      </c>
      <c r="P144" s="72">
        <f t="shared" si="3"/>
        <v>2.4701421524763862</v>
      </c>
      <c r="Q144" s="73">
        <v>0</v>
      </c>
      <c r="R144" s="71" t="s">
        <v>621</v>
      </c>
      <c r="U144" s="57" t="s">
        <v>230</v>
      </c>
      <c r="V144" s="57" t="s">
        <v>620</v>
      </c>
      <c r="W144" s="57">
        <v>2.82</v>
      </c>
      <c r="X144" s="57">
        <v>17223756600</v>
      </c>
      <c r="Z144" s="57">
        <v>17039353500</v>
      </c>
      <c r="AA144" s="57">
        <v>7161846900</v>
      </c>
      <c r="AB144" s="57">
        <v>42.03</v>
      </c>
      <c r="AC144" s="57">
        <v>6535751100</v>
      </c>
      <c r="AD144" s="57">
        <v>38.36</v>
      </c>
      <c r="AF144">
        <v>123649</v>
      </c>
      <c r="AG144">
        <v>130394820</v>
      </c>
      <c r="AH144">
        <v>1334</v>
      </c>
      <c r="AI144">
        <v>456</v>
      </c>
      <c r="AJ144">
        <v>285080</v>
      </c>
      <c r="AK144">
        <v>300</v>
      </c>
      <c r="AL144">
        <v>1054</v>
      </c>
      <c r="AM144" s="3">
        <v>50.88</v>
      </c>
    </row>
    <row r="145" spans="2:39" x14ac:dyDescent="0.2">
      <c r="B145" s="87" t="s">
        <v>234</v>
      </c>
      <c r="C145" s="77">
        <v>149.78840688433107</v>
      </c>
      <c r="D145" s="64">
        <f t="shared" si="4"/>
        <v>4.4936522065299327</v>
      </c>
      <c r="E145" s="69">
        <v>1.8260000000000001</v>
      </c>
      <c r="F145" s="68">
        <v>30</v>
      </c>
      <c r="G145" s="64">
        <v>149.78840688433107</v>
      </c>
      <c r="H145" s="69">
        <v>30</v>
      </c>
      <c r="I145" s="64">
        <f t="shared" si="2"/>
        <v>4.4936522065299327</v>
      </c>
      <c r="J145" s="71" t="s">
        <v>617</v>
      </c>
      <c r="K145" s="71" t="s">
        <v>611</v>
      </c>
      <c r="L145" s="71" t="s">
        <v>618</v>
      </c>
      <c r="M145" s="71" t="s">
        <v>619</v>
      </c>
      <c r="N145" s="66"/>
      <c r="O145" s="71">
        <v>1.008</v>
      </c>
      <c r="P145" s="72">
        <f t="shared" si="3"/>
        <v>3.4856522065299327</v>
      </c>
      <c r="Q145" s="73">
        <v>1.7694549108264255</v>
      </c>
      <c r="R145" s="71" t="s">
        <v>621</v>
      </c>
      <c r="U145" s="57" t="s">
        <v>234</v>
      </c>
      <c r="V145" s="57" t="s">
        <v>620</v>
      </c>
      <c r="W145" s="57">
        <v>6.17</v>
      </c>
      <c r="X145" s="57">
        <v>19781934900</v>
      </c>
      <c r="Z145" s="57">
        <v>13893626700</v>
      </c>
      <c r="AA145" s="57">
        <v>7175102100</v>
      </c>
      <c r="AB145" s="57">
        <v>51.64</v>
      </c>
      <c r="AC145" s="57">
        <v>7170960900</v>
      </c>
      <c r="AD145" s="57">
        <v>51.61</v>
      </c>
      <c r="AF145">
        <v>134357</v>
      </c>
      <c r="AG145">
        <v>144864662</v>
      </c>
      <c r="AH145">
        <v>1345</v>
      </c>
      <c r="AI145">
        <v>476</v>
      </c>
      <c r="AJ145">
        <v>166746</v>
      </c>
      <c r="AK145">
        <v>300</v>
      </c>
      <c r="AL145">
        <v>1078</v>
      </c>
      <c r="AM145" s="3">
        <v>58.61</v>
      </c>
    </row>
    <row r="146" spans="2:39" x14ac:dyDescent="0.2">
      <c r="B146" s="87" t="s">
        <v>238</v>
      </c>
      <c r="C146" s="77">
        <v>137.43640154129622</v>
      </c>
      <c r="D146" s="64">
        <f t="shared" si="4"/>
        <v>4.1230920462388871</v>
      </c>
      <c r="E146" s="69">
        <v>1.7609999999999999</v>
      </c>
      <c r="F146" s="68">
        <v>30</v>
      </c>
      <c r="G146" s="64">
        <v>137.43640154129622</v>
      </c>
      <c r="H146" s="69">
        <v>30</v>
      </c>
      <c r="I146" s="64">
        <f t="shared" si="2"/>
        <v>4.1230920462388871</v>
      </c>
      <c r="J146" s="71" t="s">
        <v>617</v>
      </c>
      <c r="K146" s="71" t="s">
        <v>611</v>
      </c>
      <c r="L146" s="71" t="s">
        <v>618</v>
      </c>
      <c r="M146" s="71" t="s">
        <v>619</v>
      </c>
      <c r="N146" s="66"/>
      <c r="O146" s="71">
        <v>0.90349999999999997</v>
      </c>
      <c r="P146" s="72">
        <f t="shared" si="3"/>
        <v>3.219592046238887</v>
      </c>
      <c r="Q146" s="73">
        <v>1.1475006279829187</v>
      </c>
      <c r="R146" s="71" t="s">
        <v>621</v>
      </c>
      <c r="U146" s="57" t="s">
        <v>238</v>
      </c>
      <c r="V146" s="57" t="s">
        <v>620</v>
      </c>
      <c r="W146" s="57">
        <v>4.53</v>
      </c>
      <c r="X146" s="57">
        <v>14859476100</v>
      </c>
      <c r="Z146" s="57">
        <v>14417914500</v>
      </c>
      <c r="AA146" s="57">
        <v>7114289700</v>
      </c>
      <c r="AB146" s="57">
        <v>49.34</v>
      </c>
      <c r="AC146" s="57">
        <v>7057155000</v>
      </c>
      <c r="AD146" s="57">
        <v>48.95</v>
      </c>
      <c r="AF146">
        <v>134426</v>
      </c>
      <c r="AG146">
        <v>150437859</v>
      </c>
      <c r="AH146">
        <v>1421</v>
      </c>
      <c r="AI146">
        <v>495</v>
      </c>
      <c r="AJ146">
        <v>179318</v>
      </c>
      <c r="AK146">
        <v>300</v>
      </c>
      <c r="AL146">
        <v>1119</v>
      </c>
      <c r="AM146" s="3">
        <v>53.44</v>
      </c>
    </row>
    <row r="147" spans="2:39" x14ac:dyDescent="0.2">
      <c r="B147" s="87" t="s">
        <v>242</v>
      </c>
      <c r="C147" s="77">
        <v>192.13877780429959</v>
      </c>
      <c r="D147" s="64">
        <f t="shared" si="4"/>
        <v>5.7641633341289884</v>
      </c>
      <c r="E147" s="69">
        <v>1.73</v>
      </c>
      <c r="F147" s="68">
        <v>30</v>
      </c>
      <c r="G147" s="64">
        <v>192.13877780429959</v>
      </c>
      <c r="H147" s="69">
        <v>30</v>
      </c>
      <c r="I147" s="64">
        <f t="shared" si="2"/>
        <v>5.7641633341289884</v>
      </c>
      <c r="J147" s="71" t="s">
        <v>617</v>
      </c>
      <c r="K147" s="71" t="s">
        <v>611</v>
      </c>
      <c r="L147" s="71" t="s">
        <v>618</v>
      </c>
      <c r="M147" s="71" t="s">
        <v>619</v>
      </c>
      <c r="N147" s="66"/>
      <c r="O147" s="71">
        <v>1.1955</v>
      </c>
      <c r="P147" s="72">
        <f t="shared" si="3"/>
        <v>4.5686633341289884</v>
      </c>
      <c r="Q147" s="73">
        <v>1.7021351419241397</v>
      </c>
      <c r="R147" s="71" t="s">
        <v>621</v>
      </c>
      <c r="U147" s="57" t="s">
        <v>242</v>
      </c>
      <c r="V147" s="57" t="s">
        <v>620</v>
      </c>
      <c r="W147" s="57">
        <v>6.78</v>
      </c>
      <c r="X147" s="57">
        <v>13158186600</v>
      </c>
      <c r="Z147" s="57">
        <v>13158186600</v>
      </c>
      <c r="AA147" s="57">
        <v>6018970800</v>
      </c>
      <c r="AB147" s="57">
        <v>45.74</v>
      </c>
      <c r="AC147" s="57">
        <v>5991109500</v>
      </c>
      <c r="AD147" s="57">
        <v>45.53</v>
      </c>
      <c r="AF147">
        <v>117341</v>
      </c>
      <c r="AG147">
        <v>126690932</v>
      </c>
      <c r="AH147">
        <v>1413</v>
      </c>
      <c r="AI147">
        <v>465</v>
      </c>
      <c r="AJ147">
        <v>95680</v>
      </c>
      <c r="AK147">
        <v>300</v>
      </c>
      <c r="AL147">
        <v>1079</v>
      </c>
      <c r="AM147" s="3">
        <v>51.6</v>
      </c>
    </row>
    <row r="148" spans="2:39" x14ac:dyDescent="0.2">
      <c r="B148" s="87" t="s">
        <v>246</v>
      </c>
      <c r="C148" s="77">
        <v>48.546362938339918</v>
      </c>
      <c r="D148" s="64">
        <f t="shared" si="4"/>
        <v>1.4563908881501975</v>
      </c>
      <c r="E148" s="69">
        <v>1.77</v>
      </c>
      <c r="F148" s="68">
        <v>30</v>
      </c>
      <c r="G148" s="64">
        <v>48.546362938339918</v>
      </c>
      <c r="H148" s="69">
        <v>30</v>
      </c>
      <c r="I148" s="64">
        <f t="shared" si="2"/>
        <v>1.4563908881501975</v>
      </c>
      <c r="J148" s="71" t="s">
        <v>617</v>
      </c>
      <c r="K148" s="71" t="s">
        <v>611</v>
      </c>
      <c r="L148" s="71" t="s">
        <v>618</v>
      </c>
      <c r="M148" s="71" t="s">
        <v>619</v>
      </c>
      <c r="N148" s="66"/>
      <c r="O148" s="71">
        <v>0.379</v>
      </c>
      <c r="P148" s="72">
        <f t="shared" si="3"/>
        <v>1.0773908881501975</v>
      </c>
      <c r="Q148" s="73">
        <v>0</v>
      </c>
      <c r="R148" s="71" t="s">
        <v>621</v>
      </c>
      <c r="U148" s="57" t="s">
        <v>246</v>
      </c>
      <c r="V148" s="57" t="s">
        <v>621</v>
      </c>
      <c r="W148" s="57">
        <v>0.55000000000000004</v>
      </c>
      <c r="X148" s="57">
        <v>1898399400</v>
      </c>
      <c r="Z148" s="57">
        <v>1898399400</v>
      </c>
      <c r="AA148" s="57">
        <v>508070700</v>
      </c>
      <c r="AB148" s="57">
        <v>26.76</v>
      </c>
      <c r="AC148" s="57">
        <v>444481200</v>
      </c>
      <c r="AD148" s="57">
        <v>23.41</v>
      </c>
      <c r="AF148">
        <v>5271</v>
      </c>
      <c r="AG148">
        <v>4348578</v>
      </c>
      <c r="AH148">
        <v>917</v>
      </c>
      <c r="AI148">
        <v>433</v>
      </c>
      <c r="AJ148">
        <v>21152</v>
      </c>
      <c r="AK148">
        <v>300</v>
      </c>
      <c r="AL148">
        <v>825</v>
      </c>
      <c r="AM148" s="3">
        <v>16.440000000000001</v>
      </c>
    </row>
    <row r="149" spans="2:39" x14ac:dyDescent="0.2">
      <c r="B149" s="87" t="s">
        <v>250</v>
      </c>
      <c r="C149" s="77">
        <v>62.070214344590468</v>
      </c>
      <c r="D149" s="64">
        <f t="shared" si="4"/>
        <v>1.8621064303377142</v>
      </c>
      <c r="E149" s="69">
        <v>1.7410000000000001</v>
      </c>
      <c r="F149" s="68">
        <v>30</v>
      </c>
      <c r="G149" s="64">
        <v>62.070214344590468</v>
      </c>
      <c r="H149" s="69">
        <v>30</v>
      </c>
      <c r="I149" s="64">
        <f t="shared" si="2"/>
        <v>1.8621064303377142</v>
      </c>
      <c r="J149" s="71" t="s">
        <v>617</v>
      </c>
      <c r="K149" s="71" t="s">
        <v>611</v>
      </c>
      <c r="L149" s="71" t="s">
        <v>618</v>
      </c>
      <c r="M149" s="71" t="s">
        <v>619</v>
      </c>
      <c r="N149" s="66"/>
      <c r="O149" s="71">
        <v>0.47499999999999998</v>
      </c>
      <c r="P149" s="72">
        <f t="shared" si="3"/>
        <v>1.3871064303377141</v>
      </c>
      <c r="Q149" s="73">
        <v>0</v>
      </c>
      <c r="R149" s="71" t="s">
        <v>621</v>
      </c>
      <c r="U149" s="57" t="s">
        <v>250</v>
      </c>
      <c r="V149" s="57" t="s">
        <v>621</v>
      </c>
      <c r="W149" s="57">
        <v>0.64</v>
      </c>
      <c r="X149" s="57">
        <v>1747983600</v>
      </c>
      <c r="Z149" s="57">
        <v>1747983600</v>
      </c>
      <c r="AA149" s="57">
        <v>618137100</v>
      </c>
      <c r="AB149" s="57">
        <v>35.36</v>
      </c>
      <c r="AC149" s="57">
        <v>591202500</v>
      </c>
      <c r="AD149" s="57">
        <v>33.82</v>
      </c>
      <c r="AF149">
        <v>8198</v>
      </c>
      <c r="AG149">
        <v>6784370</v>
      </c>
      <c r="AH149">
        <v>910</v>
      </c>
      <c r="AI149">
        <v>411</v>
      </c>
      <c r="AJ149">
        <v>21498</v>
      </c>
      <c r="AK149">
        <v>300</v>
      </c>
      <c r="AL149">
        <v>827</v>
      </c>
      <c r="AM149" s="3">
        <v>18.16</v>
      </c>
    </row>
    <row r="150" spans="2:39" x14ac:dyDescent="0.2">
      <c r="B150" s="87" t="s">
        <v>254</v>
      </c>
      <c r="C150" s="77">
        <v>143.78807529634207</v>
      </c>
      <c r="D150" s="64">
        <f t="shared" si="4"/>
        <v>4.3136422588902628</v>
      </c>
      <c r="E150" s="69">
        <v>1.7609999999999999</v>
      </c>
      <c r="F150" s="68">
        <v>30</v>
      </c>
      <c r="G150" s="64">
        <v>143.78807529634207</v>
      </c>
      <c r="H150" s="69">
        <v>30</v>
      </c>
      <c r="I150" s="64">
        <f t="shared" ref="I150:I181" si="5">(G150*H150)/1000</f>
        <v>4.3136422588902628</v>
      </c>
      <c r="J150" s="71" t="s">
        <v>617</v>
      </c>
      <c r="K150" s="71" t="s">
        <v>611</v>
      </c>
      <c r="L150" s="71" t="s">
        <v>618</v>
      </c>
      <c r="M150" s="71" t="s">
        <v>619</v>
      </c>
      <c r="N150" s="66"/>
      <c r="O150" s="71">
        <v>0.97350000000000003</v>
      </c>
      <c r="P150" s="72">
        <f t="shared" ref="P150:P181" si="6">I150-O150</f>
        <v>3.3401422588902627</v>
      </c>
      <c r="Q150" s="73">
        <v>0</v>
      </c>
      <c r="R150" s="71" t="s">
        <v>621</v>
      </c>
      <c r="U150" s="57" t="s">
        <v>254</v>
      </c>
      <c r="V150" s="57" t="s">
        <v>621</v>
      </c>
      <c r="W150" s="57">
        <v>1.86</v>
      </c>
      <c r="X150" s="57">
        <v>5743420800</v>
      </c>
      <c r="Z150" s="57">
        <v>5743420800</v>
      </c>
      <c r="AA150" s="57">
        <v>2522008500</v>
      </c>
      <c r="AB150" s="57">
        <v>43.91</v>
      </c>
      <c r="AC150" s="57">
        <v>2510104800</v>
      </c>
      <c r="AD150" s="57">
        <v>43.7</v>
      </c>
      <c r="AF150">
        <v>50063</v>
      </c>
      <c r="AG150">
        <v>42504841</v>
      </c>
      <c r="AH150">
        <v>942</v>
      </c>
      <c r="AI150">
        <v>418</v>
      </c>
      <c r="AJ150">
        <v>47711</v>
      </c>
      <c r="AK150">
        <v>300</v>
      </c>
      <c r="AL150">
        <v>849</v>
      </c>
      <c r="AM150" s="3">
        <v>33.29</v>
      </c>
    </row>
    <row r="151" spans="2:39" x14ac:dyDescent="0.2">
      <c r="B151" s="87" t="s">
        <v>258</v>
      </c>
      <c r="C151" s="77">
        <v>105.44592117377445</v>
      </c>
      <c r="D151" s="64">
        <f t="shared" si="4"/>
        <v>3.1633776352132337</v>
      </c>
      <c r="E151" s="69">
        <v>1.7869999999999999</v>
      </c>
      <c r="F151" s="68">
        <v>30</v>
      </c>
      <c r="G151" s="64">
        <v>105.44592117377445</v>
      </c>
      <c r="H151" s="69">
        <v>30</v>
      </c>
      <c r="I151" s="64">
        <f t="shared" si="5"/>
        <v>3.1633776352132337</v>
      </c>
      <c r="J151" s="71" t="s">
        <v>617</v>
      </c>
      <c r="K151" s="71" t="s">
        <v>611</v>
      </c>
      <c r="L151" s="71" t="s">
        <v>618</v>
      </c>
      <c r="M151" s="71" t="s">
        <v>619</v>
      </c>
      <c r="N151" s="66"/>
      <c r="O151" s="71">
        <v>0.72350000000000003</v>
      </c>
      <c r="P151" s="72">
        <f t="shared" si="6"/>
        <v>2.4398776352132336</v>
      </c>
      <c r="Q151" s="73">
        <v>1.6340617935192163</v>
      </c>
      <c r="R151" s="71" t="s">
        <v>621</v>
      </c>
      <c r="U151" s="57" t="s">
        <v>258</v>
      </c>
      <c r="V151" s="57" t="s">
        <v>620</v>
      </c>
      <c r="W151" s="57">
        <v>5.75</v>
      </c>
      <c r="X151" s="57">
        <v>17220092700</v>
      </c>
      <c r="Z151" s="57">
        <v>17220092700</v>
      </c>
      <c r="AA151" s="57">
        <v>6545267700</v>
      </c>
      <c r="AB151" s="57">
        <v>38.01</v>
      </c>
      <c r="AC151" s="57">
        <v>6370344900</v>
      </c>
      <c r="AD151" s="57">
        <v>36.99</v>
      </c>
      <c r="AF151">
        <v>135225</v>
      </c>
      <c r="AG151">
        <v>125753305</v>
      </c>
      <c r="AH151">
        <v>1060</v>
      </c>
      <c r="AI151">
        <v>437</v>
      </c>
      <c r="AJ151">
        <v>109302</v>
      </c>
      <c r="AK151">
        <v>300</v>
      </c>
      <c r="AL151">
        <v>929</v>
      </c>
      <c r="AM151" s="3">
        <v>49.48</v>
      </c>
    </row>
    <row r="152" spans="2:39" x14ac:dyDescent="0.2">
      <c r="B152" s="87" t="s">
        <v>262</v>
      </c>
      <c r="C152" s="77">
        <v>182.82844554607956</v>
      </c>
      <c r="D152" s="64">
        <f t="shared" si="4"/>
        <v>5.4848533663823877</v>
      </c>
      <c r="E152" s="69">
        <v>1.738</v>
      </c>
      <c r="F152" s="68">
        <v>30</v>
      </c>
      <c r="G152" s="64">
        <v>182.82844554607956</v>
      </c>
      <c r="H152" s="69">
        <v>30</v>
      </c>
      <c r="I152" s="64">
        <f t="shared" si="5"/>
        <v>5.4848533663823877</v>
      </c>
      <c r="J152" s="71" t="s">
        <v>617</v>
      </c>
      <c r="K152" s="71" t="s">
        <v>611</v>
      </c>
      <c r="L152" s="71" t="s">
        <v>618</v>
      </c>
      <c r="M152" s="71" t="s">
        <v>619</v>
      </c>
      <c r="N152" s="66"/>
      <c r="O152" s="71">
        <v>1.2575000000000001</v>
      </c>
      <c r="P152" s="72">
        <f t="shared" si="6"/>
        <v>4.2273533663823875</v>
      </c>
      <c r="Q152" s="73">
        <v>0.86490831449384575</v>
      </c>
      <c r="R152" s="71" t="s">
        <v>621</v>
      </c>
      <c r="U152" s="57" t="s">
        <v>262</v>
      </c>
      <c r="V152" s="57" t="s">
        <v>620</v>
      </c>
      <c r="W152" s="57">
        <v>5.38</v>
      </c>
      <c r="X152" s="57">
        <v>18306106200</v>
      </c>
      <c r="Z152" s="57">
        <v>16515065700</v>
      </c>
      <c r="AA152" s="57">
        <v>7187570700</v>
      </c>
      <c r="AB152" s="57">
        <v>43.52</v>
      </c>
      <c r="AC152" s="57">
        <v>6902267400</v>
      </c>
      <c r="AD152" s="57">
        <v>41.79</v>
      </c>
      <c r="AF152">
        <v>135581</v>
      </c>
      <c r="AG152">
        <v>135330080</v>
      </c>
      <c r="AH152">
        <v>1206</v>
      </c>
      <c r="AI152">
        <v>445</v>
      </c>
      <c r="AJ152">
        <v>195887</v>
      </c>
      <c r="AK152">
        <v>300</v>
      </c>
      <c r="AL152">
        <v>998</v>
      </c>
      <c r="AM152" s="3">
        <v>51.63</v>
      </c>
    </row>
    <row r="153" spans="2:39" x14ac:dyDescent="0.2">
      <c r="B153" s="64" t="s">
        <v>266</v>
      </c>
      <c r="C153" s="77">
        <v>56.186761643500581</v>
      </c>
      <c r="D153" s="64">
        <f t="shared" si="4"/>
        <v>1.6856028493050172</v>
      </c>
      <c r="E153" s="69">
        <v>1.7330000000000001</v>
      </c>
      <c r="F153" s="68">
        <v>30</v>
      </c>
      <c r="G153" s="64">
        <v>56.186761643500581</v>
      </c>
      <c r="H153" s="69">
        <v>30</v>
      </c>
      <c r="I153" s="64">
        <f t="shared" si="5"/>
        <v>1.6856028493050172</v>
      </c>
      <c r="J153" s="71" t="s">
        <v>617</v>
      </c>
      <c r="K153" s="71" t="s">
        <v>611</v>
      </c>
      <c r="L153" s="71" t="s">
        <v>618</v>
      </c>
      <c r="M153" s="71" t="s">
        <v>619</v>
      </c>
      <c r="N153" s="66"/>
      <c r="O153" s="71">
        <v>0.44550000000000001</v>
      </c>
      <c r="P153" s="72">
        <f t="shared" si="6"/>
        <v>1.2401028493050172</v>
      </c>
      <c r="Q153" s="73">
        <v>0</v>
      </c>
      <c r="R153" s="71" t="s">
        <v>621</v>
      </c>
      <c r="U153" s="57" t="s">
        <v>266</v>
      </c>
      <c r="V153" s="57" t="s">
        <v>621</v>
      </c>
      <c r="W153" s="57">
        <v>0.13</v>
      </c>
    </row>
    <row r="154" spans="2:39" x14ac:dyDescent="0.2">
      <c r="B154" s="87" t="s">
        <v>270</v>
      </c>
      <c r="C154" s="77">
        <v>86.623011500929508</v>
      </c>
      <c r="D154" s="64">
        <f t="shared" si="4"/>
        <v>2.5986903450278849</v>
      </c>
      <c r="E154" s="69">
        <v>1.8180000000000001</v>
      </c>
      <c r="F154" s="68">
        <v>30</v>
      </c>
      <c r="G154" s="64">
        <v>86.623011500929508</v>
      </c>
      <c r="H154" s="69">
        <v>30</v>
      </c>
      <c r="I154" s="64">
        <f t="shared" si="5"/>
        <v>2.5986903450278849</v>
      </c>
      <c r="J154" s="71" t="s">
        <v>617</v>
      </c>
      <c r="K154" s="71" t="s">
        <v>611</v>
      </c>
      <c r="L154" s="71" t="s">
        <v>618</v>
      </c>
      <c r="M154" s="71" t="s">
        <v>619</v>
      </c>
      <c r="N154" s="66"/>
      <c r="O154" s="71">
        <v>0.66249999999999998</v>
      </c>
      <c r="P154" s="72">
        <f t="shared" si="6"/>
        <v>1.9361903450278848</v>
      </c>
      <c r="Q154" s="73">
        <v>0.19221301180607889</v>
      </c>
      <c r="R154" s="71" t="s">
        <v>621</v>
      </c>
      <c r="U154" s="57" t="s">
        <v>270</v>
      </c>
      <c r="V154" s="57" t="s">
        <v>621</v>
      </c>
      <c r="W154" s="57">
        <v>1.51</v>
      </c>
      <c r="X154" s="57">
        <v>5868408600</v>
      </c>
      <c r="Z154" s="57">
        <v>5868408600</v>
      </c>
      <c r="AA154" s="57">
        <v>1879501800</v>
      </c>
      <c r="AB154" s="57">
        <v>32.03</v>
      </c>
      <c r="AC154" s="57">
        <v>1840092000</v>
      </c>
      <c r="AD154" s="57">
        <v>31.36</v>
      </c>
      <c r="AF154">
        <v>42892</v>
      </c>
      <c r="AG154">
        <v>29634561</v>
      </c>
      <c r="AH154">
        <v>717</v>
      </c>
      <c r="AI154">
        <v>387</v>
      </c>
      <c r="AJ154">
        <v>33712</v>
      </c>
      <c r="AK154">
        <v>300</v>
      </c>
      <c r="AL154">
        <v>690</v>
      </c>
      <c r="AM154" s="3">
        <v>26.95</v>
      </c>
    </row>
    <row r="155" spans="2:39" x14ac:dyDescent="0.2">
      <c r="B155" s="63" t="s">
        <v>95</v>
      </c>
      <c r="C155" s="64">
        <v>15.898399999999999</v>
      </c>
      <c r="D155" s="64">
        <f t="shared" si="4"/>
        <v>0.47695199999999993</v>
      </c>
      <c r="E155" s="69">
        <v>1.72</v>
      </c>
      <c r="F155" s="68">
        <v>30</v>
      </c>
      <c r="G155" s="64">
        <v>15.898399999999999</v>
      </c>
      <c r="H155" s="69">
        <v>30</v>
      </c>
      <c r="I155" s="64">
        <f t="shared" si="5"/>
        <v>0.47695199999999993</v>
      </c>
      <c r="J155" s="71" t="s">
        <v>617</v>
      </c>
      <c r="K155" s="71" t="s">
        <v>611</v>
      </c>
      <c r="L155" s="71" t="s">
        <v>618</v>
      </c>
      <c r="M155" s="71" t="s">
        <v>619</v>
      </c>
      <c r="N155" s="66"/>
      <c r="O155" s="71">
        <v>0.3</v>
      </c>
      <c r="P155" s="72">
        <f t="shared" si="6"/>
        <v>0.17695199999999994</v>
      </c>
      <c r="Q155" s="73">
        <v>0</v>
      </c>
      <c r="R155" s="71" t="s">
        <v>621</v>
      </c>
      <c r="U155" s="57" t="s">
        <v>95</v>
      </c>
      <c r="V155" s="57" t="s">
        <v>621</v>
      </c>
      <c r="W155" s="57">
        <v>0.14000000000000001</v>
      </c>
    </row>
    <row r="156" spans="2:39" x14ac:dyDescent="0.2">
      <c r="B156" s="87" t="s">
        <v>275</v>
      </c>
      <c r="C156" s="77">
        <v>17.821325811067748</v>
      </c>
      <c r="D156" s="64">
        <f t="shared" si="4"/>
        <v>0.53463977433203236</v>
      </c>
      <c r="E156" s="69">
        <v>1.774</v>
      </c>
      <c r="F156" s="68">
        <v>30</v>
      </c>
      <c r="G156" s="70">
        <v>17.821325811067748</v>
      </c>
      <c r="H156" s="69">
        <v>30</v>
      </c>
      <c r="I156" s="64">
        <f t="shared" si="5"/>
        <v>0.53463977433203236</v>
      </c>
      <c r="J156" s="71" t="s">
        <v>617</v>
      </c>
      <c r="K156" s="71" t="s">
        <v>611</v>
      </c>
      <c r="L156" s="71" t="s">
        <v>618</v>
      </c>
      <c r="M156" s="71" t="s">
        <v>619</v>
      </c>
      <c r="N156" s="66" t="s">
        <v>604</v>
      </c>
      <c r="O156" s="71">
        <v>0.3</v>
      </c>
      <c r="P156" s="72">
        <f t="shared" si="6"/>
        <v>0.23463977433203237</v>
      </c>
      <c r="Q156" s="73">
        <v>3.2100477267018337</v>
      </c>
      <c r="R156" s="71" t="s">
        <v>620</v>
      </c>
      <c r="S156" s="71">
        <v>11503992900</v>
      </c>
      <c r="T156" s="71"/>
      <c r="U156" s="71"/>
      <c r="X156" s="57">
        <v>11503992900</v>
      </c>
      <c r="Z156" s="57">
        <v>7340029200</v>
      </c>
      <c r="AA156" s="57">
        <v>7099352100</v>
      </c>
      <c r="AB156" s="57">
        <v>96.72</v>
      </c>
      <c r="AC156" s="57">
        <v>7098122400</v>
      </c>
      <c r="AD156" s="57">
        <v>96.7</v>
      </c>
      <c r="AF156">
        <v>18227</v>
      </c>
      <c r="AG156">
        <v>43302895</v>
      </c>
      <c r="AH156">
        <v>6562</v>
      </c>
      <c r="AI156">
        <v>830</v>
      </c>
      <c r="AJ156">
        <v>209134</v>
      </c>
      <c r="AK156">
        <v>300</v>
      </c>
      <c r="AL156">
        <v>2375</v>
      </c>
      <c r="AM156" s="3">
        <v>88.65</v>
      </c>
    </row>
    <row r="157" spans="2:39" x14ac:dyDescent="0.2">
      <c r="B157" s="87" t="s">
        <v>280</v>
      </c>
      <c r="C157" s="77">
        <v>172.0283190252724</v>
      </c>
      <c r="D157" s="64">
        <f t="shared" si="4"/>
        <v>5.1608495707581712</v>
      </c>
      <c r="E157" s="69">
        <v>1.768</v>
      </c>
      <c r="F157" s="68">
        <v>30</v>
      </c>
      <c r="G157" s="64">
        <v>172.0283190252724</v>
      </c>
      <c r="H157" s="69">
        <v>30</v>
      </c>
      <c r="I157" s="64">
        <f t="shared" si="5"/>
        <v>5.1608495707581712</v>
      </c>
      <c r="J157" s="71" t="s">
        <v>617</v>
      </c>
      <c r="K157" s="71" t="s">
        <v>611</v>
      </c>
      <c r="L157" s="71" t="s">
        <v>618</v>
      </c>
      <c r="M157" s="71" t="s">
        <v>619</v>
      </c>
      <c r="N157" s="66" t="s">
        <v>604</v>
      </c>
      <c r="O157" s="71">
        <v>1.2004999999999999</v>
      </c>
      <c r="P157" s="72">
        <f t="shared" si="6"/>
        <v>3.9603495707581713</v>
      </c>
      <c r="Q157" s="73">
        <v>1.6782717910072846</v>
      </c>
      <c r="R157" s="71" t="s">
        <v>633</v>
      </c>
      <c r="S157" s="71"/>
      <c r="T157" s="71"/>
      <c r="U157" s="57" t="s">
        <v>280</v>
      </c>
      <c r="V157" s="57" t="s">
        <v>620</v>
      </c>
      <c r="W157" s="57">
        <v>5.32</v>
      </c>
      <c r="X157" s="57">
        <v>19915093800</v>
      </c>
      <c r="Z157" s="57">
        <v>18874360800</v>
      </c>
      <c r="AA157" s="57">
        <v>7120040700</v>
      </c>
      <c r="AB157" s="57">
        <v>37.72</v>
      </c>
      <c r="AC157" s="57">
        <v>7021361700</v>
      </c>
      <c r="AD157" s="57">
        <v>37.200000000000003</v>
      </c>
      <c r="AF157">
        <v>121605</v>
      </c>
      <c r="AG157">
        <v>127874820</v>
      </c>
      <c r="AH157">
        <v>1284</v>
      </c>
      <c r="AI157">
        <v>455</v>
      </c>
      <c r="AJ157">
        <v>331924</v>
      </c>
      <c r="AK157">
        <v>300</v>
      </c>
      <c r="AL157">
        <v>1051</v>
      </c>
      <c r="AM157" s="3">
        <v>52.29</v>
      </c>
    </row>
    <row r="158" spans="2:39" x14ac:dyDescent="0.2">
      <c r="B158" s="87" t="s">
        <v>288</v>
      </c>
      <c r="C158" s="77">
        <v>40.679496691763092</v>
      </c>
      <c r="D158" s="64">
        <f t="shared" si="4"/>
        <v>1.2203849007528926</v>
      </c>
      <c r="E158" s="69">
        <v>1.778</v>
      </c>
      <c r="F158" s="68">
        <v>30</v>
      </c>
      <c r="G158" s="64">
        <v>40.679496691763092</v>
      </c>
      <c r="H158" s="69">
        <v>30</v>
      </c>
      <c r="I158" s="64">
        <f t="shared" si="5"/>
        <v>1.2203849007528926</v>
      </c>
      <c r="J158" s="71" t="s">
        <v>617</v>
      </c>
      <c r="K158" s="71" t="s">
        <v>611</v>
      </c>
      <c r="L158" s="71" t="s">
        <v>618</v>
      </c>
      <c r="M158" s="71" t="s">
        <v>619</v>
      </c>
      <c r="N158" s="66" t="s">
        <v>604</v>
      </c>
      <c r="O158" s="71">
        <v>0.32150000000000001</v>
      </c>
      <c r="P158" s="72">
        <f t="shared" si="6"/>
        <v>0.89888490075289262</v>
      </c>
      <c r="Q158" s="73">
        <v>1.4207987942727958</v>
      </c>
      <c r="R158" s="71" t="s">
        <v>633</v>
      </c>
      <c r="S158" s="71"/>
      <c r="T158" s="71"/>
      <c r="U158" s="57" t="s">
        <v>288</v>
      </c>
      <c r="V158" s="57" t="s">
        <v>620</v>
      </c>
      <c r="W158" s="57">
        <v>3.41</v>
      </c>
      <c r="X158" s="57">
        <v>18838917600</v>
      </c>
      <c r="Z158" s="57">
        <v>18838917600</v>
      </c>
      <c r="AA158" s="57">
        <v>5574153000</v>
      </c>
      <c r="AB158" s="57">
        <v>29.59</v>
      </c>
      <c r="AC158" s="57">
        <v>5413463400</v>
      </c>
      <c r="AD158" s="57">
        <v>28.74</v>
      </c>
      <c r="AF158">
        <v>76479</v>
      </c>
      <c r="AG158">
        <v>78853679</v>
      </c>
      <c r="AH158">
        <v>1208</v>
      </c>
      <c r="AI158">
        <v>464</v>
      </c>
      <c r="AJ158">
        <v>202206</v>
      </c>
      <c r="AK158">
        <v>300</v>
      </c>
      <c r="AL158">
        <v>1031</v>
      </c>
      <c r="AM158" s="3">
        <v>49.96</v>
      </c>
    </row>
    <row r="159" spans="2:39" x14ac:dyDescent="0.2">
      <c r="B159" s="87" t="s">
        <v>294</v>
      </c>
      <c r="C159" s="77">
        <v>92.55302762174982</v>
      </c>
      <c r="D159" s="64">
        <f t="shared" si="4"/>
        <v>2.7765908286524947</v>
      </c>
      <c r="E159" s="69">
        <v>1.8069999999999999</v>
      </c>
      <c r="F159" s="68">
        <v>30</v>
      </c>
      <c r="G159" s="64">
        <v>92.55302762174982</v>
      </c>
      <c r="H159" s="69">
        <v>30</v>
      </c>
      <c r="I159" s="64">
        <f t="shared" si="5"/>
        <v>2.7765908286524947</v>
      </c>
      <c r="J159" s="71" t="s">
        <v>617</v>
      </c>
      <c r="K159" s="71" t="s">
        <v>611</v>
      </c>
      <c r="L159" s="71" t="s">
        <v>618</v>
      </c>
      <c r="M159" s="71" t="s">
        <v>619</v>
      </c>
      <c r="N159" s="66" t="s">
        <v>604</v>
      </c>
      <c r="O159" s="71">
        <v>0.67600000000000005</v>
      </c>
      <c r="P159" s="72">
        <f t="shared" si="6"/>
        <v>2.1005908286524946</v>
      </c>
      <c r="Q159" s="73">
        <v>1.8990705852800804</v>
      </c>
      <c r="R159" s="71" t="s">
        <v>633</v>
      </c>
      <c r="S159" s="71"/>
      <c r="T159" s="71"/>
      <c r="U159" s="57" t="s">
        <v>294</v>
      </c>
      <c r="V159" s="57" t="s">
        <v>620</v>
      </c>
      <c r="W159" s="57">
        <v>3.07</v>
      </c>
      <c r="X159" s="57">
        <v>11268895800</v>
      </c>
      <c r="Z159" s="57">
        <v>11268895800</v>
      </c>
      <c r="AA159" s="57">
        <v>4606493700</v>
      </c>
      <c r="AB159" s="57">
        <v>40.880000000000003</v>
      </c>
      <c r="AC159" s="57">
        <v>4513005600</v>
      </c>
      <c r="AD159" s="57">
        <v>40.049999999999997</v>
      </c>
      <c r="AF159">
        <v>57423</v>
      </c>
      <c r="AG159">
        <v>74107728</v>
      </c>
      <c r="AH159">
        <v>2203</v>
      </c>
      <c r="AI159">
        <v>494</v>
      </c>
      <c r="AJ159">
        <v>217525</v>
      </c>
      <c r="AK159">
        <v>300</v>
      </c>
      <c r="AL159">
        <v>1290</v>
      </c>
      <c r="AM159" s="3">
        <v>54.61</v>
      </c>
    </row>
    <row r="160" spans="2:39" x14ac:dyDescent="0.2">
      <c r="B160" s="87" t="s">
        <v>298</v>
      </c>
      <c r="C160" s="77">
        <v>62.971616303311293</v>
      </c>
      <c r="D160" s="64">
        <f t="shared" si="4"/>
        <v>1.8891484890993389</v>
      </c>
      <c r="E160" s="69">
        <v>1.819</v>
      </c>
      <c r="F160" s="68">
        <v>30</v>
      </c>
      <c r="G160" s="64">
        <v>62.971616303311293</v>
      </c>
      <c r="H160" s="69">
        <v>30</v>
      </c>
      <c r="I160" s="64">
        <f t="shared" si="5"/>
        <v>1.8891484890993389</v>
      </c>
      <c r="J160" s="71" t="s">
        <v>617</v>
      </c>
      <c r="K160" s="71" t="s">
        <v>611</v>
      </c>
      <c r="L160" s="71" t="s">
        <v>618</v>
      </c>
      <c r="M160" s="71" t="s">
        <v>619</v>
      </c>
      <c r="N160" s="66" t="s">
        <v>604</v>
      </c>
      <c r="O160" s="71">
        <v>0.46400000000000002</v>
      </c>
      <c r="P160" s="72">
        <f t="shared" si="6"/>
        <v>1.4251484890993389</v>
      </c>
      <c r="Q160" s="73">
        <v>2.2175835217282094</v>
      </c>
      <c r="R160" s="71" t="s">
        <v>620</v>
      </c>
      <c r="S160" s="71">
        <v>7638231600</v>
      </c>
      <c r="T160" s="71"/>
      <c r="X160" s="57">
        <v>7638231600</v>
      </c>
      <c r="Z160" s="57">
        <v>7602173100</v>
      </c>
      <c r="AA160" s="57">
        <v>7176742800</v>
      </c>
      <c r="AB160" s="57">
        <v>94.4</v>
      </c>
      <c r="AC160" s="57">
        <v>7171830000</v>
      </c>
      <c r="AD160" s="57">
        <v>94.34</v>
      </c>
      <c r="AF160">
        <v>24724</v>
      </c>
      <c r="AG160">
        <v>59821256</v>
      </c>
      <c r="AH160">
        <v>8413</v>
      </c>
      <c r="AI160">
        <v>782</v>
      </c>
      <c r="AJ160">
        <v>520257</v>
      </c>
      <c r="AK160">
        <v>300</v>
      </c>
      <c r="AL160">
        <v>2419</v>
      </c>
      <c r="AM160" s="3">
        <v>83.91</v>
      </c>
    </row>
    <row r="161" spans="2:39" x14ac:dyDescent="0.2">
      <c r="B161" s="87" t="s">
        <v>302</v>
      </c>
      <c r="C161" s="77">
        <v>42.983210124486597</v>
      </c>
      <c r="D161" s="64">
        <f t="shared" si="4"/>
        <v>1.2894963037345979</v>
      </c>
      <c r="E161" s="69">
        <v>1.69</v>
      </c>
      <c r="F161" s="68">
        <v>30</v>
      </c>
      <c r="G161" s="64">
        <v>42.983210124486597</v>
      </c>
      <c r="H161" s="69">
        <v>30</v>
      </c>
      <c r="I161" s="64">
        <f t="shared" si="5"/>
        <v>1.2894963037345979</v>
      </c>
      <c r="J161" s="71" t="s">
        <v>617</v>
      </c>
      <c r="K161" s="71" t="s">
        <v>611</v>
      </c>
      <c r="L161" s="71" t="s">
        <v>618</v>
      </c>
      <c r="M161" s="71" t="s">
        <v>619</v>
      </c>
      <c r="N161" s="66" t="s">
        <v>604</v>
      </c>
      <c r="O161" s="71">
        <v>0.3</v>
      </c>
      <c r="P161" s="72">
        <f t="shared" si="6"/>
        <v>0.98949630373459785</v>
      </c>
      <c r="Q161" s="73">
        <v>3.3753328309469985</v>
      </c>
      <c r="R161" s="71" t="s">
        <v>620</v>
      </c>
      <c r="S161" s="71">
        <v>9994111200</v>
      </c>
      <c r="T161" s="71"/>
      <c r="U161" s="71"/>
      <c r="X161" s="57">
        <v>9994111200</v>
      </c>
      <c r="Z161" s="57">
        <v>7864317000</v>
      </c>
      <c r="AA161" s="57">
        <v>7203352800</v>
      </c>
      <c r="AB161" s="57">
        <v>91.6</v>
      </c>
      <c r="AC161" s="57">
        <v>7189717200</v>
      </c>
      <c r="AD161" s="57">
        <v>91.42</v>
      </c>
      <c r="AF161">
        <v>44753</v>
      </c>
      <c r="AG161">
        <v>73935056</v>
      </c>
      <c r="AH161">
        <v>3494</v>
      </c>
      <c r="AI161">
        <v>573</v>
      </c>
      <c r="AJ161">
        <v>520255</v>
      </c>
      <c r="AK161">
        <v>300</v>
      </c>
      <c r="AL161">
        <v>1652</v>
      </c>
      <c r="AM161" s="3">
        <v>75.91</v>
      </c>
    </row>
    <row r="162" spans="2:39" x14ac:dyDescent="0.2">
      <c r="B162" s="87" t="s">
        <v>306</v>
      </c>
      <c r="C162" s="77">
        <v>27.23607301050146</v>
      </c>
      <c r="D162" s="64">
        <f t="shared" si="4"/>
        <v>0.81708219031504381</v>
      </c>
      <c r="E162" s="69">
        <v>1.762</v>
      </c>
      <c r="F162" s="68">
        <v>30</v>
      </c>
      <c r="G162" s="64">
        <v>27.23607301050146</v>
      </c>
      <c r="H162" s="69">
        <v>30</v>
      </c>
      <c r="I162" s="64">
        <f t="shared" si="5"/>
        <v>0.81708219031504381</v>
      </c>
      <c r="J162" s="71" t="s">
        <v>617</v>
      </c>
      <c r="K162" s="71" t="s">
        <v>611</v>
      </c>
      <c r="L162" s="71" t="s">
        <v>618</v>
      </c>
      <c r="M162" s="71" t="s">
        <v>619</v>
      </c>
      <c r="N162" s="66"/>
      <c r="O162" s="71">
        <v>0.3</v>
      </c>
      <c r="P162" s="72">
        <f t="shared" si="6"/>
        <v>0.51708219031504377</v>
      </c>
      <c r="Q162" s="73">
        <v>0.17412710374277821</v>
      </c>
      <c r="R162" s="71" t="s">
        <v>621</v>
      </c>
      <c r="S162" s="71"/>
      <c r="T162" s="71"/>
      <c r="U162" s="57" t="s">
        <v>306</v>
      </c>
      <c r="V162" s="57" t="s">
        <v>620</v>
      </c>
      <c r="W162" s="57">
        <v>2.9</v>
      </c>
      <c r="X162" s="57">
        <v>13038932400</v>
      </c>
      <c r="Z162" s="57">
        <v>13038932400</v>
      </c>
      <c r="AA162" s="57">
        <v>5541884100</v>
      </c>
      <c r="AB162" s="57">
        <v>42.5</v>
      </c>
      <c r="AC162" s="57">
        <v>5494470600</v>
      </c>
      <c r="AD162" s="57">
        <v>42.14</v>
      </c>
      <c r="AF162">
        <v>54033</v>
      </c>
      <c r="AG162">
        <v>67909063</v>
      </c>
      <c r="AH162">
        <v>1764</v>
      </c>
      <c r="AI162">
        <v>508</v>
      </c>
      <c r="AJ162">
        <v>251658</v>
      </c>
      <c r="AK162">
        <v>300</v>
      </c>
      <c r="AL162">
        <v>1256</v>
      </c>
      <c r="AM162" s="3">
        <v>59.48</v>
      </c>
    </row>
    <row r="163" spans="2:39" x14ac:dyDescent="0.2">
      <c r="B163" s="87" t="s">
        <v>311</v>
      </c>
      <c r="C163" s="77">
        <v>36.06101689334978</v>
      </c>
      <c r="D163" s="64">
        <f t="shared" si="4"/>
        <v>1.0818305068004934</v>
      </c>
      <c r="E163" s="69">
        <v>1.7310000000000001</v>
      </c>
      <c r="F163" s="68">
        <v>30</v>
      </c>
      <c r="G163" s="64">
        <v>36.06101689334978</v>
      </c>
      <c r="H163" s="69">
        <v>30</v>
      </c>
      <c r="I163" s="64">
        <f t="shared" si="5"/>
        <v>1.0818305068004934</v>
      </c>
      <c r="J163" s="71" t="s">
        <v>617</v>
      </c>
      <c r="K163" s="71" t="s">
        <v>611</v>
      </c>
      <c r="L163" s="71" t="s">
        <v>618</v>
      </c>
      <c r="M163" s="71" t="s">
        <v>619</v>
      </c>
      <c r="N163" s="66" t="s">
        <v>604</v>
      </c>
      <c r="O163" s="71">
        <v>0.3</v>
      </c>
      <c r="P163" s="72">
        <f t="shared" si="6"/>
        <v>0.78183050680049337</v>
      </c>
      <c r="Q163" s="73">
        <v>3.9395126852549613</v>
      </c>
      <c r="R163" s="71" t="s">
        <v>620</v>
      </c>
      <c r="S163" s="71">
        <v>16021292100</v>
      </c>
      <c r="T163" s="71"/>
      <c r="U163" s="71"/>
      <c r="X163" s="57">
        <v>16021292100</v>
      </c>
      <c r="Z163" s="57">
        <v>7864317000</v>
      </c>
      <c r="AA163" s="57">
        <v>7257804600</v>
      </c>
      <c r="AB163" s="57">
        <v>92.29</v>
      </c>
      <c r="AC163" s="57">
        <v>7231360800</v>
      </c>
      <c r="AD163" s="57">
        <v>91.95</v>
      </c>
      <c r="AF163">
        <v>37565</v>
      </c>
      <c r="AG163">
        <v>58725416</v>
      </c>
      <c r="AH163">
        <v>3164</v>
      </c>
      <c r="AI163">
        <v>556</v>
      </c>
      <c r="AJ163">
        <v>314337</v>
      </c>
      <c r="AK163">
        <v>300</v>
      </c>
      <c r="AL163">
        <v>1563</v>
      </c>
      <c r="AM163" s="3">
        <v>80.97</v>
      </c>
    </row>
    <row r="164" spans="2:39" x14ac:dyDescent="0.2">
      <c r="B164" s="87" t="s">
        <v>316</v>
      </c>
      <c r="C164" s="77">
        <v>118.50296253878815</v>
      </c>
      <c r="D164" s="64">
        <f t="shared" si="4"/>
        <v>3.5550888761636448</v>
      </c>
      <c r="E164" s="69">
        <v>1.8280000000000001</v>
      </c>
      <c r="F164" s="68">
        <v>30</v>
      </c>
      <c r="G164" s="64">
        <v>118.50296253878815</v>
      </c>
      <c r="H164" s="69">
        <v>30</v>
      </c>
      <c r="I164" s="64">
        <f t="shared" si="5"/>
        <v>3.5550888761636448</v>
      </c>
      <c r="J164" s="71" t="s">
        <v>617</v>
      </c>
      <c r="K164" s="71" t="s">
        <v>611</v>
      </c>
      <c r="L164" s="71" t="s">
        <v>618</v>
      </c>
      <c r="M164" s="71" t="s">
        <v>619</v>
      </c>
      <c r="N164" s="66" t="s">
        <v>604</v>
      </c>
      <c r="O164" s="71">
        <v>0.79149999999999998</v>
      </c>
      <c r="P164" s="72">
        <f t="shared" si="6"/>
        <v>2.7635888761636447</v>
      </c>
      <c r="Q164" s="73">
        <v>1.5494096960562673</v>
      </c>
      <c r="R164" s="71" t="s">
        <v>633</v>
      </c>
      <c r="S164" s="71"/>
      <c r="T164" s="71"/>
      <c r="U164" s="57" t="s">
        <v>316</v>
      </c>
      <c r="V164" s="57" t="s">
        <v>620</v>
      </c>
      <c r="W164" s="57">
        <v>6.08</v>
      </c>
      <c r="X164" s="57">
        <v>20711013000</v>
      </c>
      <c r="Z164" s="57">
        <v>17301497400</v>
      </c>
      <c r="AA164" s="57">
        <v>7139784900</v>
      </c>
      <c r="AB164" s="57">
        <v>41.27</v>
      </c>
      <c r="AC164" s="57">
        <v>7076191500</v>
      </c>
      <c r="AD164" s="57">
        <v>40.9</v>
      </c>
      <c r="AF164">
        <v>128663</v>
      </c>
      <c r="AG164">
        <v>144892443</v>
      </c>
      <c r="AH164">
        <v>1494</v>
      </c>
      <c r="AI164">
        <v>475</v>
      </c>
      <c r="AJ164">
        <v>209715</v>
      </c>
      <c r="AK164">
        <v>300</v>
      </c>
      <c r="AL164">
        <v>1126</v>
      </c>
      <c r="AM164" s="3">
        <v>55.14</v>
      </c>
    </row>
    <row r="165" spans="2:39" x14ac:dyDescent="0.2">
      <c r="B165" s="87" t="s">
        <v>320</v>
      </c>
      <c r="C165" s="77">
        <v>14.007358431330127</v>
      </c>
      <c r="D165" s="64">
        <f t="shared" si="4"/>
        <v>0.42022075293990385</v>
      </c>
      <c r="E165" s="69">
        <v>1.796</v>
      </c>
      <c r="F165" s="68">
        <v>30</v>
      </c>
      <c r="G165" s="64">
        <v>14.007358431330127</v>
      </c>
      <c r="H165" s="69">
        <v>30</v>
      </c>
      <c r="I165" s="64">
        <f t="shared" si="5"/>
        <v>0.42022075293990385</v>
      </c>
      <c r="J165" s="71" t="s">
        <v>617</v>
      </c>
      <c r="K165" s="71" t="s">
        <v>611</v>
      </c>
      <c r="L165" s="71" t="s">
        <v>618</v>
      </c>
      <c r="M165" s="71" t="s">
        <v>619</v>
      </c>
      <c r="N165" s="66" t="s">
        <v>604</v>
      </c>
      <c r="O165" s="71">
        <v>0.3</v>
      </c>
      <c r="P165" s="72">
        <f t="shared" si="6"/>
        <v>0.12022075293990386</v>
      </c>
      <c r="Q165" s="73">
        <v>3.9817131374026626</v>
      </c>
      <c r="R165" s="71" t="s">
        <v>620</v>
      </c>
      <c r="S165" s="71">
        <v>8409991500</v>
      </c>
      <c r="T165" s="71"/>
      <c r="U165" s="71"/>
      <c r="X165" s="57">
        <v>8409991500</v>
      </c>
      <c r="Z165" s="57">
        <v>7340029200</v>
      </c>
      <c r="AA165" s="57">
        <v>7138262100</v>
      </c>
      <c r="AB165" s="57">
        <v>97.25</v>
      </c>
      <c r="AC165" s="57">
        <v>7137336900</v>
      </c>
      <c r="AD165" s="57">
        <v>97.24</v>
      </c>
      <c r="AF165">
        <v>24505</v>
      </c>
      <c r="AG165">
        <v>56208393</v>
      </c>
      <c r="AH165">
        <v>6706</v>
      </c>
      <c r="AI165">
        <v>792</v>
      </c>
      <c r="AJ165">
        <v>157020</v>
      </c>
      <c r="AK165">
        <v>300</v>
      </c>
      <c r="AL165">
        <v>2293</v>
      </c>
      <c r="AM165" s="3">
        <v>83.38</v>
      </c>
    </row>
    <row r="166" spans="2:39" x14ac:dyDescent="0.2">
      <c r="B166" s="87" t="s">
        <v>325</v>
      </c>
      <c r="C166" s="77">
        <v>153.12803882166327</v>
      </c>
      <c r="D166" s="64">
        <f t="shared" si="4"/>
        <v>4.5938411646498984</v>
      </c>
      <c r="E166" s="69">
        <v>1.7989999999999999</v>
      </c>
      <c r="F166" s="68">
        <v>30</v>
      </c>
      <c r="G166" s="64">
        <v>153.12803882166327</v>
      </c>
      <c r="H166" s="69">
        <v>30</v>
      </c>
      <c r="I166" s="64">
        <f t="shared" si="5"/>
        <v>4.5938411646498984</v>
      </c>
      <c r="J166" s="71" t="s">
        <v>617</v>
      </c>
      <c r="K166" s="71" t="s">
        <v>611</v>
      </c>
      <c r="L166" s="71" t="s">
        <v>618</v>
      </c>
      <c r="M166" s="71" t="s">
        <v>619</v>
      </c>
      <c r="N166" s="66" t="s">
        <v>604</v>
      </c>
      <c r="O166" s="71">
        <v>0.94799999999999995</v>
      </c>
      <c r="P166" s="72">
        <f t="shared" si="6"/>
        <v>3.6458411646498985</v>
      </c>
      <c r="Q166" s="73">
        <v>1.6204973624717407</v>
      </c>
      <c r="R166" s="71" t="s">
        <v>633</v>
      </c>
      <c r="S166" s="71"/>
      <c r="T166" s="71"/>
      <c r="U166" s="57" t="s">
        <v>325</v>
      </c>
      <c r="V166" s="57" t="s">
        <v>620</v>
      </c>
      <c r="W166" s="57">
        <v>3.79</v>
      </c>
      <c r="X166" s="57">
        <v>9529275600</v>
      </c>
      <c r="Z166" s="57">
        <v>9529275600</v>
      </c>
      <c r="AA166" s="57">
        <v>4388309700</v>
      </c>
      <c r="AB166" s="57">
        <v>46.05</v>
      </c>
      <c r="AC166" s="57">
        <v>4345379100</v>
      </c>
      <c r="AD166" s="57">
        <v>45.6</v>
      </c>
      <c r="AF166">
        <v>63919</v>
      </c>
      <c r="AG166">
        <v>73668811</v>
      </c>
      <c r="AH166">
        <v>1441</v>
      </c>
      <c r="AI166">
        <v>513</v>
      </c>
      <c r="AJ166">
        <v>164771</v>
      </c>
      <c r="AK166">
        <v>300</v>
      </c>
      <c r="AL166">
        <v>1152</v>
      </c>
      <c r="AM166" s="3">
        <v>52.1</v>
      </c>
    </row>
    <row r="167" spans="2:39" x14ac:dyDescent="0.2">
      <c r="B167" s="87" t="s">
        <v>330</v>
      </c>
      <c r="C167" s="77">
        <v>117.02398604038082</v>
      </c>
      <c r="D167" s="64">
        <f t="shared" si="4"/>
        <v>3.5107195812114247</v>
      </c>
      <c r="E167" s="69">
        <v>1.79</v>
      </c>
      <c r="F167" s="68">
        <v>30</v>
      </c>
      <c r="G167" s="64">
        <v>117.02398604038082</v>
      </c>
      <c r="H167" s="69">
        <v>30</v>
      </c>
      <c r="I167" s="64">
        <f t="shared" si="5"/>
        <v>3.5107195812114247</v>
      </c>
      <c r="J167" s="71" t="s">
        <v>617</v>
      </c>
      <c r="K167" s="71" t="s">
        <v>611</v>
      </c>
      <c r="L167" s="71" t="s">
        <v>618</v>
      </c>
      <c r="M167" s="71" t="s">
        <v>619</v>
      </c>
      <c r="N167" s="66" t="s">
        <v>604</v>
      </c>
      <c r="O167" s="71">
        <v>0.75749999999999995</v>
      </c>
      <c r="P167" s="72">
        <f t="shared" si="6"/>
        <v>2.7532195812114248</v>
      </c>
      <c r="Q167" s="73">
        <v>1.677518211504647</v>
      </c>
      <c r="R167" s="71" t="s">
        <v>633</v>
      </c>
      <c r="S167" s="71"/>
      <c r="T167" s="71"/>
      <c r="U167" s="57" t="s">
        <v>330</v>
      </c>
      <c r="V167" s="57" t="s">
        <v>621</v>
      </c>
      <c r="W167" s="57">
        <v>0.33</v>
      </c>
      <c r="Z167" s="57">
        <v>6130669800</v>
      </c>
      <c r="AA167" s="57">
        <v>2609427600</v>
      </c>
      <c r="AB167" s="57">
        <v>42.56</v>
      </c>
      <c r="AC167" s="57">
        <v>2576184600</v>
      </c>
      <c r="AD167" s="57">
        <v>42.02</v>
      </c>
      <c r="AF167">
        <v>30320</v>
      </c>
      <c r="AG167">
        <v>46764337</v>
      </c>
      <c r="AH167">
        <v>3421</v>
      </c>
      <c r="AI167">
        <v>548</v>
      </c>
      <c r="AJ167">
        <v>252722</v>
      </c>
      <c r="AK167">
        <v>300</v>
      </c>
      <c r="AL167">
        <v>1542</v>
      </c>
      <c r="AM167" s="3">
        <v>56.2</v>
      </c>
    </row>
    <row r="168" spans="2:39" x14ac:dyDescent="0.2">
      <c r="B168" s="89" t="s">
        <v>99</v>
      </c>
      <c r="C168" s="64">
        <v>69.4452</v>
      </c>
      <c r="D168" s="64">
        <f t="shared" si="4"/>
        <v>2.0833559999999998</v>
      </c>
      <c r="E168" s="69">
        <v>1.7609999999999999</v>
      </c>
      <c r="F168" s="68">
        <v>30</v>
      </c>
      <c r="G168" s="64">
        <v>69.4452</v>
      </c>
      <c r="H168" s="69">
        <v>30</v>
      </c>
      <c r="I168" s="64">
        <f t="shared" si="5"/>
        <v>2.0833559999999998</v>
      </c>
      <c r="J168" s="71" t="s">
        <v>617</v>
      </c>
      <c r="K168" s="71" t="s">
        <v>611</v>
      </c>
      <c r="L168" s="71" t="s">
        <v>618</v>
      </c>
      <c r="M168" s="71" t="s">
        <v>619</v>
      </c>
      <c r="N168" s="66"/>
      <c r="O168" s="71">
        <v>0.56850000000000001</v>
      </c>
      <c r="P168" s="72">
        <f t="shared" si="6"/>
        <v>1.5148559999999998</v>
      </c>
      <c r="Q168" s="73">
        <v>0.8189399648329565</v>
      </c>
      <c r="R168" s="71" t="s">
        <v>621</v>
      </c>
      <c r="S168" s="71"/>
      <c r="T168" s="71"/>
      <c r="U168" s="57" t="s">
        <v>99</v>
      </c>
      <c r="V168" s="57" t="s">
        <v>621</v>
      </c>
      <c r="W168" s="57">
        <v>1.72</v>
      </c>
      <c r="X168" s="57">
        <v>6130669800</v>
      </c>
      <c r="Z168" s="57">
        <v>15556373700</v>
      </c>
      <c r="AA168" s="57">
        <v>4946354400</v>
      </c>
      <c r="AB168" s="57">
        <v>31.8</v>
      </c>
      <c r="AC168" s="57">
        <v>4798310400</v>
      </c>
      <c r="AD168" s="57">
        <v>30.84</v>
      </c>
      <c r="AF168">
        <v>61177</v>
      </c>
      <c r="AG168">
        <v>76282845</v>
      </c>
      <c r="AH168">
        <v>1994</v>
      </c>
      <c r="AI168">
        <v>490</v>
      </c>
      <c r="AJ168">
        <v>198670</v>
      </c>
      <c r="AK168">
        <v>300</v>
      </c>
      <c r="AL168">
        <v>1246</v>
      </c>
      <c r="AM168" s="3">
        <v>53.59</v>
      </c>
    </row>
    <row r="169" spans="2:39" x14ac:dyDescent="0.2">
      <c r="B169" s="103" t="s">
        <v>104</v>
      </c>
      <c r="C169" s="64">
        <v>56.302199999999999</v>
      </c>
      <c r="D169" s="64">
        <f t="shared" si="4"/>
        <v>1.689066</v>
      </c>
      <c r="E169" s="69">
        <v>1.7529999999999999</v>
      </c>
      <c r="F169" s="68">
        <v>30</v>
      </c>
      <c r="G169" s="70">
        <v>56.302199999999999</v>
      </c>
      <c r="H169" s="69">
        <v>30</v>
      </c>
      <c r="I169" s="64">
        <f t="shared" si="5"/>
        <v>1.689066</v>
      </c>
      <c r="J169" s="71" t="s">
        <v>617</v>
      </c>
      <c r="K169" s="71" t="s">
        <v>611</v>
      </c>
      <c r="L169" s="71" t="s">
        <v>618</v>
      </c>
      <c r="M169" s="71" t="s">
        <v>619</v>
      </c>
      <c r="N169" s="66" t="s">
        <v>604</v>
      </c>
      <c r="O169" s="71">
        <v>0.46750000000000003</v>
      </c>
      <c r="P169" s="72">
        <f t="shared" si="6"/>
        <v>1.2215659999999999</v>
      </c>
      <c r="Q169" s="73">
        <v>1.2017583521728208</v>
      </c>
      <c r="R169" s="71" t="s">
        <v>633</v>
      </c>
      <c r="S169" s="71"/>
      <c r="T169" s="71"/>
      <c r="U169" s="57" t="s">
        <v>104</v>
      </c>
      <c r="V169" s="57" t="s">
        <v>620</v>
      </c>
      <c r="W169" s="57">
        <v>3.57</v>
      </c>
      <c r="X169" s="57">
        <v>15556373700</v>
      </c>
    </row>
    <row r="170" spans="2:39" x14ac:dyDescent="0.2">
      <c r="B170" s="87" t="s">
        <v>334</v>
      </c>
      <c r="C170" s="77">
        <v>10.664164294539242</v>
      </c>
      <c r="D170" s="64">
        <f t="shared" si="4"/>
        <v>0.31992492883617729</v>
      </c>
      <c r="E170" s="69">
        <v>1.732</v>
      </c>
      <c r="F170" s="68">
        <v>30</v>
      </c>
      <c r="G170" s="64">
        <v>10.664164294539242</v>
      </c>
      <c r="H170" s="69">
        <v>30</v>
      </c>
      <c r="I170" s="64">
        <f t="shared" si="5"/>
        <v>0.31992492883617729</v>
      </c>
      <c r="J170" s="71" t="s">
        <v>617</v>
      </c>
      <c r="K170" s="71" t="s">
        <v>611</v>
      </c>
      <c r="L170" s="71" t="s">
        <v>618</v>
      </c>
      <c r="M170" s="71" t="s">
        <v>619</v>
      </c>
      <c r="N170" s="66"/>
      <c r="O170" s="71">
        <v>0.3</v>
      </c>
      <c r="P170" s="72">
        <f t="shared" si="6"/>
        <v>1.9924928836177302E-2</v>
      </c>
      <c r="Q170" s="73">
        <v>0.37759356945491085</v>
      </c>
      <c r="R170" s="71" t="s">
        <v>621</v>
      </c>
      <c r="S170" s="71"/>
      <c r="T170" s="71"/>
      <c r="U170" s="57" t="s">
        <v>334</v>
      </c>
      <c r="V170" s="57" t="s">
        <v>621</v>
      </c>
      <c r="W170" s="57">
        <v>0.53</v>
      </c>
      <c r="X170" s="57">
        <v>1561593300</v>
      </c>
      <c r="Z170" s="57">
        <v>1561593300</v>
      </c>
      <c r="AA170" s="57">
        <v>470670600</v>
      </c>
      <c r="AB170" s="57">
        <v>30.14</v>
      </c>
      <c r="AC170" s="57">
        <v>407414100</v>
      </c>
      <c r="AD170" s="96"/>
      <c r="AF170">
        <v>5221</v>
      </c>
      <c r="AG170">
        <v>3813185</v>
      </c>
      <c r="AH170">
        <v>748</v>
      </c>
      <c r="AI170">
        <v>402</v>
      </c>
      <c r="AJ170">
        <v>84818</v>
      </c>
      <c r="AK170">
        <v>300</v>
      </c>
      <c r="AL170">
        <v>730</v>
      </c>
      <c r="AM170" s="3">
        <v>13.52</v>
      </c>
    </row>
    <row r="171" spans="2:39" x14ac:dyDescent="0.2">
      <c r="B171" s="87" t="s">
        <v>338</v>
      </c>
      <c r="C171" s="77">
        <v>11.056676845630212</v>
      </c>
      <c r="D171" s="64">
        <f t="shared" si="4"/>
        <v>0.33170030536890638</v>
      </c>
      <c r="E171" s="69">
        <v>1.7450000000000001</v>
      </c>
      <c r="F171" s="68">
        <v>30</v>
      </c>
      <c r="G171" s="64">
        <v>11.056676845630212</v>
      </c>
      <c r="H171" s="69">
        <v>30</v>
      </c>
      <c r="I171" s="64">
        <f t="shared" si="5"/>
        <v>0.33170030536890638</v>
      </c>
      <c r="J171" s="71" t="s">
        <v>617</v>
      </c>
      <c r="K171" s="71" t="s">
        <v>611</v>
      </c>
      <c r="L171" s="71" t="s">
        <v>618</v>
      </c>
      <c r="M171" s="71" t="s">
        <v>619</v>
      </c>
      <c r="N171" s="66"/>
      <c r="O171" s="71">
        <v>0.3</v>
      </c>
      <c r="P171" s="72">
        <f t="shared" si="6"/>
        <v>3.170030536890639E-2</v>
      </c>
      <c r="Q171" s="73">
        <v>0</v>
      </c>
      <c r="R171" s="71" t="s">
        <v>621</v>
      </c>
      <c r="S171" s="71"/>
      <c r="T171" s="71"/>
      <c r="U171" s="57" t="s">
        <v>338</v>
      </c>
      <c r="V171" s="57" t="s">
        <v>621</v>
      </c>
      <c r="W171" s="57">
        <v>0.5</v>
      </c>
      <c r="X171" s="57">
        <v>1671048000</v>
      </c>
      <c r="Z171" s="57">
        <v>1671048000</v>
      </c>
      <c r="AA171" s="57">
        <v>454037400</v>
      </c>
      <c r="AB171" s="57">
        <v>27.17</v>
      </c>
      <c r="AC171" s="57">
        <v>424262700</v>
      </c>
      <c r="AD171" s="57">
        <v>25.39</v>
      </c>
      <c r="AF171">
        <v>9389</v>
      </c>
      <c r="AG171">
        <v>7590155</v>
      </c>
      <c r="AH171">
        <v>877</v>
      </c>
      <c r="AI171">
        <v>415</v>
      </c>
      <c r="AJ171">
        <v>17850</v>
      </c>
      <c r="AK171">
        <v>300</v>
      </c>
      <c r="AL171">
        <v>808</v>
      </c>
      <c r="AM171" s="3">
        <v>31.15</v>
      </c>
    </row>
    <row r="172" spans="2:39" x14ac:dyDescent="0.2">
      <c r="B172" s="87" t="s">
        <v>342</v>
      </c>
      <c r="C172" s="77">
        <v>11.508191816448075</v>
      </c>
      <c r="D172" s="64">
        <f t="shared" si="4"/>
        <v>0.3452457544934423</v>
      </c>
      <c r="E172" s="69">
        <v>1.732</v>
      </c>
      <c r="F172" s="68">
        <v>30</v>
      </c>
      <c r="G172" s="64">
        <v>11.508191816448075</v>
      </c>
      <c r="H172" s="69">
        <v>30</v>
      </c>
      <c r="I172" s="64">
        <f t="shared" si="5"/>
        <v>0.3452457544934423</v>
      </c>
      <c r="J172" s="71" t="s">
        <v>617</v>
      </c>
      <c r="K172" s="71" t="s">
        <v>611</v>
      </c>
      <c r="L172" s="71" t="s">
        <v>618</v>
      </c>
      <c r="M172" s="71" t="s">
        <v>619</v>
      </c>
      <c r="N172" s="66"/>
      <c r="O172" s="71">
        <v>0.3</v>
      </c>
      <c r="P172" s="72">
        <f t="shared" si="6"/>
        <v>4.5245754493442314E-2</v>
      </c>
      <c r="Q172" s="73">
        <v>0.21934187390102991</v>
      </c>
      <c r="R172" s="71" t="s">
        <v>621</v>
      </c>
      <c r="S172" s="71"/>
      <c r="T172" s="71"/>
      <c r="U172" s="57" t="s">
        <v>342</v>
      </c>
      <c r="V172" s="57" t="s">
        <v>621</v>
      </c>
      <c r="W172" s="57">
        <v>1.87</v>
      </c>
      <c r="X172" s="57">
        <v>5841968100</v>
      </c>
      <c r="Z172" s="57">
        <v>5841968100</v>
      </c>
      <c r="AA172" s="57">
        <v>2074045500</v>
      </c>
      <c r="AB172" s="57">
        <v>35.5</v>
      </c>
      <c r="AC172" s="57">
        <v>1857962100</v>
      </c>
      <c r="AD172" s="57">
        <v>31.8</v>
      </c>
      <c r="AF172">
        <v>39993</v>
      </c>
      <c r="AG172">
        <v>40339775</v>
      </c>
      <c r="AH172">
        <v>1118</v>
      </c>
      <c r="AI172">
        <v>488</v>
      </c>
      <c r="AJ172">
        <v>102630</v>
      </c>
      <c r="AK172">
        <v>300</v>
      </c>
      <c r="AL172">
        <v>1008</v>
      </c>
      <c r="AM172" s="3">
        <v>45.71</v>
      </c>
    </row>
    <row r="173" spans="2:39" x14ac:dyDescent="0.2">
      <c r="B173" s="87" t="s">
        <v>346</v>
      </c>
      <c r="C173" s="77">
        <v>25.484023839488312</v>
      </c>
      <c r="D173" s="64">
        <f t="shared" si="4"/>
        <v>0.76452071518464937</v>
      </c>
      <c r="E173" s="69">
        <v>1.853</v>
      </c>
      <c r="F173" s="68">
        <v>30</v>
      </c>
      <c r="G173" s="70">
        <v>25.484023839488312</v>
      </c>
      <c r="H173" s="69">
        <v>30</v>
      </c>
      <c r="I173" s="64">
        <f t="shared" si="5"/>
        <v>0.76452071518464937</v>
      </c>
      <c r="J173" s="71" t="s">
        <v>617</v>
      </c>
      <c r="K173" s="71" t="s">
        <v>611</v>
      </c>
      <c r="L173" s="71" t="s">
        <v>618</v>
      </c>
      <c r="M173" s="71" t="s">
        <v>619</v>
      </c>
      <c r="N173" s="66"/>
      <c r="O173" s="71">
        <v>0.3</v>
      </c>
      <c r="P173" s="72">
        <f t="shared" si="6"/>
        <v>0.46452071518464938</v>
      </c>
      <c r="Q173" s="73">
        <v>0</v>
      </c>
      <c r="R173" s="71" t="s">
        <v>621</v>
      </c>
      <c r="S173" s="71"/>
      <c r="T173" s="71"/>
      <c r="U173" s="57" t="s">
        <v>346</v>
      </c>
      <c r="V173" s="57" t="s">
        <v>621</v>
      </c>
      <c r="W173" s="57">
        <v>0.49</v>
      </c>
      <c r="X173" s="57">
        <v>1880824200</v>
      </c>
      <c r="Z173" s="57">
        <v>1880824200</v>
      </c>
      <c r="AA173" s="57">
        <v>628388100</v>
      </c>
      <c r="AB173" s="57">
        <v>33.409999999999997</v>
      </c>
      <c r="AC173" s="57">
        <v>604618200</v>
      </c>
      <c r="AD173" s="57">
        <v>32.15</v>
      </c>
      <c r="AF173">
        <v>13027</v>
      </c>
      <c r="AG173">
        <v>11075875</v>
      </c>
      <c r="AH173">
        <v>995</v>
      </c>
      <c r="AI173">
        <v>414</v>
      </c>
      <c r="AJ173">
        <v>21485</v>
      </c>
      <c r="AK173">
        <v>300</v>
      </c>
      <c r="AL173">
        <v>850</v>
      </c>
      <c r="AM173" s="3">
        <v>38.68</v>
      </c>
    </row>
    <row r="174" spans="2:39" x14ac:dyDescent="0.2">
      <c r="B174" s="87" t="s">
        <v>351</v>
      </c>
      <c r="C174" s="64">
        <v>55.133800000000001</v>
      </c>
      <c r="D174" s="64">
        <f t="shared" si="4"/>
        <v>1.6540140000000001</v>
      </c>
      <c r="E174" s="69">
        <v>1.641</v>
      </c>
      <c r="F174" s="68">
        <v>30</v>
      </c>
      <c r="G174" s="76">
        <v>55.133800000000001</v>
      </c>
      <c r="H174" s="69">
        <v>30</v>
      </c>
      <c r="I174" s="64">
        <f t="shared" si="5"/>
        <v>1.6540140000000001</v>
      </c>
      <c r="J174" s="71" t="s">
        <v>617</v>
      </c>
      <c r="K174" s="71" t="s">
        <v>611</v>
      </c>
      <c r="L174" s="71" t="s">
        <v>618</v>
      </c>
      <c r="M174" s="71" t="s">
        <v>619</v>
      </c>
      <c r="N174" s="66"/>
      <c r="O174" s="71">
        <v>0.36249999999999999</v>
      </c>
      <c r="P174" s="72">
        <f t="shared" si="6"/>
        <v>1.2915140000000001</v>
      </c>
      <c r="Q174" s="73">
        <v>0.73353428786736996</v>
      </c>
      <c r="R174" s="71" t="s">
        <v>621</v>
      </c>
      <c r="S174" s="71"/>
      <c r="T174" s="71"/>
      <c r="U174" s="57" t="s">
        <v>351</v>
      </c>
      <c r="V174" s="57" t="s">
        <v>620</v>
      </c>
      <c r="W174" s="57">
        <v>4.7</v>
      </c>
      <c r="X174" s="57">
        <v>15337620300</v>
      </c>
      <c r="Z174" s="57">
        <v>15337620300</v>
      </c>
      <c r="AA174" s="57">
        <v>5880285600</v>
      </c>
      <c r="AB174" s="57">
        <v>38.340000000000003</v>
      </c>
      <c r="AC174" s="57">
        <v>5815379400</v>
      </c>
      <c r="AD174" s="57">
        <v>37.92</v>
      </c>
      <c r="AF174">
        <v>122015</v>
      </c>
      <c r="AG174">
        <v>123251831</v>
      </c>
      <c r="AH174">
        <v>1204</v>
      </c>
      <c r="AI174">
        <v>450</v>
      </c>
      <c r="AJ174">
        <v>335238</v>
      </c>
      <c r="AK174">
        <v>300</v>
      </c>
      <c r="AL174">
        <v>1010</v>
      </c>
      <c r="AM174" s="3">
        <v>49.63</v>
      </c>
    </row>
    <row r="175" spans="2:39" x14ac:dyDescent="0.2">
      <c r="B175" s="87" t="s">
        <v>355</v>
      </c>
      <c r="C175" s="77">
        <v>25.509131252138051</v>
      </c>
      <c r="D175" s="64">
        <f t="shared" si="4"/>
        <v>0.76527393756414153</v>
      </c>
      <c r="E175" s="69">
        <v>1.655</v>
      </c>
      <c r="F175" s="68">
        <v>30</v>
      </c>
      <c r="G175" s="64">
        <v>25.509131252138051</v>
      </c>
      <c r="H175" s="69">
        <v>30</v>
      </c>
      <c r="I175" s="64">
        <f t="shared" si="5"/>
        <v>0.76527393756414153</v>
      </c>
      <c r="J175" s="71" t="s">
        <v>617</v>
      </c>
      <c r="K175" s="71" t="s">
        <v>611</v>
      </c>
      <c r="L175" s="71" t="s">
        <v>618</v>
      </c>
      <c r="M175" s="71" t="s">
        <v>619</v>
      </c>
      <c r="N175" s="66"/>
      <c r="O175" s="71">
        <v>0.3</v>
      </c>
      <c r="P175" s="72">
        <f t="shared" si="6"/>
        <v>0.46527393756414154</v>
      </c>
      <c r="Q175" s="73">
        <v>0</v>
      </c>
      <c r="R175" s="71" t="s">
        <v>621</v>
      </c>
      <c r="S175" s="71"/>
      <c r="T175" s="71"/>
      <c r="U175" s="57" t="s">
        <v>355</v>
      </c>
      <c r="V175" s="57" t="s">
        <v>621</v>
      </c>
      <c r="W175" s="57">
        <v>0.57999999999999996</v>
      </c>
      <c r="X175" s="57">
        <v>4219423500</v>
      </c>
      <c r="Z175" s="57">
        <v>4219423500</v>
      </c>
      <c r="AA175" s="57">
        <v>1193807400</v>
      </c>
      <c r="AB175" s="57">
        <v>28.29</v>
      </c>
      <c r="AC175" s="57">
        <v>1173222600</v>
      </c>
      <c r="AD175" s="57">
        <v>27.81</v>
      </c>
      <c r="AF175">
        <v>21813</v>
      </c>
      <c r="AG175">
        <v>18926470</v>
      </c>
      <c r="AH175">
        <v>922</v>
      </c>
      <c r="AI175">
        <v>432</v>
      </c>
      <c r="AJ175">
        <v>50447</v>
      </c>
      <c r="AK175">
        <v>300</v>
      </c>
      <c r="AL175">
        <v>867</v>
      </c>
      <c r="AM175" s="101"/>
    </row>
    <row r="176" spans="2:39" x14ac:dyDescent="0.2">
      <c r="B176" s="87" t="s">
        <v>359</v>
      </c>
      <c r="C176" s="64">
        <v>65.764600000000002</v>
      </c>
      <c r="D176" s="64">
        <f t="shared" si="4"/>
        <v>1.9729380000000001</v>
      </c>
      <c r="E176" s="69">
        <v>1.7569999999999999</v>
      </c>
      <c r="F176" s="68">
        <v>30</v>
      </c>
      <c r="G176" s="76">
        <v>65.764600000000002</v>
      </c>
      <c r="H176" s="69">
        <v>30</v>
      </c>
      <c r="I176" s="64">
        <f t="shared" si="5"/>
        <v>1.9729380000000001</v>
      </c>
      <c r="J176" s="71" t="s">
        <v>617</v>
      </c>
      <c r="K176" s="71" t="s">
        <v>611</v>
      </c>
      <c r="L176" s="71" t="s">
        <v>618</v>
      </c>
      <c r="M176" s="71" t="s">
        <v>619</v>
      </c>
      <c r="N176" s="66"/>
      <c r="O176" s="71">
        <v>0.50649999999999995</v>
      </c>
      <c r="P176" s="72">
        <f t="shared" si="6"/>
        <v>1.4664380000000001</v>
      </c>
      <c r="Q176" s="73">
        <v>0</v>
      </c>
      <c r="R176" s="71" t="s">
        <v>621</v>
      </c>
      <c r="S176" s="71"/>
      <c r="T176" s="71"/>
      <c r="U176" s="57" t="s">
        <v>359</v>
      </c>
      <c r="V176" s="57" t="s">
        <v>621</v>
      </c>
      <c r="W176" s="57">
        <v>0.77</v>
      </c>
      <c r="X176" s="57">
        <v>5128649700</v>
      </c>
      <c r="Z176" s="57">
        <v>5128649700</v>
      </c>
      <c r="AA176" s="57">
        <v>1921461000</v>
      </c>
      <c r="AB176" s="57">
        <v>37.47</v>
      </c>
      <c r="AC176" s="57">
        <v>1834506600</v>
      </c>
      <c r="AD176" s="57">
        <v>35.770000000000003</v>
      </c>
      <c r="AF176">
        <v>45762</v>
      </c>
      <c r="AG176">
        <v>42213345</v>
      </c>
      <c r="AH176">
        <v>1073</v>
      </c>
      <c r="AI176">
        <v>449</v>
      </c>
      <c r="AJ176">
        <v>63148</v>
      </c>
      <c r="AK176">
        <v>300</v>
      </c>
      <c r="AL176">
        <v>922</v>
      </c>
      <c r="AM176" s="3">
        <v>34.770000000000003</v>
      </c>
    </row>
    <row r="177" spans="2:39" x14ac:dyDescent="0.2">
      <c r="B177" s="87" t="s">
        <v>363</v>
      </c>
      <c r="C177" s="64">
        <v>49.300800000000002</v>
      </c>
      <c r="D177" s="64">
        <f t="shared" si="4"/>
        <v>1.4790240000000001</v>
      </c>
      <c r="E177" s="69">
        <v>1.657</v>
      </c>
      <c r="F177" s="68">
        <v>30</v>
      </c>
      <c r="G177" s="76">
        <v>49.300800000000002</v>
      </c>
      <c r="H177" s="69">
        <v>30</v>
      </c>
      <c r="I177" s="64">
        <f t="shared" si="5"/>
        <v>1.4790240000000001</v>
      </c>
      <c r="J177" s="71" t="s">
        <v>617</v>
      </c>
      <c r="K177" s="71" t="s">
        <v>611</v>
      </c>
      <c r="L177" s="71" t="s">
        <v>618</v>
      </c>
      <c r="M177" s="71" t="s">
        <v>619</v>
      </c>
      <c r="N177" s="66"/>
      <c r="O177" s="71">
        <v>0.46650000000000003</v>
      </c>
      <c r="P177" s="72">
        <f t="shared" si="6"/>
        <v>1.012524</v>
      </c>
      <c r="Q177" s="73">
        <v>0</v>
      </c>
      <c r="R177" s="71" t="s">
        <v>621</v>
      </c>
      <c r="S177" s="71"/>
      <c r="T177" s="71"/>
      <c r="U177" s="57" t="s">
        <v>363</v>
      </c>
      <c r="V177" s="57" t="s">
        <v>621</v>
      </c>
      <c r="W177" s="57">
        <v>0.98</v>
      </c>
      <c r="X177" s="57">
        <v>9281876100</v>
      </c>
      <c r="Z177" s="57">
        <v>9281876100</v>
      </c>
      <c r="AA177" s="57">
        <v>2613732000</v>
      </c>
      <c r="AB177" s="57">
        <v>28.16</v>
      </c>
      <c r="AC177" s="57">
        <v>2465233500</v>
      </c>
      <c r="AD177" s="57">
        <v>26.56</v>
      </c>
      <c r="AF177">
        <v>54282</v>
      </c>
      <c r="AG177">
        <v>48910991</v>
      </c>
      <c r="AH177">
        <v>1005</v>
      </c>
      <c r="AI177">
        <v>437</v>
      </c>
      <c r="AJ177">
        <v>183810</v>
      </c>
      <c r="AK177">
        <v>300</v>
      </c>
      <c r="AL177">
        <v>901</v>
      </c>
      <c r="AM177" s="3">
        <v>32.61</v>
      </c>
    </row>
    <row r="178" spans="2:39" x14ac:dyDescent="0.2">
      <c r="B178" s="87" t="s">
        <v>367</v>
      </c>
      <c r="C178" s="77">
        <v>34.79720010503268</v>
      </c>
      <c r="D178" s="64">
        <f t="shared" si="4"/>
        <v>1.0439160031509804</v>
      </c>
      <c r="E178" s="69">
        <v>1.67</v>
      </c>
      <c r="F178" s="68">
        <v>30</v>
      </c>
      <c r="G178" s="64">
        <v>34.79720010503268</v>
      </c>
      <c r="H178" s="69">
        <v>30</v>
      </c>
      <c r="I178" s="64">
        <f t="shared" si="5"/>
        <v>1.0439160031509804</v>
      </c>
      <c r="J178" s="71" t="s">
        <v>617</v>
      </c>
      <c r="K178" s="71" t="s">
        <v>611</v>
      </c>
      <c r="L178" s="71" t="s">
        <v>618</v>
      </c>
      <c r="M178" s="71" t="s">
        <v>619</v>
      </c>
      <c r="N178" s="66"/>
      <c r="O178" s="71">
        <v>0.375</v>
      </c>
      <c r="P178" s="72">
        <f t="shared" si="6"/>
        <v>0.66891600315098043</v>
      </c>
      <c r="Q178" s="73">
        <v>0</v>
      </c>
      <c r="R178" s="71" t="s">
        <v>621</v>
      </c>
      <c r="S178" s="71"/>
      <c r="T178" s="71"/>
      <c r="U178" s="57" t="s">
        <v>367</v>
      </c>
      <c r="V178" s="57" t="s">
        <v>621</v>
      </c>
      <c r="W178" s="57">
        <v>1.1100000000000001</v>
      </c>
      <c r="X178" s="57">
        <v>2003997900</v>
      </c>
      <c r="Z178" s="57">
        <v>2003997900</v>
      </c>
      <c r="AA178" s="57">
        <v>854708700</v>
      </c>
      <c r="AB178" s="57">
        <v>42.65</v>
      </c>
      <c r="AC178" s="57">
        <v>831781800</v>
      </c>
      <c r="AD178" s="57">
        <v>41.51</v>
      </c>
      <c r="AF178">
        <v>16561</v>
      </c>
      <c r="AG178">
        <v>12772136</v>
      </c>
      <c r="AH178">
        <v>841</v>
      </c>
      <c r="AI178">
        <v>408</v>
      </c>
      <c r="AJ178">
        <v>21199</v>
      </c>
      <c r="AK178">
        <v>300</v>
      </c>
      <c r="AL178">
        <v>771</v>
      </c>
      <c r="AM178" s="3">
        <v>18.62</v>
      </c>
    </row>
    <row r="179" spans="2:39" x14ac:dyDescent="0.2">
      <c r="B179" s="87" t="s">
        <v>371</v>
      </c>
      <c r="C179" s="64">
        <v>26.518999999999998</v>
      </c>
      <c r="D179" s="64">
        <f t="shared" si="4"/>
        <v>0.79556999999999989</v>
      </c>
      <c r="E179" s="69">
        <v>1.6579999999999999</v>
      </c>
      <c r="F179" s="68">
        <v>30</v>
      </c>
      <c r="G179" s="76">
        <v>26.518999999999998</v>
      </c>
      <c r="H179" s="69">
        <v>30</v>
      </c>
      <c r="I179" s="64">
        <f t="shared" si="5"/>
        <v>0.79556999999999989</v>
      </c>
      <c r="J179" s="71" t="s">
        <v>617</v>
      </c>
      <c r="K179" s="71" t="s">
        <v>611</v>
      </c>
      <c r="L179" s="71" t="s">
        <v>618</v>
      </c>
      <c r="M179" s="71" t="s">
        <v>619</v>
      </c>
      <c r="N179" s="66"/>
      <c r="O179" s="71">
        <v>0.3</v>
      </c>
      <c r="P179" s="72">
        <f t="shared" si="6"/>
        <v>0.4955699999999999</v>
      </c>
      <c r="Q179" s="73">
        <v>0</v>
      </c>
      <c r="R179" s="71" t="s">
        <v>621</v>
      </c>
      <c r="S179" s="71"/>
      <c r="T179" s="71"/>
      <c r="U179" s="57" t="s">
        <v>371</v>
      </c>
      <c r="V179" s="57" t="s">
        <v>621</v>
      </c>
      <c r="W179" s="57">
        <v>0.51</v>
      </c>
      <c r="X179" s="57">
        <v>747898500</v>
      </c>
      <c r="Z179" s="57">
        <v>747898500</v>
      </c>
      <c r="AA179" s="57">
        <v>292792500</v>
      </c>
      <c r="AB179" s="57">
        <v>39.15</v>
      </c>
      <c r="AC179" s="57">
        <v>290735100</v>
      </c>
      <c r="AD179" s="57">
        <v>38.869999999999997</v>
      </c>
      <c r="AF179">
        <v>6745</v>
      </c>
      <c r="AG179">
        <v>4951327</v>
      </c>
      <c r="AH179">
        <v>789</v>
      </c>
      <c r="AI179">
        <v>428</v>
      </c>
      <c r="AJ179">
        <v>20639</v>
      </c>
      <c r="AK179">
        <v>300</v>
      </c>
      <c r="AL179">
        <v>734</v>
      </c>
      <c r="AM179" s="3">
        <v>17.7</v>
      </c>
    </row>
    <row r="180" spans="2:39" x14ac:dyDescent="0.2">
      <c r="B180" s="87" t="s">
        <v>375</v>
      </c>
      <c r="C180" s="77">
        <v>45.622051840530268</v>
      </c>
      <c r="D180" s="64">
        <f t="shared" si="4"/>
        <v>1.368661555215908</v>
      </c>
      <c r="E180" s="69">
        <v>1.6339999999999999</v>
      </c>
      <c r="F180" s="68">
        <v>30</v>
      </c>
      <c r="G180" s="64">
        <v>45.622051840530268</v>
      </c>
      <c r="H180" s="69">
        <v>30</v>
      </c>
      <c r="I180" s="64">
        <f t="shared" si="5"/>
        <v>1.368661555215908</v>
      </c>
      <c r="J180" s="71" t="s">
        <v>617</v>
      </c>
      <c r="K180" s="71" t="s">
        <v>611</v>
      </c>
      <c r="L180" s="71" t="s">
        <v>618</v>
      </c>
      <c r="M180" s="71" t="s">
        <v>619</v>
      </c>
      <c r="N180" s="66"/>
      <c r="O180" s="71">
        <v>0.40300000000000002</v>
      </c>
      <c r="P180" s="72">
        <f t="shared" si="6"/>
        <v>0.96566155521590802</v>
      </c>
      <c r="Q180" s="73">
        <v>0</v>
      </c>
      <c r="R180" s="71" t="s">
        <v>621</v>
      </c>
      <c r="S180" s="71"/>
      <c r="T180" s="71"/>
      <c r="U180" s="57" t="s">
        <v>375</v>
      </c>
      <c r="V180" s="57" t="s">
        <v>621</v>
      </c>
      <c r="W180" s="57">
        <v>0.81</v>
      </c>
      <c r="X180" s="57">
        <v>1202164200</v>
      </c>
      <c r="Z180" s="57">
        <v>1202164200</v>
      </c>
      <c r="AA180" s="57">
        <v>529939800</v>
      </c>
      <c r="AB180" s="57">
        <v>44.08</v>
      </c>
      <c r="AC180" s="57">
        <v>523159500</v>
      </c>
      <c r="AD180" s="57">
        <v>43.52</v>
      </c>
      <c r="AF180">
        <v>8664</v>
      </c>
      <c r="AG180">
        <v>5115039</v>
      </c>
      <c r="AH180">
        <v>601</v>
      </c>
      <c r="AI180">
        <v>361</v>
      </c>
      <c r="AJ180">
        <v>102974</v>
      </c>
      <c r="AK180">
        <v>300</v>
      </c>
      <c r="AL180">
        <v>590</v>
      </c>
      <c r="AM180" s="101"/>
    </row>
    <row r="181" spans="2:39" x14ac:dyDescent="0.2">
      <c r="B181" s="87" t="s">
        <v>379</v>
      </c>
      <c r="C181" s="77">
        <v>20.314198346467649</v>
      </c>
      <c r="D181" s="64">
        <f t="shared" si="4"/>
        <v>0.60942595039402947</v>
      </c>
      <c r="E181" s="69">
        <v>1.708</v>
      </c>
      <c r="F181" s="68">
        <v>30</v>
      </c>
      <c r="G181" s="70">
        <v>20.314198346467649</v>
      </c>
      <c r="H181" s="69">
        <v>30</v>
      </c>
      <c r="I181" s="64">
        <f t="shared" si="5"/>
        <v>0.60942595039402947</v>
      </c>
      <c r="J181" s="71" t="s">
        <v>617</v>
      </c>
      <c r="K181" s="71" t="s">
        <v>611</v>
      </c>
      <c r="L181" s="71" t="s">
        <v>618</v>
      </c>
      <c r="M181" s="71" t="s">
        <v>619</v>
      </c>
      <c r="N181" s="66"/>
      <c r="O181" s="71">
        <v>0.3</v>
      </c>
      <c r="P181" s="72">
        <f t="shared" si="6"/>
        <v>0.30942595039402948</v>
      </c>
      <c r="Q181" s="73">
        <v>0.22687766892740518</v>
      </c>
      <c r="R181" s="71" t="s">
        <v>621</v>
      </c>
      <c r="S181" s="71"/>
      <c r="T181" s="71"/>
      <c r="U181" s="57" t="s">
        <v>379</v>
      </c>
      <c r="V181" s="57" t="s">
        <v>621</v>
      </c>
      <c r="W181" s="57">
        <v>1.43</v>
      </c>
      <c r="X181" s="57">
        <v>2612468700</v>
      </c>
      <c r="Z181" s="57">
        <v>2612468700</v>
      </c>
      <c r="AA181" s="57">
        <v>599822700</v>
      </c>
      <c r="AB181" s="57">
        <v>22.96</v>
      </c>
      <c r="AC181" s="57">
        <v>581540700</v>
      </c>
      <c r="AD181" s="57">
        <v>22.26</v>
      </c>
      <c r="AF181">
        <v>10771</v>
      </c>
      <c r="AG181">
        <v>8176112</v>
      </c>
      <c r="AH181">
        <v>801</v>
      </c>
      <c r="AI181">
        <v>417</v>
      </c>
      <c r="AJ181">
        <v>63148</v>
      </c>
      <c r="AK181">
        <v>300</v>
      </c>
      <c r="AL181">
        <v>759</v>
      </c>
      <c r="AM181" s="3">
        <v>14.98</v>
      </c>
    </row>
    <row r="182" spans="2:39" x14ac:dyDescent="0.2">
      <c r="B182" s="89" t="s">
        <v>109</v>
      </c>
      <c r="C182" s="64">
        <v>56.276400000000002</v>
      </c>
      <c r="D182" s="64">
        <f t="shared" si="4"/>
        <v>1.6882920000000001</v>
      </c>
      <c r="E182" s="69">
        <v>1.704</v>
      </c>
      <c r="F182" s="68">
        <v>30</v>
      </c>
      <c r="G182" s="70">
        <v>56.276400000000002</v>
      </c>
      <c r="H182" s="69">
        <v>30</v>
      </c>
      <c r="I182" s="64">
        <f t="shared" ref="I182:I213" si="7">(G182*H182)/1000</f>
        <v>1.6882920000000001</v>
      </c>
      <c r="J182" s="71" t="s">
        <v>617</v>
      </c>
      <c r="K182" s="71" t="s">
        <v>611</v>
      </c>
      <c r="L182" s="71" t="s">
        <v>618</v>
      </c>
      <c r="M182" s="71" t="s">
        <v>619</v>
      </c>
      <c r="N182" s="66"/>
      <c r="O182" s="71">
        <v>0.46650000000000003</v>
      </c>
      <c r="P182" s="72">
        <f t="shared" ref="P182:P213" si="8">I182-O182</f>
        <v>1.2217920000000002</v>
      </c>
      <c r="Q182" s="73">
        <v>0.49741271037427781</v>
      </c>
      <c r="R182" s="71" t="s">
        <v>621</v>
      </c>
      <c r="S182" s="71"/>
      <c r="T182" s="71"/>
      <c r="U182" s="57" t="s">
        <v>109</v>
      </c>
      <c r="V182" s="57" t="s">
        <v>620</v>
      </c>
      <c r="W182" s="57">
        <v>4.05</v>
      </c>
      <c r="X182" s="57">
        <v>20466292800</v>
      </c>
      <c r="Z182" s="57">
        <v>20466292800</v>
      </c>
      <c r="AA182" s="57">
        <v>4925851800</v>
      </c>
      <c r="AB182" s="96"/>
      <c r="AC182" s="57">
        <v>4817209800</v>
      </c>
      <c r="AD182" s="57">
        <v>23.54</v>
      </c>
      <c r="AF182">
        <v>113255</v>
      </c>
      <c r="AG182">
        <v>101831695</v>
      </c>
      <c r="AH182">
        <v>959</v>
      </c>
      <c r="AI182">
        <v>463</v>
      </c>
      <c r="AJ182">
        <v>147550</v>
      </c>
      <c r="AK182">
        <v>300</v>
      </c>
      <c r="AL182">
        <v>899</v>
      </c>
      <c r="AM182" s="3">
        <v>40.75</v>
      </c>
    </row>
    <row r="183" spans="2:39" x14ac:dyDescent="0.2">
      <c r="B183" s="63" t="s">
        <v>114</v>
      </c>
      <c r="C183" s="64">
        <v>10.616</v>
      </c>
      <c r="D183" s="64">
        <f t="shared" si="4"/>
        <v>0.31848000000000004</v>
      </c>
      <c r="E183" s="69">
        <v>1.6639999999999999</v>
      </c>
      <c r="F183" s="68">
        <v>30</v>
      </c>
      <c r="G183" s="64">
        <v>10.616</v>
      </c>
      <c r="H183" s="69">
        <v>30</v>
      </c>
      <c r="I183" s="64">
        <f t="shared" si="7"/>
        <v>0.31848000000000004</v>
      </c>
      <c r="J183" s="71" t="s">
        <v>617</v>
      </c>
      <c r="K183" s="71" t="s">
        <v>611</v>
      </c>
      <c r="L183" s="71" t="s">
        <v>618</v>
      </c>
      <c r="M183" s="71" t="s">
        <v>619</v>
      </c>
      <c r="N183" s="66"/>
      <c r="O183" s="71">
        <v>0.3</v>
      </c>
      <c r="P183" s="72">
        <f t="shared" si="8"/>
        <v>1.8480000000000052E-2</v>
      </c>
      <c r="Q183" s="73">
        <v>0.1258980155739764</v>
      </c>
      <c r="R183" s="71" t="s">
        <v>621</v>
      </c>
      <c r="S183" s="71"/>
      <c r="T183" s="71"/>
      <c r="U183" s="71"/>
    </row>
    <row r="184" spans="2:39" x14ac:dyDescent="0.2">
      <c r="B184" s="87" t="s">
        <v>383</v>
      </c>
      <c r="C184" s="77">
        <v>8.2084501089557094</v>
      </c>
      <c r="D184" s="64">
        <f t="shared" si="4"/>
        <v>0.24625350326867129</v>
      </c>
      <c r="E184" s="69">
        <v>1.821</v>
      </c>
      <c r="F184" s="68">
        <v>30</v>
      </c>
      <c r="G184" s="64">
        <v>8.2084501089557094</v>
      </c>
      <c r="H184" s="69">
        <v>30</v>
      </c>
      <c r="I184" s="64">
        <f t="shared" si="7"/>
        <v>0.24625350326867129</v>
      </c>
      <c r="J184" s="71" t="s">
        <v>617</v>
      </c>
      <c r="K184" s="71" t="s">
        <v>611</v>
      </c>
      <c r="L184" s="71" t="s">
        <v>618</v>
      </c>
      <c r="M184" s="71" t="s">
        <v>619</v>
      </c>
      <c r="N184" s="66" t="s">
        <v>604</v>
      </c>
      <c r="O184" s="71">
        <v>0.22500000000000001</v>
      </c>
      <c r="P184" s="72">
        <f t="shared" si="8"/>
        <v>2.1253503268671287E-2</v>
      </c>
      <c r="Q184" s="73">
        <v>1.1668425018839488</v>
      </c>
      <c r="R184" s="71" t="s">
        <v>633</v>
      </c>
      <c r="S184" s="57">
        <v>7369985100</v>
      </c>
      <c r="T184" s="57"/>
      <c r="U184" s="71"/>
      <c r="Z184" s="57">
        <v>7340029200</v>
      </c>
      <c r="AA184" s="57">
        <v>7164168600</v>
      </c>
      <c r="AB184" s="57">
        <v>97.6</v>
      </c>
      <c r="AC184" s="57">
        <v>7135542000</v>
      </c>
      <c r="AD184" s="57">
        <v>97.21</v>
      </c>
      <c r="AF184">
        <v>20592</v>
      </c>
      <c r="AG184">
        <v>43127977</v>
      </c>
      <c r="AH184">
        <v>7508</v>
      </c>
      <c r="AI184">
        <v>665</v>
      </c>
      <c r="AJ184">
        <v>275281</v>
      </c>
      <c r="AK184">
        <v>300</v>
      </c>
      <c r="AL184">
        <v>2094</v>
      </c>
      <c r="AM184" s="3">
        <v>82.19</v>
      </c>
    </row>
    <row r="185" spans="2:39" x14ac:dyDescent="0.2">
      <c r="B185" s="64" t="s">
        <v>387</v>
      </c>
      <c r="C185" s="77">
        <v>27.148017612849973</v>
      </c>
      <c r="D185" s="64">
        <f t="shared" si="4"/>
        <v>0.81444052838549919</v>
      </c>
      <c r="E185" s="69">
        <v>1.89</v>
      </c>
      <c r="F185" s="68">
        <v>30</v>
      </c>
      <c r="G185" s="64">
        <v>27.148017612849973</v>
      </c>
      <c r="H185" s="69">
        <v>30</v>
      </c>
      <c r="I185" s="64">
        <f t="shared" si="7"/>
        <v>0.81444052838549919</v>
      </c>
      <c r="J185" s="71" t="s">
        <v>617</v>
      </c>
      <c r="K185" s="71" t="s">
        <v>611</v>
      </c>
      <c r="L185" s="71" t="s">
        <v>618</v>
      </c>
      <c r="M185" s="71" t="s">
        <v>619</v>
      </c>
      <c r="N185" s="66"/>
      <c r="O185" s="71">
        <v>0.3</v>
      </c>
      <c r="P185" s="72">
        <f t="shared" si="8"/>
        <v>0.51444052838549914</v>
      </c>
      <c r="Q185" s="73">
        <v>0</v>
      </c>
      <c r="R185" s="71" t="s">
        <v>621</v>
      </c>
      <c r="S185" s="71"/>
      <c r="T185" s="71"/>
      <c r="U185" s="57" t="s">
        <v>387</v>
      </c>
      <c r="V185" s="57" t="s">
        <v>621</v>
      </c>
      <c r="W185" s="57">
        <v>0.14000000000000001</v>
      </c>
    </row>
    <row r="186" spans="2:39" x14ac:dyDescent="0.2">
      <c r="B186" s="87" t="s">
        <v>391</v>
      </c>
      <c r="C186" s="77">
        <v>11.892126001550382</v>
      </c>
      <c r="D186" s="64">
        <f t="shared" si="4"/>
        <v>0.35676378004651144</v>
      </c>
      <c r="E186" s="69">
        <v>1.8340000000000001</v>
      </c>
      <c r="F186" s="68">
        <v>30</v>
      </c>
      <c r="G186" s="64">
        <v>11.892126001550382</v>
      </c>
      <c r="H186" s="69">
        <v>30</v>
      </c>
      <c r="I186" s="64">
        <f t="shared" si="7"/>
        <v>0.35676378004651144</v>
      </c>
      <c r="J186" s="71" t="s">
        <v>617</v>
      </c>
      <c r="K186" s="71" t="s">
        <v>611</v>
      </c>
      <c r="L186" s="71" t="s">
        <v>618</v>
      </c>
      <c r="M186" s="71" t="s">
        <v>619</v>
      </c>
      <c r="N186" s="66" t="s">
        <v>604</v>
      </c>
      <c r="O186" s="71">
        <v>0.3</v>
      </c>
      <c r="P186" s="72">
        <f t="shared" si="8"/>
        <v>5.6763780046511447E-2</v>
      </c>
      <c r="Q186" s="73">
        <v>1.4024616930419491</v>
      </c>
      <c r="R186" s="71" t="s">
        <v>633</v>
      </c>
      <c r="S186" s="57">
        <v>12239639100</v>
      </c>
      <c r="T186" s="57"/>
      <c r="Z186" s="57">
        <v>7340029200</v>
      </c>
      <c r="AA186" s="57">
        <v>7149734100</v>
      </c>
      <c r="AB186" s="57">
        <v>97.41</v>
      </c>
      <c r="AC186" s="57">
        <v>7147611900</v>
      </c>
      <c r="AD186" s="57">
        <v>97.38</v>
      </c>
      <c r="AF186">
        <v>26301</v>
      </c>
      <c r="AG186">
        <v>51102522</v>
      </c>
      <c r="AH186">
        <v>5379</v>
      </c>
      <c r="AI186">
        <v>668</v>
      </c>
      <c r="AJ186">
        <v>178217</v>
      </c>
      <c r="AK186">
        <v>300</v>
      </c>
      <c r="AL186">
        <v>1942</v>
      </c>
      <c r="AM186" s="3">
        <v>76.430000000000007</v>
      </c>
    </row>
    <row r="187" spans="2:39" x14ac:dyDescent="0.2">
      <c r="B187" s="87" t="s">
        <v>395</v>
      </c>
      <c r="C187" s="77">
        <v>16.93390369005736</v>
      </c>
      <c r="D187" s="64">
        <f t="shared" si="4"/>
        <v>0.50801711070172084</v>
      </c>
      <c r="E187" s="69">
        <v>1.8660000000000001</v>
      </c>
      <c r="F187" s="68">
        <v>30</v>
      </c>
      <c r="G187" s="70">
        <v>16.93390369005736</v>
      </c>
      <c r="H187" s="69">
        <v>30</v>
      </c>
      <c r="I187" s="64">
        <f t="shared" si="7"/>
        <v>0.50801711070172084</v>
      </c>
      <c r="J187" s="71" t="s">
        <v>617</v>
      </c>
      <c r="K187" s="71" t="s">
        <v>611</v>
      </c>
      <c r="L187" s="71" t="s">
        <v>618</v>
      </c>
      <c r="M187" s="71" t="s">
        <v>619</v>
      </c>
      <c r="N187" s="66" t="s">
        <v>604</v>
      </c>
      <c r="O187" s="71">
        <v>0.3</v>
      </c>
      <c r="P187" s="72">
        <f t="shared" si="8"/>
        <v>0.20801711070172085</v>
      </c>
      <c r="Q187" s="73">
        <v>1.1369505149459935</v>
      </c>
      <c r="R187" s="71" t="s">
        <v>633</v>
      </c>
      <c r="S187" s="71"/>
      <c r="T187" s="71"/>
      <c r="U187" s="57" t="s">
        <v>395</v>
      </c>
      <c r="V187" s="57" t="s">
        <v>621</v>
      </c>
      <c r="W187" s="57">
        <v>1.31</v>
      </c>
      <c r="X187" s="57">
        <v>1420440900</v>
      </c>
      <c r="Z187" s="57">
        <v>1420440900</v>
      </c>
      <c r="AA187" s="57">
        <v>672278700</v>
      </c>
      <c r="AB187" s="57">
        <v>47.33</v>
      </c>
      <c r="AC187" s="57">
        <v>659955900</v>
      </c>
      <c r="AD187" s="57">
        <v>46.46</v>
      </c>
      <c r="AF187">
        <v>11439</v>
      </c>
      <c r="AG187">
        <v>18191124</v>
      </c>
      <c r="AH187">
        <v>3162</v>
      </c>
      <c r="AI187">
        <v>579</v>
      </c>
      <c r="AJ187">
        <v>125855</v>
      </c>
      <c r="AK187">
        <v>300</v>
      </c>
      <c r="AL187">
        <v>1590</v>
      </c>
      <c r="AM187" s="3">
        <v>49.33</v>
      </c>
    </row>
    <row r="188" spans="2:39" x14ac:dyDescent="0.2">
      <c r="B188" s="87" t="s">
        <v>399</v>
      </c>
      <c r="C188" s="77">
        <v>22.806736737270803</v>
      </c>
      <c r="D188" s="64">
        <f t="shared" si="4"/>
        <v>0.68420210211812416</v>
      </c>
      <c r="E188" s="69">
        <v>1.847</v>
      </c>
      <c r="F188" s="68">
        <v>30</v>
      </c>
      <c r="G188" s="70">
        <v>22.806736737270803</v>
      </c>
      <c r="H188" s="69">
        <v>30</v>
      </c>
      <c r="I188" s="64">
        <f t="shared" si="7"/>
        <v>0.68420210211812416</v>
      </c>
      <c r="J188" s="71" t="s">
        <v>617</v>
      </c>
      <c r="K188" s="71" t="s">
        <v>611</v>
      </c>
      <c r="L188" s="71" t="s">
        <v>618</v>
      </c>
      <c r="M188" s="71" t="s">
        <v>619</v>
      </c>
      <c r="N188" s="66" t="s">
        <v>604</v>
      </c>
      <c r="O188" s="71">
        <v>0.3</v>
      </c>
      <c r="P188" s="72">
        <f t="shared" si="8"/>
        <v>0.38420210211812417</v>
      </c>
      <c r="Q188" s="73">
        <v>1.0332077367495605</v>
      </c>
      <c r="R188" s="71" t="s">
        <v>633</v>
      </c>
      <c r="S188" s="71"/>
      <c r="T188" s="71"/>
      <c r="U188" s="57" t="s">
        <v>399</v>
      </c>
      <c r="V188" s="57" t="s">
        <v>621</v>
      </c>
      <c r="W188" s="57">
        <v>1.27</v>
      </c>
      <c r="X188" s="57">
        <v>1656320100</v>
      </c>
      <c r="Z188" s="57">
        <v>1656320100</v>
      </c>
      <c r="AA188" s="57">
        <v>854960400</v>
      </c>
      <c r="AB188" s="57">
        <v>51.62</v>
      </c>
      <c r="AC188" s="57">
        <v>842670000</v>
      </c>
      <c r="AD188" s="57">
        <v>50.88</v>
      </c>
      <c r="AF188">
        <v>12863</v>
      </c>
      <c r="AG188">
        <v>16704449</v>
      </c>
      <c r="AH188">
        <v>2078</v>
      </c>
      <c r="AI188">
        <v>513</v>
      </c>
      <c r="AJ188">
        <v>67905</v>
      </c>
      <c r="AK188">
        <v>300</v>
      </c>
      <c r="AL188">
        <v>1298</v>
      </c>
      <c r="AM188" s="3">
        <v>46.25</v>
      </c>
    </row>
    <row r="189" spans="2:39" x14ac:dyDescent="0.2">
      <c r="B189" s="87" t="s">
        <v>403</v>
      </c>
      <c r="C189" s="77">
        <v>33.433030684396684</v>
      </c>
      <c r="D189" s="64">
        <f t="shared" si="4"/>
        <v>1.0029909205319005</v>
      </c>
      <c r="E189" s="69">
        <v>1.776</v>
      </c>
      <c r="F189" s="68">
        <v>30</v>
      </c>
      <c r="G189" s="64">
        <v>33.433030684396684</v>
      </c>
      <c r="H189" s="69">
        <v>30</v>
      </c>
      <c r="I189" s="64">
        <f t="shared" si="7"/>
        <v>1.0029909205319005</v>
      </c>
      <c r="J189" s="71" t="s">
        <v>617</v>
      </c>
      <c r="K189" s="71" t="s">
        <v>611</v>
      </c>
      <c r="L189" s="71" t="s">
        <v>618</v>
      </c>
      <c r="M189" s="71" t="s">
        <v>619</v>
      </c>
      <c r="N189" s="66"/>
      <c r="O189" s="71">
        <v>0.3</v>
      </c>
      <c r="P189" s="72">
        <f t="shared" si="8"/>
        <v>0.70299092053190049</v>
      </c>
      <c r="Q189" s="73">
        <v>0</v>
      </c>
      <c r="R189" s="71" t="s">
        <v>621</v>
      </c>
      <c r="S189" s="71"/>
      <c r="T189" s="71"/>
      <c r="U189" s="57" t="s">
        <v>403</v>
      </c>
      <c r="V189" s="57" t="s">
        <v>621</v>
      </c>
      <c r="W189" s="57">
        <v>0.73</v>
      </c>
      <c r="X189" s="57">
        <v>1153269600</v>
      </c>
      <c r="Z189" s="57">
        <v>1153269600</v>
      </c>
      <c r="AA189" s="57">
        <v>465073200</v>
      </c>
      <c r="AB189" s="57">
        <v>40.33</v>
      </c>
      <c r="AC189" s="57">
        <v>450094500</v>
      </c>
      <c r="AD189" s="57">
        <v>39.03</v>
      </c>
      <c r="AF189">
        <v>6467</v>
      </c>
      <c r="AG189">
        <v>5495935</v>
      </c>
      <c r="AH189">
        <v>947</v>
      </c>
      <c r="AI189">
        <v>452</v>
      </c>
      <c r="AJ189">
        <v>7956</v>
      </c>
      <c r="AK189">
        <v>300</v>
      </c>
      <c r="AL189">
        <v>849</v>
      </c>
      <c r="AM189" s="101"/>
    </row>
    <row r="190" spans="2:39" x14ac:dyDescent="0.2">
      <c r="B190" s="87" t="s">
        <v>407</v>
      </c>
      <c r="C190" s="77">
        <v>34.748659107243171</v>
      </c>
      <c r="D190" s="64">
        <f t="shared" si="4"/>
        <v>1.0424597732172951</v>
      </c>
      <c r="E190" s="69">
        <v>1.78</v>
      </c>
      <c r="F190" s="68">
        <v>30</v>
      </c>
      <c r="G190" s="64">
        <v>34.748659107243171</v>
      </c>
      <c r="H190" s="69">
        <v>30</v>
      </c>
      <c r="I190" s="64">
        <f t="shared" si="7"/>
        <v>1.0424597732172951</v>
      </c>
      <c r="J190" s="71" t="s">
        <v>617</v>
      </c>
      <c r="K190" s="71" t="s">
        <v>611</v>
      </c>
      <c r="L190" s="71" t="s">
        <v>618</v>
      </c>
      <c r="M190" s="71" t="s">
        <v>619</v>
      </c>
      <c r="N190" s="66" t="s">
        <v>604</v>
      </c>
      <c r="O190" s="71">
        <v>0.3</v>
      </c>
      <c r="P190" s="72">
        <f t="shared" si="8"/>
        <v>0.74245977321729506</v>
      </c>
      <c r="Q190" s="73">
        <v>1.6179854307962822</v>
      </c>
      <c r="R190" s="71" t="s">
        <v>633</v>
      </c>
      <c r="S190" s="71"/>
      <c r="T190" s="71"/>
      <c r="U190" s="57" t="s">
        <v>407</v>
      </c>
      <c r="V190" s="57" t="s">
        <v>620</v>
      </c>
      <c r="W190" s="57">
        <v>2.68</v>
      </c>
      <c r="X190" s="57">
        <v>15405742500</v>
      </c>
      <c r="Z190" s="57">
        <v>14417914500</v>
      </c>
      <c r="AA190" s="57">
        <v>7084452300</v>
      </c>
      <c r="AB190" s="57">
        <v>49.14</v>
      </c>
      <c r="AC190" s="57">
        <v>6843262200</v>
      </c>
      <c r="AD190" s="57">
        <v>47.46</v>
      </c>
      <c r="AF190">
        <v>83034</v>
      </c>
      <c r="AG190">
        <v>106469581</v>
      </c>
      <c r="AH190">
        <v>1817</v>
      </c>
      <c r="AI190">
        <v>525</v>
      </c>
      <c r="AJ190">
        <v>266722</v>
      </c>
      <c r="AK190">
        <v>300</v>
      </c>
      <c r="AL190">
        <v>1282</v>
      </c>
      <c r="AM190" s="3">
        <v>62.68</v>
      </c>
    </row>
    <row r="191" spans="2:39" ht="12.75" customHeight="1" x14ac:dyDescent="0.2">
      <c r="B191" s="87" t="s">
        <v>411</v>
      </c>
      <c r="C191" s="77">
        <v>7.9697204603444112</v>
      </c>
      <c r="D191" s="64">
        <f t="shared" si="4"/>
        <v>0.23909161381033234</v>
      </c>
      <c r="E191" s="69">
        <v>1.7849999999999999</v>
      </c>
      <c r="F191" s="68">
        <v>30</v>
      </c>
      <c r="G191" s="64">
        <v>7.9697204603444112</v>
      </c>
      <c r="H191" s="69">
        <v>30</v>
      </c>
      <c r="I191" s="64">
        <f t="shared" si="7"/>
        <v>0.23909161381033234</v>
      </c>
      <c r="J191" s="71" t="s">
        <v>617</v>
      </c>
      <c r="K191" s="71" t="s">
        <v>611</v>
      </c>
      <c r="L191" s="71" t="s">
        <v>618</v>
      </c>
      <c r="M191" s="71" t="s">
        <v>625</v>
      </c>
      <c r="N191" s="66" t="s">
        <v>604</v>
      </c>
      <c r="O191" s="71">
        <v>0.17100000000000001</v>
      </c>
      <c r="P191" s="72">
        <f t="shared" si="8"/>
        <v>6.8091613810332324E-2</v>
      </c>
      <c r="Q191" s="73">
        <v>1.2833961316252198</v>
      </c>
      <c r="R191" s="71" t="s">
        <v>633</v>
      </c>
      <c r="S191" s="57">
        <v>2788066500</v>
      </c>
      <c r="T191" s="57"/>
      <c r="Z191" s="57">
        <v>2788066500</v>
      </c>
      <c r="AA191" s="57">
        <v>2711412000</v>
      </c>
      <c r="AB191" s="57">
        <v>97.25</v>
      </c>
      <c r="AC191" s="57">
        <v>2702487000</v>
      </c>
      <c r="AD191" s="57">
        <v>96.93</v>
      </c>
      <c r="AF191">
        <v>11265</v>
      </c>
      <c r="AG191">
        <v>37703944</v>
      </c>
      <c r="AH191">
        <v>10410</v>
      </c>
      <c r="AI191">
        <v>1201</v>
      </c>
      <c r="AJ191">
        <v>185645</v>
      </c>
      <c r="AK191">
        <v>300</v>
      </c>
      <c r="AL191">
        <v>3346</v>
      </c>
      <c r="AM191" s="3">
        <v>81.19</v>
      </c>
    </row>
    <row r="192" spans="2:39" x14ac:dyDescent="0.2">
      <c r="B192" s="87" t="s">
        <v>415</v>
      </c>
      <c r="C192" s="77">
        <v>12.34698862738821</v>
      </c>
      <c r="D192" s="64">
        <f t="shared" si="4"/>
        <v>0.37040965882164628</v>
      </c>
      <c r="E192" s="69">
        <v>1.8540000000000001</v>
      </c>
      <c r="F192" s="68">
        <v>30</v>
      </c>
      <c r="G192" s="64">
        <v>12.34698862738821</v>
      </c>
      <c r="H192" s="69">
        <v>30</v>
      </c>
      <c r="I192" s="64">
        <f t="shared" si="7"/>
        <v>0.37040965882164628</v>
      </c>
      <c r="J192" s="71" t="s">
        <v>617</v>
      </c>
      <c r="K192" s="71" t="s">
        <v>611</v>
      </c>
      <c r="L192" s="71" t="s">
        <v>618</v>
      </c>
      <c r="M192" s="71" t="s">
        <v>619</v>
      </c>
      <c r="N192" s="66" t="s">
        <v>604</v>
      </c>
      <c r="O192" s="71">
        <v>0.29699999999999999</v>
      </c>
      <c r="P192" s="72">
        <f t="shared" si="8"/>
        <v>7.3409658821646295E-2</v>
      </c>
      <c r="Q192" s="73">
        <v>1.6415975885455916</v>
      </c>
      <c r="R192" s="71" t="s">
        <v>633</v>
      </c>
      <c r="S192" s="57">
        <v>1260525300</v>
      </c>
      <c r="T192" s="57"/>
      <c r="Z192" s="57">
        <v>1260525300</v>
      </c>
      <c r="AA192" s="57">
        <v>1232797800</v>
      </c>
      <c r="AB192" s="57">
        <v>97.8</v>
      </c>
      <c r="AC192" s="57">
        <v>1232606700</v>
      </c>
      <c r="AD192" s="57">
        <v>97.79</v>
      </c>
      <c r="AF192">
        <v>5237</v>
      </c>
      <c r="AG192">
        <v>16643339</v>
      </c>
      <c r="AH192">
        <v>6028</v>
      </c>
      <c r="AI192">
        <v>1246</v>
      </c>
      <c r="AJ192">
        <v>202524</v>
      </c>
      <c r="AK192">
        <v>300</v>
      </c>
      <c r="AL192">
        <v>3178</v>
      </c>
      <c r="AM192" s="3">
        <v>84.4</v>
      </c>
    </row>
    <row r="193" spans="2:39" x14ac:dyDescent="0.2">
      <c r="B193" s="87" t="s">
        <v>419</v>
      </c>
      <c r="C193" s="77">
        <v>17.612222288477895</v>
      </c>
      <c r="D193" s="64">
        <f t="shared" si="4"/>
        <v>0.5283666686543369</v>
      </c>
      <c r="E193" s="69">
        <v>1.7709999999999999</v>
      </c>
      <c r="F193" s="68">
        <v>30</v>
      </c>
      <c r="G193" s="64">
        <v>17.612222288477895</v>
      </c>
      <c r="H193" s="69">
        <v>30</v>
      </c>
      <c r="I193" s="64">
        <f t="shared" si="7"/>
        <v>0.5283666686543369</v>
      </c>
      <c r="J193" s="71" t="s">
        <v>617</v>
      </c>
      <c r="K193" s="71" t="s">
        <v>611</v>
      </c>
      <c r="L193" s="71" t="s">
        <v>618</v>
      </c>
      <c r="M193" s="71" t="s">
        <v>619</v>
      </c>
      <c r="N193" s="66"/>
      <c r="O193" s="71">
        <v>0.3</v>
      </c>
      <c r="P193" s="72">
        <f t="shared" si="8"/>
        <v>0.22836666865433691</v>
      </c>
      <c r="Q193" s="73">
        <v>0.49339361969354434</v>
      </c>
      <c r="R193" s="71" t="s">
        <v>621</v>
      </c>
      <c r="S193" s="71"/>
      <c r="T193" s="71"/>
      <c r="U193" s="57" t="s">
        <v>419</v>
      </c>
      <c r="V193" s="57" t="s">
        <v>621</v>
      </c>
      <c r="W193" s="57">
        <v>1.21</v>
      </c>
      <c r="X193" s="57">
        <v>2123849100</v>
      </c>
      <c r="Z193" s="57">
        <v>2123849100</v>
      </c>
      <c r="AA193" s="57">
        <v>911067000</v>
      </c>
      <c r="AB193" s="57">
        <v>42.9</v>
      </c>
      <c r="AC193" s="57">
        <v>869992800</v>
      </c>
      <c r="AD193" s="57">
        <v>40.96</v>
      </c>
      <c r="AF193">
        <v>16727</v>
      </c>
      <c r="AG193">
        <v>16092288</v>
      </c>
      <c r="AH193">
        <v>1021</v>
      </c>
      <c r="AI193">
        <v>478</v>
      </c>
      <c r="AJ193">
        <v>131233</v>
      </c>
      <c r="AK193">
        <v>300</v>
      </c>
      <c r="AL193">
        <v>962</v>
      </c>
      <c r="AM193" s="3">
        <v>25.17</v>
      </c>
    </row>
    <row r="194" spans="2:39" x14ac:dyDescent="0.2">
      <c r="B194" s="64" t="s">
        <v>423</v>
      </c>
      <c r="C194" s="77">
        <v>17.75679913965266</v>
      </c>
      <c r="D194" s="64">
        <f t="shared" ref="D194:D233" si="9">(C194*F194)/1000</f>
        <v>0.53270397418957971</v>
      </c>
      <c r="E194" s="69">
        <v>1.8620000000000001</v>
      </c>
      <c r="F194" s="68">
        <v>30</v>
      </c>
      <c r="G194" s="64">
        <v>17.75679913965266</v>
      </c>
      <c r="H194" s="69">
        <v>30</v>
      </c>
      <c r="I194" s="64">
        <f t="shared" si="7"/>
        <v>0.53270397418957971</v>
      </c>
      <c r="J194" s="71" t="s">
        <v>617</v>
      </c>
      <c r="K194" s="71" t="s">
        <v>611</v>
      </c>
      <c r="L194" s="71" t="s">
        <v>618</v>
      </c>
      <c r="M194" s="71" t="s">
        <v>619</v>
      </c>
      <c r="N194" s="66"/>
      <c r="O194" s="71">
        <v>0.3</v>
      </c>
      <c r="P194" s="72">
        <f t="shared" si="8"/>
        <v>0.23270397418957972</v>
      </c>
      <c r="Q194" s="73">
        <v>0.36377794523988949</v>
      </c>
      <c r="R194" s="71" t="s">
        <v>621</v>
      </c>
      <c r="S194" s="71"/>
      <c r="T194" s="71"/>
      <c r="U194" s="57" t="s">
        <v>423</v>
      </c>
      <c r="V194" s="57" t="s">
        <v>621</v>
      </c>
      <c r="W194" s="57">
        <v>0.34</v>
      </c>
    </row>
    <row r="195" spans="2:39" x14ac:dyDescent="0.2">
      <c r="B195" s="87" t="s">
        <v>427</v>
      </c>
      <c r="C195" s="77">
        <v>9.3018779298519814</v>
      </c>
      <c r="D195" s="64">
        <f t="shared" si="9"/>
        <v>0.27905633789555945</v>
      </c>
      <c r="E195" s="69">
        <v>1.6839999999999999</v>
      </c>
      <c r="F195" s="68">
        <v>30</v>
      </c>
      <c r="G195" s="64">
        <v>9.3018779298519814</v>
      </c>
      <c r="H195" s="69">
        <v>30</v>
      </c>
      <c r="I195" s="64">
        <f t="shared" si="7"/>
        <v>0.27905633789555945</v>
      </c>
      <c r="J195" s="71" t="s">
        <v>617</v>
      </c>
      <c r="K195" s="71" t="s">
        <v>611</v>
      </c>
      <c r="L195" s="71" t="s">
        <v>618</v>
      </c>
      <c r="M195" s="71" t="s">
        <v>619</v>
      </c>
      <c r="N195" s="66" t="s">
        <v>604</v>
      </c>
      <c r="O195" s="71">
        <v>0.23400000000000001</v>
      </c>
      <c r="P195" s="72">
        <f t="shared" si="8"/>
        <v>4.5056337895559434E-2</v>
      </c>
      <c r="Q195" s="73">
        <v>2.4426525998492843</v>
      </c>
      <c r="R195" s="71" t="s">
        <v>620</v>
      </c>
      <c r="S195" s="71">
        <v>11087157300</v>
      </c>
      <c r="T195" s="71"/>
      <c r="U195" s="71"/>
      <c r="Z195" s="57">
        <v>7602173100</v>
      </c>
      <c r="AA195" s="57">
        <v>7166541300</v>
      </c>
      <c r="AB195" s="57">
        <v>94.27</v>
      </c>
      <c r="AC195" s="57">
        <v>7155354900</v>
      </c>
      <c r="AD195" s="57">
        <v>94.12</v>
      </c>
      <c r="AF195">
        <v>17907</v>
      </c>
      <c r="AG195">
        <v>39208537</v>
      </c>
      <c r="AH195">
        <v>6449</v>
      </c>
      <c r="AI195">
        <v>732</v>
      </c>
      <c r="AJ195">
        <v>170153</v>
      </c>
      <c r="AK195">
        <v>300</v>
      </c>
      <c r="AL195">
        <v>2189</v>
      </c>
      <c r="AM195" s="3">
        <v>82.06</v>
      </c>
    </row>
    <row r="196" spans="2:39" x14ac:dyDescent="0.2">
      <c r="B196" s="64" t="s">
        <v>431</v>
      </c>
      <c r="C196" s="64">
        <v>18.6968</v>
      </c>
      <c r="D196" s="64">
        <f t="shared" si="9"/>
        <v>0.56090399999999996</v>
      </c>
      <c r="E196" s="69">
        <v>1.8080000000000001</v>
      </c>
      <c r="F196" s="68">
        <v>30</v>
      </c>
      <c r="G196" s="64">
        <v>18.6968</v>
      </c>
      <c r="H196" s="69">
        <v>30</v>
      </c>
      <c r="I196" s="64">
        <f t="shared" si="7"/>
        <v>0.56090399999999996</v>
      </c>
      <c r="J196" s="71" t="s">
        <v>617</v>
      </c>
      <c r="K196" s="71" t="s">
        <v>611</v>
      </c>
      <c r="L196" s="71" t="s">
        <v>618</v>
      </c>
      <c r="M196" s="71" t="s">
        <v>619</v>
      </c>
      <c r="N196" s="66"/>
      <c r="O196" s="71">
        <v>0.3</v>
      </c>
      <c r="P196" s="72">
        <f t="shared" si="8"/>
        <v>0.26090399999999997</v>
      </c>
      <c r="Q196" s="73">
        <v>0</v>
      </c>
      <c r="R196" s="71" t="s">
        <v>621</v>
      </c>
      <c r="S196" s="71"/>
      <c r="T196" s="71"/>
      <c r="U196" s="57" t="s">
        <v>431</v>
      </c>
      <c r="V196" s="57" t="s">
        <v>621</v>
      </c>
      <c r="W196" s="57">
        <v>0</v>
      </c>
    </row>
    <row r="197" spans="2:39" x14ac:dyDescent="0.2">
      <c r="B197" s="64" t="s">
        <v>435</v>
      </c>
      <c r="C197" s="64">
        <v>27.037600000000001</v>
      </c>
      <c r="D197" s="64">
        <f t="shared" si="9"/>
        <v>0.81112800000000007</v>
      </c>
      <c r="E197" s="69">
        <v>1.7729999999999999</v>
      </c>
      <c r="F197" s="68">
        <v>30</v>
      </c>
      <c r="G197" s="64">
        <v>27.037600000000001</v>
      </c>
      <c r="H197" s="69">
        <v>30</v>
      </c>
      <c r="I197" s="64">
        <f t="shared" si="7"/>
        <v>0.81112800000000007</v>
      </c>
      <c r="J197" s="71" t="s">
        <v>617</v>
      </c>
      <c r="K197" s="71" t="s">
        <v>611</v>
      </c>
      <c r="L197" s="71" t="s">
        <v>618</v>
      </c>
      <c r="M197" s="71" t="s">
        <v>619</v>
      </c>
      <c r="N197" s="66"/>
      <c r="O197" s="71">
        <v>0.3</v>
      </c>
      <c r="P197" s="72">
        <f t="shared" si="8"/>
        <v>0.51112800000000003</v>
      </c>
      <c r="Q197" s="73">
        <v>0</v>
      </c>
      <c r="R197" s="71" t="s">
        <v>621</v>
      </c>
      <c r="S197" s="71"/>
      <c r="T197" s="71"/>
      <c r="U197" s="57" t="s">
        <v>435</v>
      </c>
      <c r="V197" s="57" t="s">
        <v>621</v>
      </c>
      <c r="W197" s="57">
        <v>0.33</v>
      </c>
    </row>
    <row r="198" spans="2:39" x14ac:dyDescent="0.2">
      <c r="B198" s="87" t="s">
        <v>439</v>
      </c>
      <c r="C198" s="64">
        <v>59.148800000000001</v>
      </c>
      <c r="D198" s="64">
        <f t="shared" si="9"/>
        <v>1.774464</v>
      </c>
      <c r="E198" s="69">
        <v>1.8120000000000001</v>
      </c>
      <c r="F198" s="68">
        <v>30</v>
      </c>
      <c r="G198" s="64">
        <v>59.148800000000001</v>
      </c>
      <c r="H198" s="69">
        <v>30</v>
      </c>
      <c r="I198" s="64">
        <f t="shared" si="7"/>
        <v>1.774464</v>
      </c>
      <c r="J198" s="71" t="s">
        <v>617</v>
      </c>
      <c r="K198" s="71" t="s">
        <v>611</v>
      </c>
      <c r="L198" s="71" t="s">
        <v>618</v>
      </c>
      <c r="M198" s="71" t="s">
        <v>619</v>
      </c>
      <c r="N198" s="66"/>
      <c r="O198" s="71">
        <v>0.42799999999999999</v>
      </c>
      <c r="P198" s="72">
        <f t="shared" si="8"/>
        <v>1.3464640000000001</v>
      </c>
      <c r="Q198" s="73">
        <v>0.48937452901281087</v>
      </c>
      <c r="R198" s="71" t="s">
        <v>621</v>
      </c>
      <c r="S198" s="71"/>
      <c r="T198" s="71"/>
      <c r="U198" s="57" t="s">
        <v>439</v>
      </c>
      <c r="V198" s="57" t="s">
        <v>620</v>
      </c>
      <c r="W198" s="57">
        <v>2.17</v>
      </c>
      <c r="X198" s="57">
        <v>19736771100</v>
      </c>
      <c r="Z198" s="57">
        <v>19736771100</v>
      </c>
      <c r="AA198" s="57">
        <v>6780497700</v>
      </c>
      <c r="AB198" s="57">
        <v>34.35</v>
      </c>
      <c r="AC198" s="57">
        <v>6751979100</v>
      </c>
      <c r="AD198" s="57">
        <v>34.21</v>
      </c>
      <c r="AF198">
        <v>91570</v>
      </c>
      <c r="AG198">
        <v>99208910</v>
      </c>
      <c r="AH198">
        <v>1415</v>
      </c>
      <c r="AI198">
        <v>458</v>
      </c>
      <c r="AJ198">
        <v>344916</v>
      </c>
      <c r="AK198">
        <v>300</v>
      </c>
      <c r="AL198">
        <v>1083</v>
      </c>
      <c r="AM198" s="3">
        <v>57.99</v>
      </c>
    </row>
    <row r="199" spans="2:39" x14ac:dyDescent="0.2">
      <c r="B199" s="87" t="s">
        <v>443</v>
      </c>
      <c r="C199" s="64">
        <v>43.652799999999999</v>
      </c>
      <c r="D199" s="64">
        <f t="shared" si="9"/>
        <v>1.3095840000000001</v>
      </c>
      <c r="E199" s="69">
        <v>1.863</v>
      </c>
      <c r="F199" s="68">
        <v>30</v>
      </c>
      <c r="G199" s="70">
        <v>43.652799999999999</v>
      </c>
      <c r="H199" s="69">
        <v>30</v>
      </c>
      <c r="I199" s="64">
        <f t="shared" si="7"/>
        <v>1.3095840000000001</v>
      </c>
      <c r="J199" s="71" t="s">
        <v>617</v>
      </c>
      <c r="K199" s="71" t="s">
        <v>611</v>
      </c>
      <c r="L199" s="71" t="s">
        <v>618</v>
      </c>
      <c r="M199" s="71" t="s">
        <v>619</v>
      </c>
      <c r="N199" s="66"/>
      <c r="O199" s="71">
        <v>0.35049999999999998</v>
      </c>
      <c r="P199" s="72">
        <f t="shared" si="8"/>
        <v>0.95908400000000005</v>
      </c>
      <c r="Q199" s="73">
        <v>0.36729464958553126</v>
      </c>
      <c r="R199" s="71" t="s">
        <v>621</v>
      </c>
      <c r="S199" s="71"/>
      <c r="T199" s="71"/>
      <c r="U199" s="57" t="s">
        <v>443</v>
      </c>
      <c r="V199" s="57" t="s">
        <v>621</v>
      </c>
      <c r="W199" s="57">
        <v>1.18</v>
      </c>
      <c r="X199" s="57">
        <v>2147964000</v>
      </c>
      <c r="Z199" s="57">
        <v>2147964000</v>
      </c>
      <c r="AA199" s="57">
        <v>742826400</v>
      </c>
      <c r="AB199" s="57">
        <v>34.58</v>
      </c>
      <c r="AC199" s="57">
        <v>735604500</v>
      </c>
      <c r="AD199" s="57">
        <v>34.25</v>
      </c>
      <c r="AF199">
        <v>10200</v>
      </c>
      <c r="AG199">
        <v>11403028</v>
      </c>
      <c r="AH199">
        <v>1427</v>
      </c>
      <c r="AI199">
        <v>485</v>
      </c>
      <c r="AJ199">
        <v>61012</v>
      </c>
      <c r="AK199">
        <v>300</v>
      </c>
      <c r="AL199">
        <v>1117</v>
      </c>
      <c r="AM199" s="3">
        <v>31.94</v>
      </c>
    </row>
    <row r="200" spans="2:39" x14ac:dyDescent="0.2">
      <c r="B200" s="87" t="s">
        <v>447</v>
      </c>
      <c r="C200" s="64">
        <v>51.150600000000004</v>
      </c>
      <c r="D200" s="64">
        <f t="shared" si="9"/>
        <v>1.534518</v>
      </c>
      <c r="E200" s="69">
        <v>1.774</v>
      </c>
      <c r="F200" s="68">
        <v>30</v>
      </c>
      <c r="G200" s="70">
        <v>51.150600000000004</v>
      </c>
      <c r="H200" s="69">
        <v>30</v>
      </c>
      <c r="I200" s="64">
        <f t="shared" si="7"/>
        <v>1.534518</v>
      </c>
      <c r="J200" s="71" t="s">
        <v>617</v>
      </c>
      <c r="K200" s="71" t="s">
        <v>611</v>
      </c>
      <c r="L200" s="71" t="s">
        <v>618</v>
      </c>
      <c r="M200" s="71" t="s">
        <v>619</v>
      </c>
      <c r="N200" s="66"/>
      <c r="O200" s="71">
        <v>0.40500000000000003</v>
      </c>
      <c r="P200" s="72">
        <f t="shared" si="8"/>
        <v>1.129518</v>
      </c>
      <c r="Q200" s="73">
        <v>0.44642049736247175</v>
      </c>
      <c r="R200" s="71" t="s">
        <v>621</v>
      </c>
      <c r="S200" s="71"/>
      <c r="T200" s="71"/>
      <c r="U200" s="57" t="s">
        <v>447</v>
      </c>
      <c r="V200" s="57" t="s">
        <v>620</v>
      </c>
      <c r="W200" s="57">
        <v>2.12</v>
      </c>
      <c r="X200" s="57">
        <v>17858427300</v>
      </c>
      <c r="Z200" s="57">
        <v>17858427300</v>
      </c>
      <c r="AA200" s="57">
        <v>6537908400</v>
      </c>
      <c r="AB200" s="57">
        <v>36.61</v>
      </c>
      <c r="AC200" s="57">
        <v>6510585600</v>
      </c>
      <c r="AD200" s="57">
        <v>36.46</v>
      </c>
      <c r="AF200">
        <v>102430</v>
      </c>
      <c r="AG200">
        <v>100951799</v>
      </c>
      <c r="AH200">
        <v>1112</v>
      </c>
      <c r="AI200">
        <v>464</v>
      </c>
      <c r="AJ200">
        <v>208985</v>
      </c>
      <c r="AK200">
        <v>300</v>
      </c>
      <c r="AL200">
        <v>985</v>
      </c>
      <c r="AM200" s="3">
        <v>57.69</v>
      </c>
    </row>
    <row r="201" spans="2:39" x14ac:dyDescent="0.2">
      <c r="B201" s="87" t="s">
        <v>451</v>
      </c>
      <c r="C201" s="64">
        <v>42.956400000000002</v>
      </c>
      <c r="D201" s="64">
        <f t="shared" si="9"/>
        <v>1.2886919999999999</v>
      </c>
      <c r="E201" s="69">
        <v>1.8160000000000001</v>
      </c>
      <c r="F201" s="68">
        <v>30</v>
      </c>
      <c r="G201" s="64">
        <v>42.956400000000002</v>
      </c>
      <c r="H201" s="69">
        <v>30</v>
      </c>
      <c r="I201" s="64">
        <f t="shared" si="7"/>
        <v>1.2886919999999999</v>
      </c>
      <c r="J201" s="71" t="s">
        <v>617</v>
      </c>
      <c r="K201" s="71" t="s">
        <v>611</v>
      </c>
      <c r="L201" s="71" t="s">
        <v>618</v>
      </c>
      <c r="M201" s="71" t="s">
        <v>619</v>
      </c>
      <c r="N201" s="66"/>
      <c r="O201" s="71">
        <v>0.32250000000000001</v>
      </c>
      <c r="P201" s="72">
        <f t="shared" si="8"/>
        <v>0.96619199999999994</v>
      </c>
      <c r="Q201" s="73">
        <v>0.79130871640291378</v>
      </c>
      <c r="R201" s="71" t="s">
        <v>621</v>
      </c>
      <c r="S201" s="71"/>
      <c r="T201" s="71"/>
      <c r="U201" s="57" t="s">
        <v>451</v>
      </c>
      <c r="V201" s="71" t="s">
        <v>621</v>
      </c>
      <c r="W201" s="57">
        <v>0.83</v>
      </c>
      <c r="X201" s="57">
        <v>1104318300</v>
      </c>
      <c r="Z201" s="57">
        <v>1104318300</v>
      </c>
      <c r="AA201" s="57">
        <v>462073800</v>
      </c>
      <c r="AB201" s="57">
        <v>41.84</v>
      </c>
      <c r="AC201" s="57">
        <v>457672200</v>
      </c>
      <c r="AD201" s="57">
        <v>41.44</v>
      </c>
      <c r="AF201">
        <v>6128</v>
      </c>
      <c r="AG201">
        <v>8114975</v>
      </c>
      <c r="AH201">
        <v>2283</v>
      </c>
      <c r="AI201">
        <v>516</v>
      </c>
      <c r="AJ201">
        <v>82704</v>
      </c>
      <c r="AK201">
        <v>300</v>
      </c>
      <c r="AL201">
        <v>1324</v>
      </c>
      <c r="AM201" s="3">
        <v>25.77</v>
      </c>
    </row>
    <row r="202" spans="2:39" x14ac:dyDescent="0.2">
      <c r="B202" s="87" t="s">
        <v>455</v>
      </c>
      <c r="C202" s="64">
        <v>64.07119999999999</v>
      </c>
      <c r="D202" s="64">
        <f t="shared" si="9"/>
        <v>1.9221359999999998</v>
      </c>
      <c r="E202" s="69">
        <v>1.8340000000000001</v>
      </c>
      <c r="F202" s="68">
        <v>30</v>
      </c>
      <c r="G202" s="64">
        <v>64.07119999999999</v>
      </c>
      <c r="H202" s="69">
        <v>30</v>
      </c>
      <c r="I202" s="64">
        <f t="shared" si="7"/>
        <v>1.9221359999999998</v>
      </c>
      <c r="J202" s="71" t="s">
        <v>617</v>
      </c>
      <c r="K202" s="71" t="s">
        <v>611</v>
      </c>
      <c r="L202" s="71" t="s">
        <v>618</v>
      </c>
      <c r="M202" s="71" t="s">
        <v>619</v>
      </c>
      <c r="N202" s="66"/>
      <c r="O202" s="71">
        <v>0.48799999999999999</v>
      </c>
      <c r="P202" s="72">
        <f t="shared" si="8"/>
        <v>1.4341359999999999</v>
      </c>
      <c r="Q202" s="73">
        <v>0.19221301180607889</v>
      </c>
      <c r="R202" s="71" t="s">
        <v>621</v>
      </c>
      <c r="S202" s="71"/>
      <c r="T202" s="71"/>
      <c r="U202" s="57" t="s">
        <v>455</v>
      </c>
      <c r="V202" s="71" t="s">
        <v>621</v>
      </c>
      <c r="W202" s="57">
        <v>1.84</v>
      </c>
      <c r="X202" s="57">
        <v>1953501000</v>
      </c>
      <c r="Z202" s="57">
        <v>1953501000</v>
      </c>
      <c r="AA202" s="57">
        <v>905273400</v>
      </c>
      <c r="AB202" s="57">
        <v>46.34</v>
      </c>
      <c r="AC202" s="57">
        <v>881204700</v>
      </c>
      <c r="AD202" s="57">
        <v>45.11</v>
      </c>
      <c r="AF202">
        <v>11230</v>
      </c>
      <c r="AG202">
        <v>10808457</v>
      </c>
      <c r="AH202">
        <v>1127</v>
      </c>
      <c r="AI202">
        <v>444</v>
      </c>
      <c r="AJ202">
        <v>51836</v>
      </c>
      <c r="AK202">
        <v>300</v>
      </c>
      <c r="AL202">
        <v>962</v>
      </c>
      <c r="AM202" s="3">
        <v>27.87</v>
      </c>
    </row>
    <row r="203" spans="2:39" x14ac:dyDescent="0.2">
      <c r="B203" s="87" t="s">
        <v>459</v>
      </c>
      <c r="C203" s="64">
        <v>38.953400000000002</v>
      </c>
      <c r="D203" s="64">
        <f t="shared" si="9"/>
        <v>1.1686020000000001</v>
      </c>
      <c r="E203" s="69">
        <v>1.8120000000000001</v>
      </c>
      <c r="F203" s="68">
        <v>30</v>
      </c>
      <c r="G203" s="64">
        <v>38.953400000000002</v>
      </c>
      <c r="H203" s="69">
        <v>30</v>
      </c>
      <c r="I203" s="64">
        <f t="shared" si="7"/>
        <v>1.1686020000000001</v>
      </c>
      <c r="J203" s="71" t="s">
        <v>617</v>
      </c>
      <c r="K203" s="71" t="s">
        <v>611</v>
      </c>
      <c r="L203" s="71" t="s">
        <v>618</v>
      </c>
      <c r="M203" s="71" t="s">
        <v>619</v>
      </c>
      <c r="N203" s="66"/>
      <c r="O203" s="71">
        <v>0.3</v>
      </c>
      <c r="P203" s="72">
        <f t="shared" si="8"/>
        <v>0.8686020000000001</v>
      </c>
      <c r="Q203" s="73">
        <v>0.23893494096960563</v>
      </c>
      <c r="R203" s="71" t="s">
        <v>621</v>
      </c>
      <c r="S203" s="71"/>
      <c r="T203" s="71"/>
      <c r="U203" s="57" t="s">
        <v>459</v>
      </c>
      <c r="V203" s="71" t="s">
        <v>620</v>
      </c>
      <c r="W203" s="57">
        <v>2.1</v>
      </c>
      <c r="X203" s="57">
        <v>15800329500</v>
      </c>
      <c r="Z203" s="57">
        <v>15800329500</v>
      </c>
      <c r="AA203" s="57">
        <v>5322531300</v>
      </c>
      <c r="AB203" s="57">
        <v>33.69</v>
      </c>
      <c r="AC203" s="57">
        <v>5144098500</v>
      </c>
      <c r="AD203" s="57">
        <v>32.56</v>
      </c>
      <c r="AF203">
        <v>69782</v>
      </c>
      <c r="AG203">
        <v>71453441</v>
      </c>
      <c r="AH203">
        <v>1256</v>
      </c>
      <c r="AI203">
        <v>454</v>
      </c>
      <c r="AJ203">
        <v>226256</v>
      </c>
      <c r="AK203">
        <v>300</v>
      </c>
      <c r="AL203">
        <v>1023</v>
      </c>
      <c r="AM203" s="3">
        <v>56.35</v>
      </c>
    </row>
    <row r="204" spans="2:39" x14ac:dyDescent="0.2">
      <c r="B204" s="87" t="s">
        <v>463</v>
      </c>
      <c r="C204" s="64">
        <v>99.989399999999989</v>
      </c>
      <c r="D204" s="64">
        <f t="shared" si="9"/>
        <v>2.999682</v>
      </c>
      <c r="E204" s="69">
        <v>1.8009999999999999</v>
      </c>
      <c r="F204" s="68">
        <v>30</v>
      </c>
      <c r="G204" s="64">
        <v>99.989399999999989</v>
      </c>
      <c r="H204" s="69">
        <v>30</v>
      </c>
      <c r="I204" s="64">
        <f t="shared" si="7"/>
        <v>2.999682</v>
      </c>
      <c r="J204" s="71" t="s">
        <v>617</v>
      </c>
      <c r="K204" s="71" t="s">
        <v>611</v>
      </c>
      <c r="L204" s="71" t="s">
        <v>618</v>
      </c>
      <c r="M204" s="71" t="s">
        <v>619</v>
      </c>
      <c r="N204" s="66" t="s">
        <v>604</v>
      </c>
      <c r="O204" s="71">
        <v>0.77149999999999996</v>
      </c>
      <c r="P204" s="72">
        <f t="shared" si="8"/>
        <v>2.2281819999999999</v>
      </c>
      <c r="Q204" s="73">
        <v>1.2748555639286612</v>
      </c>
      <c r="R204" s="71" t="s">
        <v>633</v>
      </c>
      <c r="S204" s="71"/>
      <c r="T204" s="71"/>
      <c r="U204" s="57" t="s">
        <v>463</v>
      </c>
      <c r="V204" s="71" t="s">
        <v>620</v>
      </c>
      <c r="W204" s="57">
        <v>3.79</v>
      </c>
      <c r="X204" s="57">
        <v>19513587900</v>
      </c>
      <c r="Z204" s="57">
        <v>16252921800</v>
      </c>
      <c r="AA204" s="57">
        <v>7057731900</v>
      </c>
      <c r="AB204" s="57">
        <v>43.42</v>
      </c>
      <c r="AC204" s="57">
        <v>7031430600</v>
      </c>
      <c r="AD204" s="57">
        <v>43.26</v>
      </c>
      <c r="AF204">
        <v>95210</v>
      </c>
      <c r="AG204">
        <v>101354604</v>
      </c>
      <c r="AH204">
        <v>1270</v>
      </c>
      <c r="AI204">
        <v>475</v>
      </c>
      <c r="AJ204">
        <v>302551</v>
      </c>
      <c r="AK204">
        <v>300</v>
      </c>
      <c r="AL204">
        <v>1064</v>
      </c>
      <c r="AM204" s="3">
        <v>59.36</v>
      </c>
    </row>
    <row r="205" spans="2:39" x14ac:dyDescent="0.2">
      <c r="B205" s="87" t="s">
        <v>467</v>
      </c>
      <c r="C205" s="64">
        <v>53.262</v>
      </c>
      <c r="D205" s="64">
        <f t="shared" si="9"/>
        <v>1.5978600000000001</v>
      </c>
      <c r="E205" s="69">
        <v>1.696</v>
      </c>
      <c r="F205" s="68">
        <v>30</v>
      </c>
      <c r="G205" s="76">
        <v>53.262</v>
      </c>
      <c r="H205" s="69">
        <v>30</v>
      </c>
      <c r="I205" s="64">
        <f t="shared" si="7"/>
        <v>1.5978600000000001</v>
      </c>
      <c r="J205" s="71" t="s">
        <v>617</v>
      </c>
      <c r="K205" s="71" t="s">
        <v>611</v>
      </c>
      <c r="L205" s="71" t="s">
        <v>618</v>
      </c>
      <c r="M205" s="71" t="s">
        <v>619</v>
      </c>
      <c r="N205" s="66" t="s">
        <v>604</v>
      </c>
      <c r="O205" s="71">
        <v>0.34849999999999998</v>
      </c>
      <c r="P205" s="72">
        <f t="shared" si="8"/>
        <v>1.24936</v>
      </c>
      <c r="Q205" s="73">
        <v>1.2060286360211001</v>
      </c>
      <c r="R205" s="71" t="s">
        <v>633</v>
      </c>
      <c r="S205" s="71"/>
      <c r="T205" s="71"/>
      <c r="U205" s="57" t="s">
        <v>467</v>
      </c>
      <c r="V205" s="71" t="s">
        <v>620</v>
      </c>
      <c r="W205" s="57">
        <v>3.03</v>
      </c>
      <c r="X205" s="57">
        <v>11756392800</v>
      </c>
      <c r="Z205" s="57">
        <v>11756392800</v>
      </c>
      <c r="AA205" s="57">
        <v>4794595500</v>
      </c>
      <c r="AB205" s="57">
        <v>40.78</v>
      </c>
      <c r="AC205" s="57">
        <v>4787056500</v>
      </c>
      <c r="AD205" s="57">
        <v>40.72</v>
      </c>
      <c r="AF205">
        <v>78281</v>
      </c>
      <c r="AG205">
        <v>87064945</v>
      </c>
      <c r="AH205">
        <v>1314</v>
      </c>
      <c r="AI205">
        <v>496</v>
      </c>
      <c r="AJ205">
        <v>349789</v>
      </c>
      <c r="AK205">
        <v>300</v>
      </c>
      <c r="AL205">
        <v>1112</v>
      </c>
      <c r="AM205" s="3">
        <v>52.96</v>
      </c>
    </row>
    <row r="206" spans="2:39" x14ac:dyDescent="0.2">
      <c r="B206" s="64" t="s">
        <v>471</v>
      </c>
      <c r="C206" s="64">
        <v>18.747399999999999</v>
      </c>
      <c r="D206" s="64">
        <f t="shared" si="9"/>
        <v>0.56242199999999998</v>
      </c>
      <c r="E206" s="69">
        <v>1.845</v>
      </c>
      <c r="F206" s="68">
        <v>30</v>
      </c>
      <c r="G206" s="64">
        <v>18.747399999999999</v>
      </c>
      <c r="H206" s="69">
        <v>30</v>
      </c>
      <c r="I206" s="64">
        <f t="shared" si="7"/>
        <v>0.56242199999999998</v>
      </c>
      <c r="J206" s="71" t="s">
        <v>617</v>
      </c>
      <c r="K206" s="71" t="s">
        <v>611</v>
      </c>
      <c r="L206" s="71" t="s">
        <v>618</v>
      </c>
      <c r="M206" s="71" t="s">
        <v>619</v>
      </c>
      <c r="N206" s="66"/>
      <c r="O206" s="71">
        <v>0.3</v>
      </c>
      <c r="P206" s="72">
        <f t="shared" si="8"/>
        <v>0.26242199999999999</v>
      </c>
      <c r="Q206" s="73">
        <v>0.63808088419994968</v>
      </c>
      <c r="R206" s="71" t="s">
        <v>621</v>
      </c>
      <c r="S206" s="71"/>
      <c r="T206" s="71"/>
      <c r="U206" s="57" t="s">
        <v>471</v>
      </c>
      <c r="V206" s="71" t="s">
        <v>621</v>
      </c>
      <c r="W206" s="57">
        <v>0.09</v>
      </c>
    </row>
    <row r="207" spans="2:39" x14ac:dyDescent="0.2">
      <c r="B207" s="87" t="s">
        <v>475</v>
      </c>
      <c r="C207" s="64">
        <v>162.01900000000001</v>
      </c>
      <c r="D207" s="64">
        <f t="shared" si="9"/>
        <v>4.8605700000000001</v>
      </c>
      <c r="E207" s="69">
        <v>1.8049999999999999</v>
      </c>
      <c r="F207" s="68">
        <v>30</v>
      </c>
      <c r="G207" s="70">
        <v>162.01900000000001</v>
      </c>
      <c r="H207" s="69">
        <v>30</v>
      </c>
      <c r="I207" s="64">
        <f t="shared" si="7"/>
        <v>4.8605700000000001</v>
      </c>
      <c r="J207" s="71" t="s">
        <v>617</v>
      </c>
      <c r="K207" s="71" t="s">
        <v>611</v>
      </c>
      <c r="L207" s="71" t="s">
        <v>618</v>
      </c>
      <c r="M207" s="71" t="s">
        <v>619</v>
      </c>
      <c r="N207" s="66" t="s">
        <v>604</v>
      </c>
      <c r="O207" s="71">
        <v>1.022</v>
      </c>
      <c r="P207" s="72">
        <f t="shared" si="8"/>
        <v>3.8385699999999998</v>
      </c>
      <c r="Q207" s="73">
        <v>2.8759608138658632</v>
      </c>
      <c r="R207" s="71" t="s">
        <v>620</v>
      </c>
      <c r="S207" s="71">
        <v>12150494700</v>
      </c>
      <c r="T207" s="71"/>
      <c r="Z207" s="57">
        <v>7602173100</v>
      </c>
      <c r="AA207" s="57">
        <v>7286085000</v>
      </c>
      <c r="AB207" s="57">
        <v>95.84</v>
      </c>
      <c r="AC207" s="57">
        <v>7285149900</v>
      </c>
      <c r="AD207" s="57">
        <v>95.83</v>
      </c>
      <c r="AF207">
        <v>82881</v>
      </c>
      <c r="AG207">
        <v>158188778</v>
      </c>
      <c r="AH207">
        <v>4045</v>
      </c>
      <c r="AI207">
        <v>698</v>
      </c>
      <c r="AJ207">
        <v>400203</v>
      </c>
      <c r="AK207">
        <v>300</v>
      </c>
      <c r="AL207">
        <v>1908</v>
      </c>
      <c r="AM207" s="3">
        <v>73.33</v>
      </c>
    </row>
    <row r="208" spans="2:39" x14ac:dyDescent="0.2">
      <c r="B208" s="89" t="s">
        <v>122</v>
      </c>
      <c r="C208" s="64">
        <v>8.2827999999999999</v>
      </c>
      <c r="D208" s="64">
        <f t="shared" si="9"/>
        <v>0.24848400000000001</v>
      </c>
      <c r="E208" s="69">
        <v>1.8089999999999999</v>
      </c>
      <c r="F208" s="68">
        <v>30</v>
      </c>
      <c r="G208" s="64">
        <v>70.807400000000001</v>
      </c>
      <c r="H208" s="69">
        <v>30</v>
      </c>
      <c r="I208" s="64">
        <f t="shared" si="7"/>
        <v>2.1242220000000001</v>
      </c>
      <c r="J208" s="71" t="s">
        <v>617</v>
      </c>
      <c r="K208" s="71" t="s">
        <v>611</v>
      </c>
      <c r="L208" s="71" t="s">
        <v>618</v>
      </c>
      <c r="M208" s="71" t="s">
        <v>619</v>
      </c>
      <c r="N208" s="66"/>
      <c r="O208" s="71">
        <v>0.53900000000000003</v>
      </c>
      <c r="P208" s="72">
        <f t="shared" si="8"/>
        <v>1.5852219999999999</v>
      </c>
      <c r="Q208" s="73">
        <v>0.63958804320522478</v>
      </c>
      <c r="R208" s="71" t="s">
        <v>621</v>
      </c>
      <c r="S208" s="71"/>
      <c r="T208" s="71"/>
      <c r="U208" s="57" t="s">
        <v>122</v>
      </c>
      <c r="V208" s="71" t="s">
        <v>621</v>
      </c>
      <c r="W208" s="57">
        <v>1.39</v>
      </c>
      <c r="X208" s="57">
        <v>2710180500</v>
      </c>
      <c r="Z208" s="57">
        <v>2710180500</v>
      </c>
      <c r="AA208" s="57">
        <v>1110222300</v>
      </c>
      <c r="AB208" s="57">
        <v>40.96</v>
      </c>
      <c r="AC208" s="57">
        <v>1109514600</v>
      </c>
      <c r="AD208" s="57">
        <v>40.94</v>
      </c>
      <c r="AF208">
        <v>14177</v>
      </c>
      <c r="AG208">
        <v>14030301</v>
      </c>
      <c r="AH208">
        <v>1156</v>
      </c>
      <c r="AI208">
        <v>437</v>
      </c>
      <c r="AJ208">
        <v>44531</v>
      </c>
      <c r="AK208">
        <v>300</v>
      </c>
      <c r="AL208">
        <v>989</v>
      </c>
      <c r="AM208" s="3">
        <v>31.91</v>
      </c>
    </row>
    <row r="209" spans="2:39" x14ac:dyDescent="0.2">
      <c r="B209" s="87" t="s">
        <v>479</v>
      </c>
      <c r="C209" s="64">
        <v>118.6566</v>
      </c>
      <c r="D209" s="64">
        <f t="shared" si="9"/>
        <v>3.559698</v>
      </c>
      <c r="E209" s="69">
        <v>1.758</v>
      </c>
      <c r="F209" s="68">
        <v>30</v>
      </c>
      <c r="G209" s="64">
        <v>118.6566</v>
      </c>
      <c r="H209" s="69">
        <v>30</v>
      </c>
      <c r="I209" s="64">
        <f t="shared" si="7"/>
        <v>3.559698</v>
      </c>
      <c r="J209" s="71" t="s">
        <v>617</v>
      </c>
      <c r="K209" s="71" t="s">
        <v>611</v>
      </c>
      <c r="L209" s="71" t="s">
        <v>618</v>
      </c>
      <c r="M209" s="71" t="s">
        <v>619</v>
      </c>
      <c r="N209" s="66" t="s">
        <v>604</v>
      </c>
      <c r="O209" s="71">
        <v>0.92749999999999999</v>
      </c>
      <c r="P209" s="72">
        <f t="shared" si="8"/>
        <v>2.6321979999999998</v>
      </c>
      <c r="Q209" s="73">
        <v>1.1078121075106757</v>
      </c>
      <c r="R209" s="71" t="s">
        <v>633</v>
      </c>
      <c r="S209" s="71"/>
      <c r="T209" s="71"/>
      <c r="U209" s="57" t="s">
        <v>479</v>
      </c>
      <c r="V209" s="71" t="s">
        <v>620</v>
      </c>
      <c r="W209" s="57">
        <v>3.97</v>
      </c>
      <c r="X209" s="57">
        <v>16600449000</v>
      </c>
      <c r="Z209" s="57">
        <v>16600449000</v>
      </c>
      <c r="AA209" s="57">
        <v>6195522900</v>
      </c>
      <c r="AB209" s="57">
        <v>37.32</v>
      </c>
      <c r="AC209" s="57">
        <v>6150817800</v>
      </c>
      <c r="AD209" s="57">
        <v>37.049999999999997</v>
      </c>
      <c r="AF209">
        <v>90796</v>
      </c>
      <c r="AG209">
        <v>115240334</v>
      </c>
      <c r="AH209">
        <v>1905</v>
      </c>
      <c r="AI209">
        <v>502</v>
      </c>
      <c r="AJ209">
        <v>851899</v>
      </c>
      <c r="AK209">
        <v>300</v>
      </c>
      <c r="AL209">
        <v>1269</v>
      </c>
      <c r="AM209" s="3">
        <v>54.43</v>
      </c>
    </row>
    <row r="210" spans="2:39" x14ac:dyDescent="0.2">
      <c r="B210" s="87" t="s">
        <v>483</v>
      </c>
      <c r="C210" s="64">
        <v>36.5642</v>
      </c>
      <c r="D210" s="64">
        <f t="shared" si="9"/>
        <v>1.0969259999999998</v>
      </c>
      <c r="E210" s="69">
        <v>1.792</v>
      </c>
      <c r="F210" s="68">
        <v>30</v>
      </c>
      <c r="G210" s="64">
        <v>36.5642</v>
      </c>
      <c r="H210" s="69">
        <v>30</v>
      </c>
      <c r="I210" s="64">
        <f t="shared" si="7"/>
        <v>1.0969259999999998</v>
      </c>
      <c r="J210" s="71" t="s">
        <v>617</v>
      </c>
      <c r="K210" s="71" t="s">
        <v>611</v>
      </c>
      <c r="L210" s="71" t="s">
        <v>618</v>
      </c>
      <c r="M210" s="71" t="s">
        <v>619</v>
      </c>
      <c r="N210" s="66" t="s">
        <v>604</v>
      </c>
      <c r="O210" s="71">
        <v>0.3</v>
      </c>
      <c r="P210" s="72">
        <f t="shared" si="8"/>
        <v>0.7969259999999998</v>
      </c>
      <c r="Q210" s="73">
        <v>2.6556644059281589</v>
      </c>
      <c r="R210" s="71" t="s">
        <v>620</v>
      </c>
      <c r="S210" s="71">
        <v>9271573500</v>
      </c>
      <c r="T210" s="71"/>
      <c r="U210" s="71"/>
      <c r="V210" s="71"/>
      <c r="Z210" s="57">
        <v>7340029200</v>
      </c>
      <c r="AA210" s="57">
        <v>7099424700</v>
      </c>
      <c r="AB210" s="57">
        <v>96.72</v>
      </c>
      <c r="AC210" s="57">
        <v>7097475300</v>
      </c>
      <c r="AD210" s="57">
        <v>96.7</v>
      </c>
      <c r="AF210">
        <v>16773</v>
      </c>
      <c r="AG210">
        <v>42292338</v>
      </c>
      <c r="AH210">
        <v>9132</v>
      </c>
      <c r="AI210">
        <v>797</v>
      </c>
      <c r="AJ210">
        <v>188064</v>
      </c>
      <c r="AK210">
        <v>300</v>
      </c>
      <c r="AL210">
        <v>2521</v>
      </c>
      <c r="AM210" s="3">
        <v>84.29</v>
      </c>
    </row>
    <row r="211" spans="2:39" x14ac:dyDescent="0.2">
      <c r="B211" s="87" t="s">
        <v>487</v>
      </c>
      <c r="C211" s="64">
        <v>11.9244</v>
      </c>
      <c r="D211" s="64">
        <f t="shared" si="9"/>
        <v>0.35773200000000005</v>
      </c>
      <c r="E211" s="69">
        <v>1.82</v>
      </c>
      <c r="F211" s="68">
        <v>30</v>
      </c>
      <c r="G211" s="64">
        <v>11.9244</v>
      </c>
      <c r="H211" s="69">
        <v>30</v>
      </c>
      <c r="I211" s="64">
        <f t="shared" si="7"/>
        <v>0.35773200000000005</v>
      </c>
      <c r="J211" s="71" t="s">
        <v>617</v>
      </c>
      <c r="K211" s="71" t="s">
        <v>611</v>
      </c>
      <c r="L211" s="71" t="s">
        <v>618</v>
      </c>
      <c r="M211" s="71" t="s">
        <v>619</v>
      </c>
      <c r="N211" s="66" t="s">
        <v>604</v>
      </c>
      <c r="O211" s="71">
        <v>0.27</v>
      </c>
      <c r="P211" s="72">
        <f t="shared" si="8"/>
        <v>8.7732000000000032E-2</v>
      </c>
      <c r="Q211" s="73">
        <v>1.8272293393619694</v>
      </c>
      <c r="R211" s="71" t="s">
        <v>633</v>
      </c>
      <c r="S211" s="57">
        <v>4855688700</v>
      </c>
      <c r="T211" s="57"/>
      <c r="U211" s="71"/>
      <c r="V211" s="71"/>
      <c r="Z211" s="57">
        <v>4855688700</v>
      </c>
      <c r="AA211" s="57">
        <v>4742103600</v>
      </c>
      <c r="AB211" s="57">
        <v>97.66</v>
      </c>
      <c r="AC211" s="57">
        <v>4741490400</v>
      </c>
      <c r="AD211" s="57">
        <v>97.65</v>
      </c>
      <c r="AF211">
        <v>18880</v>
      </c>
      <c r="AG211">
        <v>39158498</v>
      </c>
      <c r="AH211">
        <v>5441</v>
      </c>
      <c r="AI211">
        <v>703</v>
      </c>
      <c r="AJ211">
        <v>206643</v>
      </c>
      <c r="AK211">
        <v>300</v>
      </c>
      <c r="AL211">
        <v>2074</v>
      </c>
      <c r="AM211" s="3">
        <v>83.91</v>
      </c>
    </row>
    <row r="212" spans="2:39" x14ac:dyDescent="0.2">
      <c r="B212" s="64" t="s">
        <v>492</v>
      </c>
      <c r="C212" s="64">
        <v>11.3954</v>
      </c>
      <c r="D212" s="64">
        <f t="shared" si="9"/>
        <v>0.341862</v>
      </c>
      <c r="E212" s="69">
        <v>1.8169999999999999</v>
      </c>
      <c r="F212" s="68">
        <v>30</v>
      </c>
      <c r="G212" s="70">
        <v>11.3954</v>
      </c>
      <c r="H212" s="69">
        <v>30</v>
      </c>
      <c r="I212" s="64">
        <f t="shared" si="7"/>
        <v>0.341862</v>
      </c>
      <c r="J212" s="71" t="s">
        <v>617</v>
      </c>
      <c r="K212" s="71" t="s">
        <v>611</v>
      </c>
      <c r="L212" s="71" t="s">
        <v>618</v>
      </c>
      <c r="M212" s="71" t="s">
        <v>619</v>
      </c>
      <c r="N212" s="66"/>
      <c r="O212" s="71">
        <v>0.3</v>
      </c>
      <c r="P212" s="72">
        <f t="shared" si="8"/>
        <v>4.186200000000001E-2</v>
      </c>
      <c r="Q212" s="73">
        <v>0</v>
      </c>
      <c r="R212" s="71" t="s">
        <v>621</v>
      </c>
      <c r="S212" s="71"/>
      <c r="T212" s="71"/>
      <c r="U212" s="71"/>
      <c r="V212" s="71"/>
    </row>
    <row r="213" spans="2:39" x14ac:dyDescent="0.2">
      <c r="B213" s="87" t="s">
        <v>496</v>
      </c>
      <c r="C213" s="64">
        <v>25.876999999999999</v>
      </c>
      <c r="D213" s="64">
        <f t="shared" si="9"/>
        <v>0.77630999999999994</v>
      </c>
      <c r="E213" s="69">
        <v>1.8280000000000001</v>
      </c>
      <c r="F213" s="68">
        <v>30</v>
      </c>
      <c r="G213" s="70">
        <v>25.876999999999999</v>
      </c>
      <c r="H213" s="69">
        <v>30</v>
      </c>
      <c r="I213" s="64">
        <f t="shared" si="7"/>
        <v>0.77630999999999994</v>
      </c>
      <c r="J213" s="71" t="s">
        <v>617</v>
      </c>
      <c r="K213" s="71" t="s">
        <v>611</v>
      </c>
      <c r="L213" s="71" t="s">
        <v>618</v>
      </c>
      <c r="M213" s="71" t="s">
        <v>619</v>
      </c>
      <c r="N213" s="66" t="s">
        <v>604</v>
      </c>
      <c r="O213" s="71">
        <v>0.3</v>
      </c>
      <c r="P213" s="72">
        <f t="shared" si="8"/>
        <v>0.47630999999999996</v>
      </c>
      <c r="Q213" s="73">
        <v>1.4815875408188897</v>
      </c>
      <c r="R213" s="71" t="s">
        <v>633</v>
      </c>
      <c r="S213" s="71"/>
      <c r="T213" s="71"/>
      <c r="U213" s="57" t="s">
        <v>496</v>
      </c>
      <c r="V213" s="71" t="s">
        <v>620</v>
      </c>
      <c r="W213" s="57">
        <v>2.39</v>
      </c>
      <c r="X213" s="57">
        <v>8584517100</v>
      </c>
      <c r="Z213" s="57">
        <v>8584517100</v>
      </c>
      <c r="AA213" s="57">
        <v>5171457900</v>
      </c>
      <c r="AB213" s="57">
        <v>60.24</v>
      </c>
      <c r="AC213" s="57">
        <v>5155260300</v>
      </c>
      <c r="AD213" s="57">
        <v>60.05</v>
      </c>
      <c r="AF213">
        <v>25790</v>
      </c>
      <c r="AG213">
        <v>48282269</v>
      </c>
      <c r="AH213">
        <v>4234</v>
      </c>
      <c r="AI213">
        <v>664</v>
      </c>
      <c r="AJ213">
        <v>196368</v>
      </c>
      <c r="AK213">
        <v>300</v>
      </c>
      <c r="AL213">
        <v>1872</v>
      </c>
      <c r="AM213" s="3">
        <v>71.959999999999994</v>
      </c>
    </row>
    <row r="214" spans="2:39" ht="25.5" x14ac:dyDescent="0.2">
      <c r="B214" s="64" t="s">
        <v>500</v>
      </c>
      <c r="C214" s="64">
        <v>8.1112000000000002</v>
      </c>
      <c r="D214" s="64">
        <f t="shared" si="9"/>
        <v>0.24333600000000002</v>
      </c>
      <c r="E214" s="69">
        <v>1.792</v>
      </c>
      <c r="F214" s="68">
        <v>30</v>
      </c>
      <c r="G214" s="64">
        <v>8.1112000000000002</v>
      </c>
      <c r="H214" s="69">
        <v>30</v>
      </c>
      <c r="I214" s="64">
        <f t="shared" ref="I214:I233" si="10">(G214*H214)/1000</f>
        <v>0.24333600000000002</v>
      </c>
      <c r="J214" s="71" t="s">
        <v>617</v>
      </c>
      <c r="K214" s="71" t="s">
        <v>611</v>
      </c>
      <c r="L214" s="71" t="s">
        <v>618</v>
      </c>
      <c r="M214" s="71" t="s">
        <v>625</v>
      </c>
      <c r="N214" s="66"/>
      <c r="O214" s="71">
        <v>0.14399999999999999</v>
      </c>
      <c r="P214" s="72">
        <f t="shared" ref="P214:P233" si="11">I214-O214</f>
        <v>9.9336000000000035E-2</v>
      </c>
      <c r="Q214" s="73">
        <v>0</v>
      </c>
      <c r="R214" s="71" t="s">
        <v>621</v>
      </c>
      <c r="S214" s="71"/>
      <c r="T214" s="71"/>
      <c r="V214" s="71"/>
    </row>
    <row r="215" spans="2:39" x14ac:dyDescent="0.2">
      <c r="B215" s="64" t="s">
        <v>504</v>
      </c>
      <c r="C215" s="64">
        <v>8.980599999999999</v>
      </c>
      <c r="D215" s="64">
        <f t="shared" si="9"/>
        <v>0.26941799999999994</v>
      </c>
      <c r="E215" s="69">
        <v>1.8049999999999999</v>
      </c>
      <c r="F215" s="68">
        <v>30</v>
      </c>
      <c r="G215" s="76">
        <v>8.980599999999999</v>
      </c>
      <c r="H215" s="69">
        <v>30</v>
      </c>
      <c r="I215" s="64">
        <f t="shared" si="10"/>
        <v>0.26941799999999994</v>
      </c>
      <c r="J215" s="71" t="s">
        <v>617</v>
      </c>
      <c r="K215" s="71" t="s">
        <v>611</v>
      </c>
      <c r="L215" s="71" t="s">
        <v>618</v>
      </c>
      <c r="M215" s="71" t="s">
        <v>619</v>
      </c>
      <c r="N215" s="66"/>
      <c r="O215" s="71">
        <v>0.189</v>
      </c>
      <c r="P215" s="72">
        <f t="shared" si="11"/>
        <v>8.0417999999999934E-2</v>
      </c>
      <c r="Q215" s="73">
        <v>0.13770409444863102</v>
      </c>
      <c r="R215" s="71" t="s">
        <v>621</v>
      </c>
      <c r="S215" s="71"/>
      <c r="T215" s="71"/>
      <c r="V215" s="71"/>
    </row>
    <row r="216" spans="2:39" x14ac:dyDescent="0.2">
      <c r="B216" s="87" t="s">
        <v>508</v>
      </c>
      <c r="C216" s="64">
        <v>31.891000000000002</v>
      </c>
      <c r="D216" s="64">
        <f t="shared" si="9"/>
        <v>0.95672999999999997</v>
      </c>
      <c r="E216" s="69">
        <v>1.823</v>
      </c>
      <c r="F216" s="68">
        <v>30</v>
      </c>
      <c r="G216" s="64">
        <v>31.891000000000002</v>
      </c>
      <c r="H216" s="69">
        <v>30</v>
      </c>
      <c r="I216" s="64">
        <f t="shared" si="10"/>
        <v>0.95672999999999997</v>
      </c>
      <c r="J216" s="71" t="s">
        <v>617</v>
      </c>
      <c r="K216" s="71" t="s">
        <v>611</v>
      </c>
      <c r="L216" s="71" t="s">
        <v>618</v>
      </c>
      <c r="M216" s="71" t="s">
        <v>619</v>
      </c>
      <c r="N216" s="66"/>
      <c r="O216" s="71">
        <v>0.3</v>
      </c>
      <c r="P216" s="72">
        <f t="shared" si="11"/>
        <v>0.65673000000000004</v>
      </c>
      <c r="Q216" s="73">
        <v>0.55995980909319265</v>
      </c>
      <c r="R216" s="71" t="s">
        <v>621</v>
      </c>
      <c r="S216" s="71"/>
      <c r="T216" s="71"/>
      <c r="U216" s="57" t="s">
        <v>508</v>
      </c>
      <c r="V216" s="71" t="s">
        <v>621</v>
      </c>
      <c r="W216" s="57">
        <v>1.48</v>
      </c>
      <c r="X216" s="57">
        <v>1932368400</v>
      </c>
      <c r="Z216" s="57">
        <v>1932368400</v>
      </c>
      <c r="AA216" s="57">
        <v>938834700</v>
      </c>
      <c r="AB216" s="57">
        <v>48.58</v>
      </c>
      <c r="AC216" s="57">
        <v>923859000</v>
      </c>
      <c r="AD216" s="57">
        <v>47.81</v>
      </c>
      <c r="AF216">
        <v>9224</v>
      </c>
      <c r="AG216">
        <v>14609922</v>
      </c>
      <c r="AH216">
        <v>3471</v>
      </c>
      <c r="AI216">
        <v>566</v>
      </c>
      <c r="AJ216">
        <v>96730</v>
      </c>
      <c r="AK216">
        <v>300</v>
      </c>
      <c r="AL216">
        <v>1583</v>
      </c>
      <c r="AM216" s="3">
        <v>42.02</v>
      </c>
    </row>
    <row r="217" spans="2:39" x14ac:dyDescent="0.2">
      <c r="B217" s="87" t="s">
        <v>512</v>
      </c>
      <c r="C217" s="64">
        <v>52.183800000000005</v>
      </c>
      <c r="D217" s="64">
        <f t="shared" si="9"/>
        <v>1.5655140000000001</v>
      </c>
      <c r="E217" s="69">
        <v>1.8069999999999999</v>
      </c>
      <c r="F217" s="68">
        <v>30</v>
      </c>
      <c r="G217" s="64">
        <v>52.183800000000005</v>
      </c>
      <c r="H217" s="69">
        <v>30</v>
      </c>
      <c r="I217" s="64">
        <f t="shared" si="10"/>
        <v>1.5655140000000001</v>
      </c>
      <c r="J217" s="71" t="s">
        <v>617</v>
      </c>
      <c r="K217" s="71" t="s">
        <v>611</v>
      </c>
      <c r="L217" s="71" t="s">
        <v>618</v>
      </c>
      <c r="M217" s="71" t="s">
        <v>619</v>
      </c>
      <c r="N217" s="66"/>
      <c r="O217" s="71">
        <v>0.39900000000000002</v>
      </c>
      <c r="P217" s="72">
        <f t="shared" si="11"/>
        <v>1.1665140000000001</v>
      </c>
      <c r="Q217" s="73">
        <v>0.87897513187641296</v>
      </c>
      <c r="R217" s="71" t="s">
        <v>621</v>
      </c>
      <c r="S217" s="71"/>
      <c r="T217" s="71"/>
      <c r="U217" s="57" t="s">
        <v>512</v>
      </c>
      <c r="V217" s="71" t="s">
        <v>621</v>
      </c>
      <c r="W217" s="57">
        <v>0.95</v>
      </c>
      <c r="X217" s="57">
        <v>1205700600</v>
      </c>
      <c r="Z217" s="57">
        <v>1205700600</v>
      </c>
      <c r="AA217" s="57">
        <v>439577700</v>
      </c>
      <c r="AB217" s="57">
        <v>36.46</v>
      </c>
      <c r="AC217" s="57">
        <v>414128700</v>
      </c>
      <c r="AD217" s="57">
        <v>34.35</v>
      </c>
      <c r="AF217">
        <v>7459</v>
      </c>
      <c r="AG217">
        <v>9317987</v>
      </c>
      <c r="AH217">
        <v>1566</v>
      </c>
      <c r="AI217">
        <v>563</v>
      </c>
      <c r="AJ217">
        <v>30550</v>
      </c>
      <c r="AK217">
        <v>300</v>
      </c>
      <c r="AL217">
        <v>1249</v>
      </c>
      <c r="AM217" s="3">
        <v>30.02</v>
      </c>
    </row>
    <row r="218" spans="2:39" x14ac:dyDescent="0.2">
      <c r="B218" s="87" t="s">
        <v>516</v>
      </c>
      <c r="C218" s="64">
        <v>20.035600000000002</v>
      </c>
      <c r="D218" s="64">
        <f t="shared" si="9"/>
        <v>0.60106800000000005</v>
      </c>
      <c r="E218" s="69">
        <v>1.798</v>
      </c>
      <c r="F218" s="68">
        <v>30</v>
      </c>
      <c r="G218" s="64">
        <v>20.035600000000002</v>
      </c>
      <c r="H218" s="69">
        <v>30</v>
      </c>
      <c r="I218" s="64">
        <f t="shared" si="10"/>
        <v>0.60106800000000005</v>
      </c>
      <c r="J218" s="71" t="s">
        <v>617</v>
      </c>
      <c r="K218" s="71" t="s">
        <v>611</v>
      </c>
      <c r="L218" s="71" t="s">
        <v>618</v>
      </c>
      <c r="M218" s="71" t="s">
        <v>619</v>
      </c>
      <c r="N218" s="66" t="s">
        <v>604</v>
      </c>
      <c r="O218" s="71">
        <v>0.3</v>
      </c>
      <c r="P218" s="72">
        <f t="shared" si="11"/>
        <v>0.30106800000000006</v>
      </c>
      <c r="Q218" s="73">
        <v>1.6478774177342377</v>
      </c>
      <c r="R218" s="71" t="s">
        <v>633</v>
      </c>
      <c r="S218" s="57">
        <v>4222421400</v>
      </c>
      <c r="T218" s="57"/>
      <c r="U218" s="71"/>
      <c r="V218" s="71"/>
      <c r="Z218" s="57">
        <v>4222421400</v>
      </c>
      <c r="AA218" s="57">
        <v>4106127900</v>
      </c>
      <c r="AB218" s="57">
        <v>97.25</v>
      </c>
      <c r="AC218" s="57">
        <v>4105456500</v>
      </c>
      <c r="AD218" s="57">
        <v>97.23</v>
      </c>
      <c r="AF218">
        <v>12193</v>
      </c>
      <c r="AG218">
        <v>33448728</v>
      </c>
      <c r="AH218">
        <v>15004</v>
      </c>
      <c r="AI218">
        <v>845</v>
      </c>
      <c r="AJ218">
        <v>238292</v>
      </c>
      <c r="AK218">
        <v>300</v>
      </c>
      <c r="AL218">
        <v>2743</v>
      </c>
      <c r="AM218" s="3">
        <v>84.95</v>
      </c>
    </row>
    <row r="219" spans="2:39" x14ac:dyDescent="0.2">
      <c r="B219" s="87" t="s">
        <v>521</v>
      </c>
      <c r="C219" s="64">
        <v>24.193000000000001</v>
      </c>
      <c r="D219" s="64">
        <f t="shared" si="9"/>
        <v>0.72579000000000005</v>
      </c>
      <c r="E219" s="69">
        <v>1.847</v>
      </c>
      <c r="F219" s="68">
        <v>30</v>
      </c>
      <c r="G219" s="64">
        <v>24.193000000000001</v>
      </c>
      <c r="H219" s="69">
        <v>30</v>
      </c>
      <c r="I219" s="64">
        <f t="shared" si="10"/>
        <v>0.72579000000000005</v>
      </c>
      <c r="J219" s="71" t="s">
        <v>617</v>
      </c>
      <c r="K219" s="71" t="s">
        <v>611</v>
      </c>
      <c r="L219" s="71" t="s">
        <v>618</v>
      </c>
      <c r="M219" s="71" t="s">
        <v>619</v>
      </c>
      <c r="N219" s="66" t="s">
        <v>604</v>
      </c>
      <c r="O219" s="71">
        <v>0.3</v>
      </c>
      <c r="P219" s="72">
        <f t="shared" si="11"/>
        <v>0.42579000000000006</v>
      </c>
      <c r="Q219" s="73">
        <v>2.8960562672695302</v>
      </c>
      <c r="R219" s="71" t="s">
        <v>620</v>
      </c>
      <c r="S219" s="71">
        <v>6063669900</v>
      </c>
      <c r="T219" s="71"/>
      <c r="U219" s="71"/>
      <c r="V219" s="71"/>
      <c r="Z219" s="57">
        <v>6063669900</v>
      </c>
      <c r="AA219" s="57">
        <v>5962581900</v>
      </c>
      <c r="AB219" s="57">
        <v>98.33</v>
      </c>
      <c r="AC219" s="57">
        <v>5962331400</v>
      </c>
      <c r="AD219" s="57">
        <v>98.33</v>
      </c>
      <c r="AF219">
        <v>11205</v>
      </c>
      <c r="AG219">
        <v>40520345</v>
      </c>
      <c r="AH219">
        <v>13249</v>
      </c>
      <c r="AI219">
        <v>1414</v>
      </c>
      <c r="AJ219">
        <v>233633</v>
      </c>
      <c r="AK219">
        <v>300</v>
      </c>
      <c r="AL219">
        <v>3616</v>
      </c>
      <c r="AM219" s="3">
        <v>86.38</v>
      </c>
    </row>
    <row r="220" spans="2:39" ht="15" customHeight="1" x14ac:dyDescent="0.2">
      <c r="B220" s="87" t="s">
        <v>525</v>
      </c>
      <c r="C220" s="64">
        <v>8.6462000000000003</v>
      </c>
      <c r="D220" s="64">
        <f t="shared" si="9"/>
        <v>0.25938600000000001</v>
      </c>
      <c r="E220" s="69">
        <v>1.8540000000000001</v>
      </c>
      <c r="F220" s="68">
        <v>30</v>
      </c>
      <c r="G220" s="64">
        <v>8.6462000000000003</v>
      </c>
      <c r="H220" s="69">
        <v>30</v>
      </c>
      <c r="I220" s="64">
        <f t="shared" si="10"/>
        <v>0.25938600000000001</v>
      </c>
      <c r="J220" s="71" t="s">
        <v>617</v>
      </c>
      <c r="K220" s="71" t="s">
        <v>611</v>
      </c>
      <c r="L220" s="71" t="s">
        <v>618</v>
      </c>
      <c r="M220" s="71" t="s">
        <v>624</v>
      </c>
      <c r="N220" s="66" t="s">
        <v>604</v>
      </c>
      <c r="O220" s="71">
        <v>0.11700000000000001</v>
      </c>
      <c r="P220" s="72">
        <f t="shared" si="11"/>
        <v>0.14238600000000001</v>
      </c>
      <c r="Q220" s="73">
        <v>1.3135393117307208</v>
      </c>
      <c r="R220" s="71" t="s">
        <v>633</v>
      </c>
      <c r="S220" s="57">
        <v>2674498800</v>
      </c>
      <c r="T220" s="57"/>
      <c r="U220" s="71"/>
      <c r="V220" s="71"/>
      <c r="Z220" s="57">
        <v>2674498800</v>
      </c>
      <c r="AA220" s="57">
        <v>2610697200</v>
      </c>
      <c r="AB220" s="57">
        <v>97.61</v>
      </c>
      <c r="AC220" s="57">
        <v>2610324900</v>
      </c>
      <c r="AD220" s="57">
        <v>97.6</v>
      </c>
      <c r="AF220">
        <v>13407</v>
      </c>
      <c r="AG220">
        <v>23292399</v>
      </c>
      <c r="AH220">
        <v>4311</v>
      </c>
      <c r="AI220">
        <v>545</v>
      </c>
      <c r="AJ220">
        <v>82865</v>
      </c>
      <c r="AK220">
        <v>300</v>
      </c>
      <c r="AL220">
        <v>1737</v>
      </c>
      <c r="AM220" s="3">
        <v>76.349999999999994</v>
      </c>
    </row>
    <row r="221" spans="2:39" ht="17.25" customHeight="1" x14ac:dyDescent="0.2">
      <c r="B221" s="63" t="s">
        <v>118</v>
      </c>
      <c r="C221" s="64">
        <v>70.807400000000001</v>
      </c>
      <c r="D221" s="64">
        <f t="shared" si="9"/>
        <v>2.1242220000000001</v>
      </c>
      <c r="E221" s="69">
        <v>1.7709999999999999</v>
      </c>
      <c r="F221" s="68">
        <v>30</v>
      </c>
      <c r="G221" s="76">
        <v>70.807400000000001</v>
      </c>
      <c r="H221" s="69">
        <v>30</v>
      </c>
      <c r="I221" s="64">
        <f t="shared" si="10"/>
        <v>2.1242220000000001</v>
      </c>
      <c r="J221" s="71" t="s">
        <v>617</v>
      </c>
      <c r="K221" s="71" t="s">
        <v>611</v>
      </c>
      <c r="L221" s="71" t="s">
        <v>618</v>
      </c>
      <c r="M221" s="71" t="s">
        <v>625</v>
      </c>
      <c r="N221" s="66"/>
      <c r="O221" s="71">
        <v>0.17100000000000001</v>
      </c>
      <c r="P221" s="72">
        <f t="shared" si="11"/>
        <v>1.953222</v>
      </c>
      <c r="Q221" s="73">
        <v>6.912835970861593E-2</v>
      </c>
      <c r="R221" s="71" t="s">
        <v>621</v>
      </c>
      <c r="S221" s="71"/>
      <c r="T221" s="71"/>
      <c r="U221" s="71"/>
      <c r="V221" s="71"/>
    </row>
    <row r="222" spans="2:39" x14ac:dyDescent="0.2">
      <c r="B222" s="87" t="s">
        <v>529</v>
      </c>
      <c r="C222" s="64">
        <v>14.973000000000001</v>
      </c>
      <c r="D222" s="64">
        <f t="shared" si="9"/>
        <v>0.44918999999999998</v>
      </c>
      <c r="E222" s="69">
        <v>1.7969999999999999</v>
      </c>
      <c r="F222" s="68">
        <v>30</v>
      </c>
      <c r="G222" s="64">
        <v>14.973000000000001</v>
      </c>
      <c r="H222" s="69">
        <v>30</v>
      </c>
      <c r="I222" s="64">
        <f t="shared" si="10"/>
        <v>0.44918999999999998</v>
      </c>
      <c r="J222" s="71" t="s">
        <v>617</v>
      </c>
      <c r="K222" s="71" t="s">
        <v>611</v>
      </c>
      <c r="L222" s="71" t="s">
        <v>618</v>
      </c>
      <c r="M222" s="71" t="s">
        <v>619</v>
      </c>
      <c r="N222" s="66" t="s">
        <v>604</v>
      </c>
      <c r="O222" s="71">
        <v>0.3</v>
      </c>
      <c r="P222" s="72">
        <f t="shared" si="11"/>
        <v>0.14918999999999999</v>
      </c>
      <c r="Q222" s="73">
        <v>1.0661140416980657</v>
      </c>
      <c r="R222" s="71" t="s">
        <v>633</v>
      </c>
      <c r="S222" s="57">
        <v>2867408100</v>
      </c>
      <c r="T222" s="57"/>
      <c r="U222" s="71"/>
      <c r="V222" s="71"/>
      <c r="Z222" s="57">
        <v>2867408100</v>
      </c>
      <c r="AA222" s="57">
        <v>2661921900</v>
      </c>
      <c r="AB222" s="57">
        <v>92.83</v>
      </c>
      <c r="AC222" s="57">
        <v>2659905300</v>
      </c>
      <c r="AD222" s="57">
        <v>92.76</v>
      </c>
      <c r="AF222">
        <v>11560</v>
      </c>
      <c r="AG222">
        <v>27126926</v>
      </c>
      <c r="AH222">
        <v>7615</v>
      </c>
      <c r="AI222">
        <v>794</v>
      </c>
      <c r="AJ222">
        <v>216142</v>
      </c>
      <c r="AK222">
        <v>300</v>
      </c>
      <c r="AL222">
        <v>2346</v>
      </c>
      <c r="AM222" s="3">
        <v>77.41</v>
      </c>
    </row>
    <row r="223" spans="2:39" x14ac:dyDescent="0.2">
      <c r="B223" s="64" t="s">
        <v>534</v>
      </c>
      <c r="C223" s="64">
        <v>6.2477999999999998</v>
      </c>
      <c r="D223" s="64">
        <f t="shared" si="9"/>
        <v>0.18743399999999999</v>
      </c>
      <c r="E223" s="69">
        <v>1.7390000000000001</v>
      </c>
      <c r="F223" s="68">
        <v>30</v>
      </c>
      <c r="G223" s="76">
        <v>6.2477999999999998</v>
      </c>
      <c r="H223" s="69">
        <v>30</v>
      </c>
      <c r="I223" s="64">
        <f t="shared" si="10"/>
        <v>0.18743399999999999</v>
      </c>
      <c r="J223" s="71" t="s">
        <v>617</v>
      </c>
      <c r="K223" s="71" t="s">
        <v>611</v>
      </c>
      <c r="L223" s="71" t="s">
        <v>618</v>
      </c>
      <c r="M223" s="71" t="s">
        <v>619</v>
      </c>
      <c r="N223" s="66"/>
      <c r="O223" s="71">
        <v>0.189</v>
      </c>
      <c r="P223" s="72">
        <f t="shared" si="11"/>
        <v>-1.5660000000000118E-3</v>
      </c>
      <c r="Q223" s="73">
        <v>0.41904044209997487</v>
      </c>
      <c r="R223" s="71" t="s">
        <v>621</v>
      </c>
      <c r="S223" s="71"/>
      <c r="T223" s="71"/>
      <c r="U223" s="71"/>
      <c r="V223" s="71"/>
    </row>
    <row r="224" spans="2:39" x14ac:dyDescent="0.2">
      <c r="B224" s="87" t="s">
        <v>538</v>
      </c>
      <c r="C224" s="64">
        <v>23.5578</v>
      </c>
      <c r="D224" s="64">
        <f t="shared" si="9"/>
        <v>0.70673400000000008</v>
      </c>
      <c r="E224" s="69">
        <v>1.829</v>
      </c>
      <c r="F224" s="68">
        <v>30</v>
      </c>
      <c r="G224" s="64">
        <v>23.5578</v>
      </c>
      <c r="H224" s="69">
        <v>30</v>
      </c>
      <c r="I224" s="64">
        <f t="shared" si="10"/>
        <v>0.70673400000000008</v>
      </c>
      <c r="J224" s="71" t="s">
        <v>617</v>
      </c>
      <c r="K224" s="71" t="s">
        <v>611</v>
      </c>
      <c r="L224" s="71" t="s">
        <v>618</v>
      </c>
      <c r="M224" s="71" t="s">
        <v>619</v>
      </c>
      <c r="N224" s="66"/>
      <c r="O224" s="71">
        <v>0.3</v>
      </c>
      <c r="P224" s="72">
        <f t="shared" si="11"/>
        <v>0.4067340000000001</v>
      </c>
      <c r="Q224" s="73">
        <v>0.73328309469982411</v>
      </c>
      <c r="R224" s="71" t="s">
        <v>621</v>
      </c>
      <c r="S224" s="71"/>
      <c r="T224" s="71"/>
      <c r="U224" s="57" t="s">
        <v>538</v>
      </c>
      <c r="V224" s="71" t="s">
        <v>621</v>
      </c>
      <c r="W224" s="57">
        <v>1.2</v>
      </c>
      <c r="X224" s="57">
        <v>2064712200</v>
      </c>
      <c r="Z224" s="57">
        <v>2064712200</v>
      </c>
      <c r="AA224" s="57">
        <v>1091155200</v>
      </c>
      <c r="AB224" s="57">
        <v>52.85</v>
      </c>
      <c r="AC224" s="57">
        <v>1075551600</v>
      </c>
      <c r="AD224" s="57">
        <v>52.09</v>
      </c>
      <c r="AF224">
        <v>25251</v>
      </c>
      <c r="AG224">
        <v>27679878</v>
      </c>
      <c r="AH224">
        <v>1253</v>
      </c>
      <c r="AI224">
        <v>525</v>
      </c>
      <c r="AJ224">
        <v>75295</v>
      </c>
      <c r="AK224">
        <v>300</v>
      </c>
      <c r="AL224">
        <v>1096</v>
      </c>
      <c r="AM224" s="3">
        <v>40.19</v>
      </c>
    </row>
    <row r="225" spans="2:40" x14ac:dyDescent="0.2">
      <c r="B225" s="87" t="s">
        <v>542</v>
      </c>
      <c r="C225" s="64">
        <v>23.713200000000001</v>
      </c>
      <c r="D225" s="64">
        <f t="shared" si="9"/>
        <v>0.71139599999999992</v>
      </c>
      <c r="E225" s="69">
        <v>1.786</v>
      </c>
      <c r="F225" s="68">
        <v>30</v>
      </c>
      <c r="G225" s="64">
        <v>23.713200000000001</v>
      </c>
      <c r="H225" s="69">
        <v>30</v>
      </c>
      <c r="I225" s="64">
        <f t="shared" si="10"/>
        <v>0.71139599999999992</v>
      </c>
      <c r="J225" s="71" t="s">
        <v>617</v>
      </c>
      <c r="K225" s="71" t="s">
        <v>611</v>
      </c>
      <c r="L225" s="71" t="s">
        <v>618</v>
      </c>
      <c r="M225" s="71" t="s">
        <v>619</v>
      </c>
      <c r="N225" s="66"/>
      <c r="O225" s="71">
        <v>0.3</v>
      </c>
      <c r="P225" s="72">
        <f t="shared" si="11"/>
        <v>0.41139599999999993</v>
      </c>
      <c r="Q225" s="73">
        <v>0.42230595327807086</v>
      </c>
      <c r="R225" s="71" t="s">
        <v>621</v>
      </c>
      <c r="S225" s="71"/>
      <c r="T225" s="71"/>
      <c r="U225" s="57" t="s">
        <v>542</v>
      </c>
      <c r="V225" s="71" t="s">
        <v>621</v>
      </c>
      <c r="W225" s="57">
        <v>1.18</v>
      </c>
      <c r="X225" s="57">
        <v>1281316200</v>
      </c>
      <c r="Z225" s="57">
        <v>1281316200</v>
      </c>
      <c r="AA225" s="57">
        <v>549450600</v>
      </c>
      <c r="AB225" s="57">
        <v>42.88</v>
      </c>
      <c r="AC225" s="57">
        <v>542415600</v>
      </c>
      <c r="AD225" s="57">
        <v>42.33</v>
      </c>
      <c r="AF225">
        <v>6756</v>
      </c>
      <c r="AG225">
        <v>7645662</v>
      </c>
      <c r="AH225">
        <v>1226</v>
      </c>
      <c r="AI225">
        <v>486</v>
      </c>
      <c r="AJ225">
        <v>159487</v>
      </c>
      <c r="AK225">
        <v>300</v>
      </c>
      <c r="AL225">
        <v>1131</v>
      </c>
      <c r="AM225" s="3">
        <v>37.54</v>
      </c>
    </row>
    <row r="226" spans="2:40" x14ac:dyDescent="0.2">
      <c r="B226" s="64" t="s">
        <v>546</v>
      </c>
      <c r="C226" s="64">
        <v>17.077000000000002</v>
      </c>
      <c r="D226" s="64">
        <f t="shared" si="9"/>
        <v>0.51231000000000004</v>
      </c>
      <c r="E226" s="69">
        <v>1.784</v>
      </c>
      <c r="F226" s="68">
        <v>30</v>
      </c>
      <c r="G226" s="70">
        <v>17.077000000000002</v>
      </c>
      <c r="H226" s="69">
        <v>30</v>
      </c>
      <c r="I226" s="64">
        <f t="shared" si="10"/>
        <v>0.51231000000000004</v>
      </c>
      <c r="J226" s="71" t="s">
        <v>617</v>
      </c>
      <c r="K226" s="71" t="s">
        <v>611</v>
      </c>
      <c r="L226" s="71" t="s">
        <v>618</v>
      </c>
      <c r="M226" s="71" t="s">
        <v>619</v>
      </c>
      <c r="N226" s="66"/>
      <c r="O226" s="71">
        <v>0.3</v>
      </c>
      <c r="P226" s="72">
        <f t="shared" si="11"/>
        <v>0.21231000000000005</v>
      </c>
      <c r="Q226" s="73">
        <v>0.20427028384827933</v>
      </c>
      <c r="R226" s="71" t="s">
        <v>621</v>
      </c>
      <c r="S226" s="71"/>
      <c r="T226" s="71"/>
      <c r="U226" s="57" t="s">
        <v>546</v>
      </c>
      <c r="V226" s="71" t="s">
        <v>621</v>
      </c>
      <c r="W226" s="57">
        <v>0.3</v>
      </c>
    </row>
    <row r="227" spans="2:40" x14ac:dyDescent="0.2">
      <c r="B227" s="87" t="s">
        <v>551</v>
      </c>
      <c r="C227" s="64">
        <v>21.386800000000001</v>
      </c>
      <c r="D227" s="64">
        <f t="shared" si="9"/>
        <v>0.64160400000000006</v>
      </c>
      <c r="E227" s="69">
        <v>1.8360000000000001</v>
      </c>
      <c r="F227" s="68">
        <v>30</v>
      </c>
      <c r="G227" s="70">
        <v>21.386800000000001</v>
      </c>
      <c r="H227" s="69">
        <v>30</v>
      </c>
      <c r="I227" s="64">
        <f t="shared" si="10"/>
        <v>0.64160400000000006</v>
      </c>
      <c r="J227" s="71" t="s">
        <v>617</v>
      </c>
      <c r="K227" s="71" t="s">
        <v>611</v>
      </c>
      <c r="L227" s="71" t="s">
        <v>618</v>
      </c>
      <c r="M227" s="71" t="s">
        <v>619</v>
      </c>
      <c r="N227" s="66"/>
      <c r="O227" s="71">
        <v>0.3</v>
      </c>
      <c r="P227" s="72">
        <f t="shared" si="11"/>
        <v>0.34160400000000007</v>
      </c>
      <c r="Q227" s="73">
        <v>0.56121577493092178</v>
      </c>
      <c r="R227" s="71" t="s">
        <v>621</v>
      </c>
      <c r="S227" s="71"/>
      <c r="T227" s="71"/>
      <c r="U227" s="57" t="s">
        <v>551</v>
      </c>
      <c r="V227" s="71" t="s">
        <v>621</v>
      </c>
      <c r="W227" s="57">
        <v>0.66</v>
      </c>
      <c r="X227" s="57">
        <v>717160800</v>
      </c>
      <c r="Z227" s="57">
        <v>717160800</v>
      </c>
      <c r="AA227" s="57">
        <v>276503400</v>
      </c>
      <c r="AB227" s="57">
        <v>38.56</v>
      </c>
      <c r="AC227" s="57">
        <v>267872100</v>
      </c>
      <c r="AD227" s="57">
        <v>37.35</v>
      </c>
      <c r="AF227">
        <v>5682</v>
      </c>
      <c r="AG227">
        <v>4966988</v>
      </c>
      <c r="AH227">
        <v>949</v>
      </c>
      <c r="AI227">
        <v>472</v>
      </c>
      <c r="AJ227">
        <v>10494</v>
      </c>
      <c r="AK227">
        <v>300</v>
      </c>
      <c r="AL227">
        <v>874</v>
      </c>
      <c r="AM227" s="3">
        <v>17.46</v>
      </c>
      <c r="AN227"/>
    </row>
    <row r="228" spans="2:40" x14ac:dyDescent="0.2">
      <c r="B228" s="64" t="s">
        <v>556</v>
      </c>
      <c r="C228" s="64">
        <v>10.331</v>
      </c>
      <c r="D228" s="64">
        <f t="shared" si="9"/>
        <v>0.30992999999999998</v>
      </c>
      <c r="E228" s="69">
        <v>1.8160000000000001</v>
      </c>
      <c r="F228" s="68">
        <v>30</v>
      </c>
      <c r="G228" s="64">
        <v>10.331</v>
      </c>
      <c r="H228" s="69">
        <v>30</v>
      </c>
      <c r="I228" s="64">
        <f t="shared" si="10"/>
        <v>0.30992999999999998</v>
      </c>
      <c r="J228" s="71" t="s">
        <v>617</v>
      </c>
      <c r="K228" s="71" t="s">
        <v>611</v>
      </c>
      <c r="L228" s="71" t="s">
        <v>618</v>
      </c>
      <c r="M228" s="71" t="s">
        <v>619</v>
      </c>
      <c r="N228" s="66"/>
      <c r="O228" s="71">
        <v>0.3</v>
      </c>
      <c r="P228" s="72">
        <f t="shared" si="11"/>
        <v>9.9299999999999944E-3</v>
      </c>
      <c r="Q228" s="73">
        <v>0.18442602361215776</v>
      </c>
      <c r="R228" s="71" t="s">
        <v>621</v>
      </c>
      <c r="S228" s="71"/>
      <c r="T228" s="71"/>
      <c r="V228" s="71"/>
    </row>
    <row r="229" spans="2:40" x14ac:dyDescent="0.2">
      <c r="B229" s="87" t="s">
        <v>560</v>
      </c>
      <c r="C229" s="64">
        <v>25.363599999999998</v>
      </c>
      <c r="D229" s="64">
        <f t="shared" si="9"/>
        <v>0.76090799999999992</v>
      </c>
      <c r="E229" s="69">
        <v>1.8120000000000001</v>
      </c>
      <c r="F229" s="68">
        <v>30</v>
      </c>
      <c r="G229" s="64">
        <v>25.363599999999998</v>
      </c>
      <c r="H229" s="69">
        <v>30</v>
      </c>
      <c r="I229" s="64">
        <f t="shared" si="10"/>
        <v>0.76090799999999992</v>
      </c>
      <c r="J229" s="71" t="s">
        <v>617</v>
      </c>
      <c r="K229" s="71" t="s">
        <v>611</v>
      </c>
      <c r="L229" s="71" t="s">
        <v>618</v>
      </c>
      <c r="M229" s="71" t="s">
        <v>619</v>
      </c>
      <c r="N229" s="66"/>
      <c r="O229" s="71">
        <v>0.3</v>
      </c>
      <c r="P229" s="72">
        <f t="shared" si="11"/>
        <v>0.46090799999999993</v>
      </c>
      <c r="Q229" s="73">
        <v>0.78904797789500125</v>
      </c>
      <c r="R229" s="71" t="s">
        <v>621</v>
      </c>
      <c r="S229" s="71"/>
      <c r="T229" s="71"/>
      <c r="U229" s="57" t="s">
        <v>560</v>
      </c>
      <c r="V229" s="71" t="s">
        <v>621</v>
      </c>
      <c r="W229" s="57">
        <v>0.8</v>
      </c>
      <c r="X229" s="57">
        <v>1339256400</v>
      </c>
      <c r="Z229" s="57">
        <v>1339256400</v>
      </c>
      <c r="AA229" s="57">
        <v>813551100</v>
      </c>
      <c r="AB229" s="57">
        <v>60.75</v>
      </c>
      <c r="AC229" s="57">
        <v>807781800</v>
      </c>
      <c r="AD229" s="57">
        <v>60.32</v>
      </c>
      <c r="AF229">
        <v>11719</v>
      </c>
      <c r="AG229">
        <v>16626771</v>
      </c>
      <c r="AH229">
        <v>1941</v>
      </c>
      <c r="AI229">
        <v>593</v>
      </c>
      <c r="AJ229">
        <v>155161</v>
      </c>
      <c r="AK229">
        <v>300</v>
      </c>
      <c r="AL229">
        <v>1418</v>
      </c>
      <c r="AM229" s="3">
        <v>32.35</v>
      </c>
    </row>
    <row r="230" spans="2:40" ht="15" customHeight="1" x14ac:dyDescent="0.2">
      <c r="B230" s="64" t="s">
        <v>566</v>
      </c>
      <c r="C230" s="64">
        <v>7.4506000000000006</v>
      </c>
      <c r="D230" s="64">
        <f t="shared" si="9"/>
        <v>0.22351800000000002</v>
      </c>
      <c r="E230" s="69">
        <v>1.7689999999999999</v>
      </c>
      <c r="F230" s="68">
        <v>30</v>
      </c>
      <c r="G230" s="76">
        <v>7.4506000000000006</v>
      </c>
      <c r="H230" s="69">
        <v>30</v>
      </c>
      <c r="I230" s="64">
        <f t="shared" si="10"/>
        <v>0.22351800000000002</v>
      </c>
      <c r="J230" s="71" t="s">
        <v>617</v>
      </c>
      <c r="K230" s="71" t="s">
        <v>611</v>
      </c>
      <c r="L230" s="71" t="s">
        <v>618</v>
      </c>
      <c r="M230" s="71" t="s">
        <v>624</v>
      </c>
      <c r="N230" s="66"/>
      <c r="O230" s="71">
        <v>0.14399999999999999</v>
      </c>
      <c r="P230" s="72">
        <f t="shared" si="11"/>
        <v>7.9518000000000033E-2</v>
      </c>
      <c r="Q230" s="73">
        <v>0.64360713388595825</v>
      </c>
      <c r="R230" s="71" t="s">
        <v>621</v>
      </c>
      <c r="S230" s="71"/>
      <c r="T230" s="71"/>
      <c r="V230" s="71"/>
    </row>
    <row r="231" spans="2:40" x14ac:dyDescent="0.2">
      <c r="B231" s="87" t="s">
        <v>573</v>
      </c>
      <c r="C231" s="64">
        <v>38.911200000000001</v>
      </c>
      <c r="D231" s="64">
        <f t="shared" si="9"/>
        <v>1.1673359999999999</v>
      </c>
      <c r="E231" s="69">
        <v>1.823</v>
      </c>
      <c r="F231" s="68">
        <v>30</v>
      </c>
      <c r="G231" s="64">
        <v>38.911200000000001</v>
      </c>
      <c r="H231" s="69">
        <v>30</v>
      </c>
      <c r="I231" s="64">
        <f t="shared" si="10"/>
        <v>1.1673359999999999</v>
      </c>
      <c r="J231" s="71" t="s">
        <v>617</v>
      </c>
      <c r="K231" s="71" t="s">
        <v>611</v>
      </c>
      <c r="L231" s="71" t="s">
        <v>618</v>
      </c>
      <c r="M231" s="71" t="s">
        <v>619</v>
      </c>
      <c r="N231" s="66" t="s">
        <v>604</v>
      </c>
      <c r="O231" s="71">
        <v>0.3</v>
      </c>
      <c r="P231" s="72">
        <f t="shared" si="11"/>
        <v>0.86733599999999988</v>
      </c>
      <c r="Q231" s="73">
        <v>1.0550615423260488</v>
      </c>
      <c r="R231" s="71" t="s">
        <v>633</v>
      </c>
      <c r="S231" s="71"/>
      <c r="T231" s="71"/>
      <c r="U231" s="57" t="s">
        <v>573</v>
      </c>
      <c r="V231" s="71" t="s">
        <v>620</v>
      </c>
      <c r="W231" s="57">
        <v>2.52</v>
      </c>
      <c r="X231" s="57">
        <v>13657786500</v>
      </c>
      <c r="Z231" s="57">
        <v>13657786500</v>
      </c>
      <c r="AA231" s="57">
        <v>5619822600</v>
      </c>
      <c r="AB231" s="57">
        <v>41.15</v>
      </c>
      <c r="AC231" s="57">
        <v>5598986100</v>
      </c>
      <c r="AD231" s="57">
        <v>40.99</v>
      </c>
      <c r="AF231">
        <v>38232</v>
      </c>
      <c r="AG231">
        <v>49030982</v>
      </c>
      <c r="AH231">
        <v>2117</v>
      </c>
      <c r="AI231">
        <v>492</v>
      </c>
      <c r="AJ231">
        <v>252936</v>
      </c>
      <c r="AK231">
        <v>300</v>
      </c>
      <c r="AL231">
        <v>1282</v>
      </c>
      <c r="AM231" s="3">
        <v>63.85</v>
      </c>
    </row>
    <row r="232" spans="2:40" x14ac:dyDescent="0.2">
      <c r="B232" s="87" t="s">
        <v>577</v>
      </c>
      <c r="C232" s="64">
        <v>44.5396</v>
      </c>
      <c r="D232" s="64">
        <f t="shared" si="9"/>
        <v>1.3361880000000002</v>
      </c>
      <c r="E232" s="69">
        <v>1.8080000000000001</v>
      </c>
      <c r="F232" s="68">
        <v>30</v>
      </c>
      <c r="G232" s="64">
        <v>44.5396</v>
      </c>
      <c r="H232" s="69">
        <v>30</v>
      </c>
      <c r="I232" s="64">
        <f t="shared" si="10"/>
        <v>1.3361880000000002</v>
      </c>
      <c r="J232" s="71" t="s">
        <v>617</v>
      </c>
      <c r="K232" s="71" t="s">
        <v>611</v>
      </c>
      <c r="L232" s="71" t="s">
        <v>618</v>
      </c>
      <c r="M232" s="71" t="s">
        <v>619</v>
      </c>
      <c r="N232" s="66"/>
      <c r="O232" s="71">
        <v>0.38300000000000001</v>
      </c>
      <c r="P232" s="72">
        <f t="shared" si="11"/>
        <v>0.95318800000000015</v>
      </c>
      <c r="Q232" s="73">
        <v>0.20502386335091688</v>
      </c>
      <c r="R232" s="71" t="s">
        <v>621</v>
      </c>
      <c r="S232" s="71"/>
      <c r="T232" s="71"/>
      <c r="U232" s="57" t="s">
        <v>577</v>
      </c>
      <c r="V232" s="71" t="s">
        <v>620</v>
      </c>
      <c r="W232" s="57">
        <v>2.2999999999999998</v>
      </c>
      <c r="X232" s="57">
        <v>14639919900</v>
      </c>
      <c r="Z232" s="57">
        <v>14639919900</v>
      </c>
      <c r="AA232" s="57">
        <v>4204871400</v>
      </c>
      <c r="AB232" s="57">
        <v>28.72</v>
      </c>
      <c r="AC232" s="57">
        <v>4044403800</v>
      </c>
      <c r="AD232" s="57">
        <v>27.63</v>
      </c>
      <c r="AF232">
        <v>68111</v>
      </c>
      <c r="AG232">
        <v>72724032</v>
      </c>
      <c r="AH232">
        <v>1272</v>
      </c>
      <c r="AI232">
        <v>461</v>
      </c>
      <c r="AJ232">
        <v>331360</v>
      </c>
      <c r="AK232">
        <v>300</v>
      </c>
      <c r="AL232">
        <v>1067</v>
      </c>
      <c r="AM232" s="3">
        <v>51.44</v>
      </c>
    </row>
    <row r="233" spans="2:40" x14ac:dyDescent="0.2">
      <c r="B233" s="88" t="s">
        <v>583</v>
      </c>
      <c r="C233" s="64">
        <v>10.4834</v>
      </c>
      <c r="D233" s="64">
        <f t="shared" si="9"/>
        <v>0.314502</v>
      </c>
      <c r="E233" s="69">
        <v>1.7809999999999999</v>
      </c>
      <c r="F233" s="68">
        <v>30</v>
      </c>
      <c r="G233" s="64">
        <v>10.4834</v>
      </c>
      <c r="H233" s="69">
        <v>30</v>
      </c>
      <c r="I233" s="64">
        <f t="shared" si="10"/>
        <v>0.314502</v>
      </c>
      <c r="J233" s="71" t="s">
        <v>617</v>
      </c>
      <c r="K233" s="71" t="s">
        <v>611</v>
      </c>
      <c r="L233" s="71" t="s">
        <v>618</v>
      </c>
      <c r="M233" s="71" t="s">
        <v>619</v>
      </c>
      <c r="N233" s="66"/>
      <c r="O233" s="71">
        <v>0.3</v>
      </c>
      <c r="P233" s="72">
        <f t="shared" si="11"/>
        <v>1.4502000000000015E-2</v>
      </c>
      <c r="Q233" s="73">
        <v>0.12489324290379303</v>
      </c>
      <c r="R233" s="71" t="s">
        <v>621</v>
      </c>
      <c r="S233" s="71"/>
      <c r="T233" s="71"/>
      <c r="U233" s="71"/>
      <c r="V233" s="71"/>
    </row>
    <row r="234" spans="2:40" ht="15" x14ac:dyDescent="0.2">
      <c r="E234" s="78"/>
      <c r="O234" s="97"/>
      <c r="P234" s="98"/>
      <c r="Q234" s="99"/>
      <c r="R234" s="99"/>
      <c r="S234" s="97"/>
      <c r="T234" s="97"/>
      <c r="U234" s="97"/>
      <c r="V234" s="62"/>
    </row>
    <row r="235" spans="2:40" ht="15" x14ac:dyDescent="0.2">
      <c r="E235" s="78"/>
      <c r="O235" s="97"/>
      <c r="P235" s="98"/>
      <c r="Q235" s="99"/>
      <c r="R235" s="99"/>
      <c r="S235" s="97"/>
      <c r="T235" s="97"/>
      <c r="U235" s="97"/>
      <c r="V235" s="62"/>
    </row>
    <row r="236" spans="2:40" ht="15" x14ac:dyDescent="0.2">
      <c r="E236" s="78"/>
      <c r="O236" s="97"/>
      <c r="P236" s="98"/>
      <c r="Q236" s="99"/>
      <c r="R236" s="99"/>
      <c r="S236" s="97"/>
      <c r="T236" s="97"/>
      <c r="U236" s="97"/>
      <c r="V236" s="62"/>
    </row>
    <row r="237" spans="2:40" ht="15" x14ac:dyDescent="0.2">
      <c r="O237" s="97"/>
      <c r="P237" s="98"/>
      <c r="Q237" s="99"/>
      <c r="R237" s="99"/>
      <c r="S237" s="97"/>
      <c r="T237" s="97"/>
      <c r="U237" s="97"/>
      <c r="V237" s="62"/>
    </row>
    <row r="238" spans="2:40" ht="15" x14ac:dyDescent="0.2">
      <c r="O238" s="97"/>
      <c r="P238" s="98"/>
      <c r="Q238" s="99"/>
      <c r="R238" s="99"/>
      <c r="S238" s="97"/>
      <c r="T238" s="97"/>
      <c r="U238" s="97"/>
      <c r="V238" s="62"/>
    </row>
    <row r="239" spans="2:40" ht="15" x14ac:dyDescent="0.2">
      <c r="O239" s="97"/>
      <c r="P239" s="98"/>
      <c r="Q239" s="99"/>
      <c r="R239" s="99"/>
      <c r="S239" s="97"/>
      <c r="T239" s="97"/>
      <c r="U239" s="97"/>
      <c r="V239" s="62"/>
    </row>
    <row r="240" spans="2:40" ht="15" x14ac:dyDescent="0.2">
      <c r="O240" s="97"/>
      <c r="P240" s="98"/>
      <c r="Q240" s="99"/>
      <c r="R240" s="99"/>
      <c r="S240" s="97"/>
      <c r="T240" s="97"/>
      <c r="U240" s="97"/>
      <c r="V240" s="62"/>
    </row>
    <row r="241" spans="15:22" ht="15" x14ac:dyDescent="0.2">
      <c r="O241" s="97"/>
      <c r="P241" s="98"/>
      <c r="Q241" s="99"/>
      <c r="R241" s="99"/>
      <c r="S241" s="97"/>
      <c r="T241" s="97"/>
      <c r="U241" s="97"/>
      <c r="V241" s="62"/>
    </row>
    <row r="242" spans="15:22" ht="15" x14ac:dyDescent="0.2">
      <c r="O242" s="97"/>
      <c r="P242" s="98"/>
      <c r="Q242" s="99"/>
      <c r="R242" s="99"/>
      <c r="S242" s="97"/>
      <c r="T242" s="97"/>
      <c r="U242" s="97"/>
      <c r="V242" s="62"/>
    </row>
    <row r="243" spans="15:22" ht="15" x14ac:dyDescent="0.2">
      <c r="O243" s="97"/>
      <c r="P243" s="98"/>
      <c r="Q243" s="99"/>
      <c r="R243" s="99"/>
      <c r="S243" s="97"/>
      <c r="T243" s="97"/>
      <c r="U243" s="97"/>
      <c r="V243" s="62"/>
    </row>
    <row r="244" spans="15:22" ht="15" x14ac:dyDescent="0.2">
      <c r="O244" s="97"/>
      <c r="P244" s="98"/>
      <c r="Q244" s="99"/>
      <c r="R244" s="99"/>
      <c r="S244" s="97"/>
      <c r="T244" s="97"/>
      <c r="U244" s="97"/>
      <c r="V244" s="62"/>
    </row>
    <row r="245" spans="15:22" ht="15" x14ac:dyDescent="0.2">
      <c r="O245" s="97"/>
      <c r="P245" s="98"/>
      <c r="Q245" s="99"/>
      <c r="R245" s="99"/>
      <c r="S245" s="97"/>
      <c r="T245" s="97"/>
      <c r="U245" s="97"/>
      <c r="V245" s="62"/>
    </row>
    <row r="246" spans="15:22" ht="15" x14ac:dyDescent="0.2">
      <c r="O246" s="97"/>
      <c r="P246" s="98"/>
      <c r="Q246" s="99"/>
      <c r="R246" s="99"/>
      <c r="S246" s="97"/>
      <c r="T246" s="97"/>
      <c r="U246" s="97"/>
      <c r="V246" s="62"/>
    </row>
    <row r="247" spans="15:22" ht="15" x14ac:dyDescent="0.2">
      <c r="O247" s="97"/>
      <c r="P247" s="98"/>
      <c r="Q247" s="99"/>
      <c r="R247" s="99"/>
      <c r="S247" s="97"/>
      <c r="T247" s="97"/>
      <c r="U247" s="97"/>
      <c r="V247" s="62"/>
    </row>
    <row r="248" spans="15:22" ht="15" x14ac:dyDescent="0.2">
      <c r="O248" s="97"/>
      <c r="P248" s="98"/>
      <c r="Q248" s="99"/>
      <c r="R248" s="99"/>
      <c r="S248" s="97"/>
      <c r="T248" s="97"/>
      <c r="U248" s="97"/>
      <c r="V248" s="62"/>
    </row>
    <row r="249" spans="15:22" ht="15" x14ac:dyDescent="0.2">
      <c r="O249" s="97"/>
      <c r="P249" s="98"/>
      <c r="Q249" s="99"/>
      <c r="R249" s="99"/>
      <c r="S249" s="97"/>
      <c r="T249" s="97"/>
      <c r="U249" s="97"/>
      <c r="V249" s="62"/>
    </row>
    <row r="250" spans="15:22" ht="15" x14ac:dyDescent="0.2">
      <c r="O250" s="97"/>
      <c r="P250" s="98"/>
      <c r="Q250" s="99"/>
      <c r="R250" s="99"/>
      <c r="S250" s="97"/>
      <c r="T250" s="97"/>
      <c r="U250" s="97"/>
      <c r="V250" s="62"/>
    </row>
    <row r="251" spans="15:22" ht="15" x14ac:dyDescent="0.2">
      <c r="O251" s="97"/>
      <c r="P251" s="98"/>
      <c r="Q251" s="99"/>
      <c r="R251" s="99"/>
      <c r="S251" s="97"/>
      <c r="T251" s="97"/>
      <c r="U251" s="97"/>
      <c r="V251" s="62"/>
    </row>
    <row r="252" spans="15:22" ht="15" x14ac:dyDescent="0.2">
      <c r="O252" s="97"/>
      <c r="P252" s="98"/>
      <c r="Q252" s="99"/>
      <c r="R252" s="99"/>
      <c r="S252" s="97"/>
      <c r="T252" s="97"/>
      <c r="U252" s="97"/>
      <c r="V252" s="62"/>
    </row>
    <row r="253" spans="15:22" ht="15" x14ac:dyDescent="0.2">
      <c r="O253" s="97"/>
      <c r="P253" s="98"/>
      <c r="Q253" s="99"/>
      <c r="R253" s="99"/>
      <c r="S253" s="97"/>
      <c r="T253" s="97"/>
      <c r="U253" s="97"/>
      <c r="V253" s="62"/>
    </row>
    <row r="254" spans="15:22" ht="15" x14ac:dyDescent="0.2">
      <c r="O254" s="97"/>
      <c r="P254" s="98"/>
      <c r="Q254" s="99"/>
      <c r="R254" s="99"/>
      <c r="S254" s="97"/>
      <c r="T254" s="97"/>
      <c r="U254" s="97"/>
      <c r="V254" s="62"/>
    </row>
    <row r="255" spans="15:22" ht="15" x14ac:dyDescent="0.2">
      <c r="O255" s="97"/>
      <c r="P255" s="98"/>
      <c r="Q255" s="99"/>
      <c r="R255" s="99"/>
      <c r="S255" s="97"/>
      <c r="T255" s="97"/>
      <c r="U255" s="97"/>
      <c r="V255" s="62"/>
    </row>
    <row r="256" spans="15:22" ht="15" x14ac:dyDescent="0.2">
      <c r="O256" s="97"/>
      <c r="P256" s="98"/>
      <c r="Q256" s="99"/>
      <c r="R256" s="99"/>
      <c r="S256" s="97"/>
      <c r="T256" s="97"/>
      <c r="U256" s="97"/>
      <c r="V256" s="62"/>
    </row>
    <row r="257" spans="15:22" ht="15" x14ac:dyDescent="0.2">
      <c r="O257" s="97"/>
      <c r="P257" s="98"/>
      <c r="Q257" s="99"/>
      <c r="R257" s="99"/>
      <c r="S257" s="97"/>
      <c r="T257" s="97"/>
      <c r="U257" s="97"/>
      <c r="V257" s="62"/>
    </row>
    <row r="258" spans="15:22" ht="15" x14ac:dyDescent="0.2">
      <c r="O258" s="97"/>
      <c r="P258" s="98"/>
      <c r="Q258" s="99"/>
      <c r="R258" s="99"/>
      <c r="S258" s="97"/>
      <c r="T258" s="97"/>
      <c r="U258" s="97"/>
      <c r="V258" s="62"/>
    </row>
    <row r="259" spans="15:22" ht="15" x14ac:dyDescent="0.2">
      <c r="O259" s="97"/>
      <c r="P259" s="98"/>
      <c r="Q259" s="99"/>
      <c r="R259" s="99"/>
      <c r="S259" s="97"/>
      <c r="T259" s="97"/>
      <c r="U259" s="97"/>
      <c r="V259" s="62"/>
    </row>
    <row r="260" spans="15:22" ht="15" x14ac:dyDescent="0.2">
      <c r="O260" s="97"/>
      <c r="P260" s="98"/>
      <c r="Q260" s="99"/>
      <c r="R260" s="99"/>
      <c r="S260" s="97"/>
      <c r="T260" s="97"/>
      <c r="U260" s="97"/>
      <c r="V260" s="62"/>
    </row>
    <row r="261" spans="15:22" ht="15" x14ac:dyDescent="0.2">
      <c r="O261" s="97"/>
      <c r="P261" s="98"/>
      <c r="Q261" s="99"/>
      <c r="R261" s="99"/>
      <c r="S261" s="97"/>
      <c r="T261" s="97"/>
      <c r="U261" s="97"/>
      <c r="V261" s="62"/>
    </row>
    <row r="262" spans="15:22" ht="15" x14ac:dyDescent="0.2">
      <c r="O262" s="97"/>
      <c r="P262" s="98"/>
      <c r="Q262" s="99"/>
      <c r="R262" s="99"/>
      <c r="S262" s="97"/>
      <c r="T262" s="97"/>
      <c r="U262" s="97"/>
      <c r="V262" s="62"/>
    </row>
    <row r="263" spans="15:22" ht="15" x14ac:dyDescent="0.2">
      <c r="O263" s="97"/>
      <c r="P263" s="98"/>
      <c r="Q263" s="99"/>
      <c r="R263" s="99"/>
      <c r="S263" s="97"/>
      <c r="T263" s="97"/>
      <c r="U263" s="97"/>
      <c r="V263" s="62"/>
    </row>
    <row r="264" spans="15:22" ht="15" x14ac:dyDescent="0.2">
      <c r="O264" s="97"/>
      <c r="P264" s="98"/>
      <c r="Q264" s="99"/>
      <c r="R264" s="99"/>
      <c r="S264" s="97"/>
      <c r="T264" s="97"/>
      <c r="U264" s="97"/>
      <c r="V264" s="62"/>
    </row>
    <row r="265" spans="15:22" ht="15" x14ac:dyDescent="0.2">
      <c r="O265" s="97"/>
      <c r="P265" s="98"/>
      <c r="Q265" s="99"/>
      <c r="R265" s="99"/>
      <c r="S265" s="97"/>
      <c r="T265" s="97"/>
      <c r="U265" s="97"/>
      <c r="V265" s="62"/>
    </row>
    <row r="266" spans="15:22" ht="15" x14ac:dyDescent="0.2">
      <c r="O266" s="97"/>
      <c r="P266" s="98"/>
      <c r="Q266" s="99"/>
      <c r="R266" s="99"/>
      <c r="S266" s="97"/>
      <c r="T266" s="97"/>
      <c r="U266" s="97"/>
      <c r="V266" s="62"/>
    </row>
    <row r="267" spans="15:22" ht="15" x14ac:dyDescent="0.2">
      <c r="O267" s="97"/>
      <c r="P267" s="98"/>
      <c r="Q267" s="99"/>
      <c r="R267" s="99"/>
      <c r="S267" s="97"/>
      <c r="T267" s="97"/>
      <c r="U267" s="97"/>
      <c r="V267" s="62"/>
    </row>
    <row r="268" spans="15:22" ht="15" x14ac:dyDescent="0.2">
      <c r="O268" s="97"/>
      <c r="P268" s="98"/>
      <c r="Q268" s="99"/>
      <c r="R268" s="99"/>
      <c r="S268" s="97"/>
      <c r="T268" s="97"/>
      <c r="U268" s="97"/>
      <c r="V268" s="62"/>
    </row>
    <row r="269" spans="15:22" ht="15" x14ac:dyDescent="0.2">
      <c r="O269" s="97"/>
      <c r="P269" s="98"/>
      <c r="Q269" s="99"/>
      <c r="R269" s="99"/>
      <c r="S269" s="97"/>
      <c r="T269" s="97"/>
      <c r="U269" s="97"/>
      <c r="V269" s="62"/>
    </row>
    <row r="270" spans="15:22" ht="15" x14ac:dyDescent="0.2">
      <c r="O270" s="97"/>
      <c r="P270" s="98"/>
      <c r="Q270" s="99"/>
      <c r="R270" s="99"/>
      <c r="S270" s="97"/>
      <c r="T270" s="97"/>
      <c r="U270" s="97"/>
      <c r="V270" s="62"/>
    </row>
    <row r="271" spans="15:22" ht="15" x14ac:dyDescent="0.2">
      <c r="O271" s="97"/>
      <c r="P271" s="98"/>
      <c r="Q271" s="99"/>
      <c r="R271" s="99"/>
      <c r="S271" s="97"/>
      <c r="T271" s="97"/>
      <c r="U271" s="97"/>
      <c r="V271" s="62"/>
    </row>
    <row r="272" spans="15:22" ht="15" x14ac:dyDescent="0.2">
      <c r="O272" s="97"/>
      <c r="P272" s="98"/>
      <c r="Q272" s="99"/>
      <c r="R272" s="99"/>
      <c r="S272" s="97"/>
      <c r="T272" s="97"/>
      <c r="U272" s="97"/>
      <c r="V272" s="62"/>
    </row>
    <row r="273" spans="15:22" ht="15" x14ac:dyDescent="0.2">
      <c r="O273" s="97"/>
      <c r="P273" s="98"/>
      <c r="Q273" s="99"/>
      <c r="R273" s="99"/>
      <c r="S273" s="97"/>
      <c r="T273" s="97"/>
      <c r="U273" s="97"/>
      <c r="V273" s="62"/>
    </row>
    <row r="274" spans="15:22" ht="15" x14ac:dyDescent="0.2">
      <c r="O274" s="97"/>
      <c r="P274" s="98"/>
      <c r="Q274" s="99"/>
      <c r="R274" s="99"/>
      <c r="S274" s="97"/>
      <c r="T274" s="97"/>
      <c r="U274" s="97"/>
      <c r="V274" s="62"/>
    </row>
    <row r="275" spans="15:22" ht="15" x14ac:dyDescent="0.2">
      <c r="O275" s="97"/>
      <c r="P275" s="98"/>
      <c r="Q275" s="99"/>
      <c r="R275" s="99"/>
      <c r="S275" s="97"/>
      <c r="T275" s="97"/>
      <c r="U275" s="97"/>
      <c r="V275" s="62"/>
    </row>
    <row r="276" spans="15:22" ht="15" x14ac:dyDescent="0.2">
      <c r="O276" s="97"/>
      <c r="P276" s="98"/>
      <c r="Q276" s="99"/>
      <c r="R276" s="99"/>
      <c r="S276" s="97"/>
      <c r="T276" s="97"/>
      <c r="U276" s="97"/>
      <c r="V276" s="62"/>
    </row>
    <row r="277" spans="15:22" ht="15" x14ac:dyDescent="0.2">
      <c r="O277" s="97"/>
      <c r="P277" s="98"/>
      <c r="Q277" s="99"/>
      <c r="R277" s="99"/>
      <c r="S277" s="97"/>
      <c r="T277" s="97"/>
      <c r="U277" s="97"/>
      <c r="V277" s="62"/>
    </row>
    <row r="278" spans="15:22" ht="15" x14ac:dyDescent="0.2">
      <c r="O278" s="97"/>
      <c r="P278" s="98"/>
      <c r="Q278" s="99"/>
      <c r="R278" s="99"/>
      <c r="S278" s="97"/>
      <c r="T278" s="97"/>
      <c r="U278" s="97"/>
      <c r="V278" s="62"/>
    </row>
    <row r="279" spans="15:22" ht="15" x14ac:dyDescent="0.2">
      <c r="O279" s="97"/>
      <c r="P279" s="98"/>
      <c r="Q279" s="99"/>
      <c r="R279" s="99"/>
      <c r="S279" s="97"/>
      <c r="T279" s="97"/>
      <c r="U279" s="97"/>
      <c r="V279" s="62"/>
    </row>
    <row r="280" spans="15:22" ht="15" x14ac:dyDescent="0.2">
      <c r="O280" s="97"/>
      <c r="P280" s="98"/>
      <c r="Q280" s="99"/>
      <c r="R280" s="99"/>
      <c r="S280" s="97"/>
      <c r="T280" s="97"/>
      <c r="U280" s="97"/>
      <c r="V280" s="62"/>
    </row>
    <row r="281" spans="15:22" ht="15" x14ac:dyDescent="0.2">
      <c r="O281" s="97"/>
      <c r="P281" s="98"/>
      <c r="Q281" s="99"/>
      <c r="R281" s="99"/>
      <c r="S281" s="97"/>
      <c r="T281" s="97"/>
      <c r="U281" s="97"/>
      <c r="V281" s="62"/>
    </row>
    <row r="282" spans="15:22" ht="15" x14ac:dyDescent="0.2">
      <c r="O282" s="97"/>
      <c r="P282" s="98"/>
      <c r="Q282" s="99"/>
      <c r="R282" s="99"/>
      <c r="S282" s="97"/>
      <c r="T282" s="97"/>
      <c r="U282" s="97"/>
      <c r="V282" s="62"/>
    </row>
    <row r="283" spans="15:22" ht="15" x14ac:dyDescent="0.2">
      <c r="O283" s="97"/>
      <c r="P283" s="98"/>
      <c r="Q283" s="99"/>
      <c r="R283" s="99"/>
      <c r="S283" s="97"/>
      <c r="T283" s="97"/>
      <c r="U283" s="97"/>
      <c r="V283" s="62"/>
    </row>
    <row r="284" spans="15:22" ht="15" x14ac:dyDescent="0.2">
      <c r="O284" s="97"/>
      <c r="P284" s="98"/>
      <c r="Q284" s="99"/>
      <c r="R284" s="99"/>
      <c r="S284" s="97"/>
      <c r="T284" s="97"/>
      <c r="U284" s="97"/>
      <c r="V284" s="62"/>
    </row>
    <row r="285" spans="15:22" ht="15" x14ac:dyDescent="0.2">
      <c r="O285" s="97"/>
      <c r="P285" s="97"/>
      <c r="Q285" s="99"/>
      <c r="R285" s="99"/>
      <c r="S285" s="97"/>
      <c r="T285" s="97"/>
      <c r="U285" s="97"/>
      <c r="V285" s="62"/>
    </row>
    <row r="286" spans="15:22" ht="15" x14ac:dyDescent="0.2">
      <c r="O286" s="97"/>
      <c r="P286" s="97"/>
      <c r="Q286" s="99"/>
      <c r="R286" s="99"/>
      <c r="S286" s="97"/>
      <c r="T286" s="97"/>
      <c r="U286" s="97"/>
      <c r="V286" s="62"/>
    </row>
    <row r="287" spans="15:22" ht="15" x14ac:dyDescent="0.2">
      <c r="O287" s="97"/>
      <c r="P287" s="97"/>
      <c r="Q287" s="99"/>
      <c r="R287" s="99"/>
      <c r="S287" s="97"/>
      <c r="T287" s="97"/>
      <c r="U287" s="97"/>
      <c r="V287" s="62"/>
    </row>
    <row r="288" spans="15:22" ht="15" x14ac:dyDescent="0.2">
      <c r="O288" s="97"/>
      <c r="P288" s="97"/>
      <c r="Q288" s="99"/>
      <c r="R288" s="99"/>
      <c r="S288" s="97"/>
      <c r="T288" s="97"/>
      <c r="U288" s="97"/>
      <c r="V288" s="62"/>
    </row>
    <row r="289" spans="15:22" ht="15" x14ac:dyDescent="0.2">
      <c r="O289" s="97"/>
      <c r="P289" s="97"/>
      <c r="Q289" s="99"/>
      <c r="R289" s="99"/>
      <c r="S289" s="97"/>
      <c r="T289" s="97"/>
      <c r="U289" s="97"/>
      <c r="V289" s="62"/>
    </row>
    <row r="290" spans="15:22" ht="15" x14ac:dyDescent="0.2">
      <c r="O290" s="97"/>
      <c r="P290" s="97"/>
      <c r="Q290" s="99"/>
      <c r="R290" s="99"/>
      <c r="S290" s="97"/>
      <c r="T290" s="97"/>
      <c r="U290" s="97"/>
      <c r="V290" s="62"/>
    </row>
    <row r="291" spans="15:22" ht="15" x14ac:dyDescent="0.2">
      <c r="O291" s="97"/>
      <c r="P291" s="97"/>
      <c r="Q291" s="99"/>
      <c r="R291" s="99"/>
      <c r="S291" s="97"/>
      <c r="T291" s="97"/>
      <c r="U291" s="97"/>
      <c r="V291" s="62"/>
    </row>
    <row r="292" spans="15:22" ht="15" x14ac:dyDescent="0.2">
      <c r="O292" s="97"/>
      <c r="P292" s="97"/>
      <c r="Q292" s="99"/>
      <c r="R292" s="99"/>
      <c r="S292" s="97"/>
      <c r="T292" s="97"/>
      <c r="U292" s="97"/>
      <c r="V292" s="62"/>
    </row>
    <row r="293" spans="15:22" ht="15" x14ac:dyDescent="0.2">
      <c r="O293" s="97"/>
      <c r="P293" s="97"/>
      <c r="Q293" s="99"/>
      <c r="R293" s="99"/>
      <c r="S293" s="97"/>
      <c r="T293" s="97"/>
      <c r="U293" s="97"/>
      <c r="V293" s="62"/>
    </row>
    <row r="294" spans="15:22" ht="15" x14ac:dyDescent="0.2">
      <c r="O294" s="97"/>
      <c r="P294" s="97"/>
      <c r="Q294" s="99"/>
      <c r="R294" s="99"/>
      <c r="S294" s="97"/>
      <c r="T294" s="97"/>
      <c r="U294" s="97"/>
      <c r="V294" s="62"/>
    </row>
    <row r="295" spans="15:22" ht="15" x14ac:dyDescent="0.2">
      <c r="O295" s="97"/>
      <c r="P295" s="97"/>
      <c r="Q295" s="99"/>
      <c r="R295" s="99"/>
      <c r="S295" s="97"/>
      <c r="T295" s="97"/>
      <c r="U295" s="97"/>
      <c r="V295" s="62"/>
    </row>
    <row r="296" spans="15:22" ht="15" x14ac:dyDescent="0.2">
      <c r="O296" s="97"/>
      <c r="P296" s="97"/>
      <c r="Q296" s="99"/>
      <c r="R296" s="99"/>
      <c r="S296" s="97"/>
      <c r="T296" s="97"/>
      <c r="U296" s="97"/>
      <c r="V296" s="62"/>
    </row>
    <row r="297" spans="15:22" ht="15" x14ac:dyDescent="0.2">
      <c r="O297" s="97"/>
      <c r="P297" s="97"/>
      <c r="Q297" s="99"/>
      <c r="R297" s="99"/>
      <c r="S297" s="97"/>
      <c r="T297" s="97"/>
      <c r="U297" s="97"/>
      <c r="V297" s="62"/>
    </row>
    <row r="298" spans="15:22" ht="15" x14ac:dyDescent="0.2">
      <c r="O298" s="97"/>
      <c r="P298" s="97"/>
      <c r="Q298" s="99"/>
      <c r="R298" s="99"/>
      <c r="S298" s="97"/>
      <c r="T298" s="97"/>
      <c r="U298" s="97"/>
      <c r="V298" s="62"/>
    </row>
    <row r="299" spans="15:22" ht="15" x14ac:dyDescent="0.2">
      <c r="O299" s="97"/>
      <c r="P299" s="97"/>
      <c r="Q299" s="99"/>
      <c r="R299" s="99"/>
      <c r="S299" s="97"/>
      <c r="T299" s="97"/>
      <c r="U299" s="97"/>
      <c r="V299" s="62"/>
    </row>
    <row r="300" spans="15:22" ht="15" x14ac:dyDescent="0.2">
      <c r="O300" s="97"/>
      <c r="P300" s="97"/>
      <c r="Q300" s="99"/>
      <c r="R300" s="99"/>
      <c r="S300" s="97"/>
      <c r="T300" s="97"/>
      <c r="U300" s="97"/>
      <c r="V300" s="62"/>
    </row>
    <row r="301" spans="15:22" ht="15" x14ac:dyDescent="0.2">
      <c r="O301" s="97"/>
      <c r="P301" s="97"/>
      <c r="Q301" s="99"/>
      <c r="R301" s="99"/>
      <c r="S301" s="97"/>
      <c r="T301" s="97"/>
      <c r="U301" s="97"/>
      <c r="V301" s="62"/>
    </row>
    <row r="302" spans="15:22" ht="15" x14ac:dyDescent="0.2">
      <c r="O302" s="97"/>
      <c r="P302" s="97"/>
      <c r="Q302" s="99"/>
      <c r="R302" s="99"/>
      <c r="S302" s="97"/>
      <c r="T302" s="97"/>
      <c r="U302" s="97"/>
      <c r="V302" s="62"/>
    </row>
    <row r="303" spans="15:22" ht="15" x14ac:dyDescent="0.2">
      <c r="O303" s="97"/>
      <c r="P303" s="97"/>
      <c r="Q303" s="99"/>
      <c r="R303" s="99"/>
      <c r="S303" s="97"/>
      <c r="T303" s="97"/>
      <c r="U303" s="97"/>
      <c r="V303" s="62"/>
    </row>
    <row r="304" spans="15:22" ht="15" x14ac:dyDescent="0.2">
      <c r="O304" s="97"/>
      <c r="P304" s="97"/>
      <c r="Q304" s="99"/>
      <c r="R304" s="99"/>
      <c r="S304" s="97"/>
      <c r="T304" s="97"/>
      <c r="U304" s="97"/>
      <c r="V304" s="62"/>
    </row>
    <row r="305" spans="15:22" ht="15" x14ac:dyDescent="0.2">
      <c r="O305" s="97"/>
      <c r="P305" s="97"/>
      <c r="Q305" s="99"/>
      <c r="R305" s="99"/>
      <c r="S305" s="97"/>
      <c r="T305" s="97"/>
      <c r="U305" s="97"/>
      <c r="V305" s="62"/>
    </row>
    <row r="306" spans="15:22" ht="15" x14ac:dyDescent="0.2">
      <c r="O306" s="97"/>
      <c r="P306" s="97"/>
      <c r="Q306" s="99"/>
      <c r="R306" s="99"/>
      <c r="S306" s="97"/>
      <c r="T306" s="97"/>
      <c r="U306" s="97"/>
      <c r="V306" s="62"/>
    </row>
    <row r="307" spans="15:22" ht="15" x14ac:dyDescent="0.2">
      <c r="O307" s="97"/>
      <c r="P307" s="97"/>
      <c r="Q307" s="99"/>
      <c r="R307" s="99"/>
      <c r="S307" s="97"/>
      <c r="T307" s="97"/>
      <c r="U307" s="97"/>
      <c r="V307" s="62"/>
    </row>
    <row r="308" spans="15:22" ht="15" x14ac:dyDescent="0.2">
      <c r="O308" s="97"/>
      <c r="P308" s="97"/>
      <c r="Q308" s="99"/>
      <c r="R308" s="99"/>
      <c r="S308" s="97"/>
      <c r="T308" s="97"/>
      <c r="U308" s="97"/>
      <c r="V308" s="62"/>
    </row>
    <row r="309" spans="15:22" ht="15" x14ac:dyDescent="0.2">
      <c r="O309" s="97"/>
      <c r="P309" s="97"/>
      <c r="Q309" s="99"/>
      <c r="R309" s="99"/>
      <c r="S309" s="97"/>
      <c r="T309" s="97"/>
      <c r="U309" s="97"/>
      <c r="V309" s="62"/>
    </row>
    <row r="310" spans="15:22" ht="15" x14ac:dyDescent="0.2">
      <c r="O310" s="97"/>
      <c r="P310" s="97"/>
      <c r="Q310" s="99"/>
      <c r="R310" s="99"/>
      <c r="S310" s="97"/>
      <c r="T310" s="97"/>
      <c r="U310" s="97"/>
      <c r="V310" s="62"/>
    </row>
    <row r="311" spans="15:22" ht="15" x14ac:dyDescent="0.2">
      <c r="O311" s="97"/>
      <c r="P311" s="97"/>
      <c r="Q311" s="99"/>
      <c r="R311" s="99"/>
      <c r="S311" s="97"/>
      <c r="T311" s="97"/>
      <c r="U311" s="97"/>
      <c r="V311" s="62"/>
    </row>
    <row r="312" spans="15:22" ht="15" x14ac:dyDescent="0.2">
      <c r="O312" s="97"/>
      <c r="P312" s="97"/>
      <c r="Q312" s="99"/>
      <c r="R312" s="99"/>
      <c r="S312" s="97"/>
      <c r="T312" s="97"/>
      <c r="U312" s="97"/>
      <c r="V312" s="62"/>
    </row>
    <row r="313" spans="15:22" ht="15" x14ac:dyDescent="0.2">
      <c r="O313" s="97"/>
      <c r="P313" s="97"/>
      <c r="Q313" s="99"/>
      <c r="R313" s="99"/>
      <c r="S313" s="97"/>
      <c r="T313" s="97"/>
      <c r="U313" s="97"/>
      <c r="V313" s="62"/>
    </row>
    <row r="314" spans="15:22" ht="15" x14ac:dyDescent="0.2">
      <c r="O314" s="97"/>
      <c r="P314" s="97"/>
      <c r="Q314" s="99"/>
      <c r="R314" s="99"/>
      <c r="S314" s="97"/>
      <c r="T314" s="97"/>
      <c r="U314" s="97"/>
      <c r="V314" s="62"/>
    </row>
    <row r="315" spans="15:22" ht="15" x14ac:dyDescent="0.2">
      <c r="O315" s="97"/>
      <c r="P315" s="97"/>
      <c r="Q315" s="99"/>
      <c r="R315" s="99"/>
      <c r="S315" s="97"/>
      <c r="T315" s="97"/>
      <c r="U315" s="97"/>
      <c r="V315" s="62"/>
    </row>
    <row r="316" spans="15:22" ht="15" x14ac:dyDescent="0.2">
      <c r="O316" s="97"/>
      <c r="P316" s="97"/>
      <c r="Q316" s="99"/>
      <c r="R316" s="99"/>
      <c r="S316" s="97"/>
      <c r="T316" s="97"/>
      <c r="U316" s="97"/>
      <c r="V316" s="62"/>
    </row>
    <row r="317" spans="15:22" ht="15" x14ac:dyDescent="0.2">
      <c r="O317" s="97"/>
      <c r="P317" s="97"/>
      <c r="Q317" s="99"/>
      <c r="R317" s="99"/>
      <c r="S317" s="97"/>
      <c r="T317" s="97"/>
      <c r="U317" s="97"/>
      <c r="V317" s="62"/>
    </row>
    <row r="318" spans="15:22" ht="15" x14ac:dyDescent="0.2">
      <c r="O318" s="97"/>
      <c r="P318" s="97"/>
      <c r="Q318" s="99"/>
      <c r="R318" s="99"/>
      <c r="S318" s="97"/>
      <c r="T318" s="97"/>
      <c r="U318" s="97"/>
      <c r="V318" s="62"/>
    </row>
    <row r="319" spans="15:22" ht="15" x14ac:dyDescent="0.2">
      <c r="O319" s="97"/>
      <c r="P319" s="97"/>
      <c r="Q319" s="99"/>
      <c r="R319" s="99"/>
      <c r="S319" s="97"/>
      <c r="T319" s="97"/>
      <c r="U319" s="97"/>
      <c r="V319" s="62"/>
    </row>
    <row r="320" spans="15:22" ht="15" x14ac:dyDescent="0.2">
      <c r="O320" s="97"/>
      <c r="P320" s="97"/>
      <c r="Q320" s="99"/>
      <c r="R320" s="99"/>
      <c r="S320" s="97"/>
      <c r="T320" s="97"/>
      <c r="U320" s="97"/>
      <c r="V320" s="62"/>
    </row>
    <row r="321" spans="15:22" ht="15" x14ac:dyDescent="0.2">
      <c r="O321" s="97"/>
      <c r="P321" s="97"/>
      <c r="Q321" s="99"/>
      <c r="R321" s="99"/>
      <c r="S321" s="97"/>
      <c r="T321" s="97"/>
      <c r="U321" s="97"/>
      <c r="V321" s="62"/>
    </row>
    <row r="322" spans="15:22" ht="15" x14ac:dyDescent="0.2">
      <c r="O322" s="97"/>
      <c r="P322" s="97"/>
      <c r="Q322" s="99"/>
      <c r="R322" s="99"/>
      <c r="S322" s="97"/>
      <c r="T322" s="97"/>
      <c r="U322" s="97"/>
      <c r="V322" s="62"/>
    </row>
    <row r="323" spans="15:22" ht="15" x14ac:dyDescent="0.2">
      <c r="O323" s="97"/>
      <c r="P323" s="97"/>
      <c r="Q323" s="99"/>
      <c r="R323" s="99"/>
      <c r="S323" s="97"/>
      <c r="T323" s="97"/>
      <c r="U323" s="97"/>
      <c r="V323" s="62"/>
    </row>
    <row r="324" spans="15:22" ht="15" x14ac:dyDescent="0.2">
      <c r="O324" s="97"/>
      <c r="P324" s="97"/>
      <c r="Q324" s="99"/>
      <c r="R324" s="99"/>
      <c r="S324" s="97"/>
      <c r="T324" s="97"/>
      <c r="U324" s="97"/>
      <c r="V324" s="62"/>
    </row>
    <row r="325" spans="15:22" ht="15" x14ac:dyDescent="0.2">
      <c r="O325" s="97"/>
      <c r="P325" s="97"/>
      <c r="Q325" s="99"/>
      <c r="R325" s="99"/>
      <c r="S325" s="97"/>
      <c r="T325" s="97"/>
      <c r="U325" s="97"/>
      <c r="V325" s="62"/>
    </row>
    <row r="326" spans="15:22" ht="15" x14ac:dyDescent="0.2">
      <c r="O326" s="97"/>
      <c r="P326" s="97"/>
      <c r="Q326" s="99"/>
      <c r="R326" s="99"/>
      <c r="S326" s="97"/>
      <c r="T326" s="97"/>
      <c r="U326" s="97"/>
      <c r="V326" s="62"/>
    </row>
    <row r="327" spans="15:22" ht="15" x14ac:dyDescent="0.2">
      <c r="O327" s="97"/>
      <c r="P327" s="97"/>
      <c r="Q327" s="99"/>
      <c r="R327" s="99"/>
      <c r="S327" s="97"/>
      <c r="T327" s="97"/>
      <c r="U327" s="97"/>
      <c r="V327" s="62"/>
    </row>
    <row r="328" spans="15:22" ht="15" x14ac:dyDescent="0.2">
      <c r="O328" s="97"/>
      <c r="P328" s="97"/>
      <c r="Q328" s="99"/>
      <c r="R328" s="99"/>
      <c r="S328" s="97"/>
      <c r="T328" s="97"/>
      <c r="U328" s="97"/>
      <c r="V328" s="62"/>
    </row>
    <row r="329" spans="15:22" ht="15" x14ac:dyDescent="0.2">
      <c r="O329" s="97"/>
      <c r="P329" s="97"/>
      <c r="Q329" s="99"/>
      <c r="R329" s="99"/>
      <c r="S329" s="97"/>
      <c r="T329" s="97"/>
      <c r="U329" s="97"/>
      <c r="V329" s="62"/>
    </row>
    <row r="330" spans="15:22" ht="15" x14ac:dyDescent="0.2">
      <c r="O330" s="97"/>
      <c r="P330" s="97"/>
      <c r="Q330" s="99"/>
      <c r="R330" s="99"/>
      <c r="S330" s="97"/>
      <c r="T330" s="97"/>
      <c r="U330" s="97"/>
      <c r="V330" s="62"/>
    </row>
    <row r="331" spans="15:22" ht="15" x14ac:dyDescent="0.2">
      <c r="O331" s="97"/>
      <c r="P331" s="97"/>
      <c r="Q331" s="99"/>
      <c r="R331" s="99"/>
      <c r="S331" s="97"/>
      <c r="T331" s="97"/>
      <c r="U331" s="97"/>
      <c r="V331" s="62"/>
    </row>
    <row r="332" spans="15:22" ht="15" x14ac:dyDescent="0.2">
      <c r="O332" s="97"/>
      <c r="P332" s="97"/>
      <c r="Q332" s="99"/>
      <c r="R332" s="99"/>
      <c r="S332" s="97"/>
      <c r="T332" s="97"/>
      <c r="U332" s="97"/>
      <c r="V332" s="62"/>
    </row>
    <row r="333" spans="15:22" ht="15" x14ac:dyDescent="0.2">
      <c r="O333" s="97"/>
      <c r="P333" s="97"/>
      <c r="Q333" s="99"/>
      <c r="R333" s="99"/>
      <c r="S333" s="97"/>
      <c r="T333" s="97"/>
      <c r="U333" s="97"/>
      <c r="V333" s="62"/>
    </row>
    <row r="334" spans="15:22" ht="15" x14ac:dyDescent="0.2">
      <c r="O334" s="97"/>
      <c r="P334" s="97"/>
      <c r="Q334" s="99"/>
      <c r="R334" s="99"/>
      <c r="S334" s="97"/>
      <c r="T334" s="97"/>
      <c r="U334" s="97"/>
      <c r="V334" s="62"/>
    </row>
    <row r="335" spans="15:22" ht="15" x14ac:dyDescent="0.2">
      <c r="O335" s="97"/>
      <c r="P335" s="97"/>
      <c r="Q335" s="99"/>
      <c r="R335" s="99"/>
      <c r="S335" s="97"/>
      <c r="T335" s="97"/>
      <c r="U335" s="97"/>
      <c r="V335" s="62"/>
    </row>
    <row r="336" spans="15:22" ht="15" x14ac:dyDescent="0.2">
      <c r="O336" s="97"/>
      <c r="P336" s="97"/>
      <c r="Q336" s="99"/>
      <c r="R336" s="99"/>
      <c r="S336" s="97"/>
      <c r="T336" s="97"/>
      <c r="U336" s="97"/>
      <c r="V336" s="62"/>
    </row>
    <row r="337" spans="15:22" ht="15" x14ac:dyDescent="0.2">
      <c r="O337" s="97"/>
      <c r="P337" s="97"/>
      <c r="Q337" s="99"/>
      <c r="R337" s="99"/>
      <c r="S337" s="97"/>
      <c r="T337" s="97"/>
      <c r="U337" s="97"/>
      <c r="V337" s="62"/>
    </row>
    <row r="338" spans="15:22" ht="15" x14ac:dyDescent="0.2">
      <c r="O338" s="97"/>
      <c r="P338" s="97"/>
      <c r="Q338" s="99"/>
      <c r="R338" s="99"/>
      <c r="S338" s="97"/>
      <c r="T338" s="97"/>
      <c r="U338" s="97"/>
      <c r="V338" s="62"/>
    </row>
    <row r="339" spans="15:22" ht="15" x14ac:dyDescent="0.2">
      <c r="O339" s="97"/>
      <c r="P339" s="97"/>
      <c r="Q339" s="99"/>
      <c r="R339" s="99"/>
      <c r="S339" s="97"/>
      <c r="T339" s="97"/>
      <c r="U339" s="97"/>
      <c r="V339" s="62"/>
    </row>
    <row r="340" spans="15:22" ht="15" x14ac:dyDescent="0.2">
      <c r="O340" s="97"/>
      <c r="P340" s="97"/>
      <c r="Q340" s="99"/>
      <c r="R340" s="99"/>
      <c r="S340" s="97"/>
      <c r="T340" s="97"/>
      <c r="U340" s="97"/>
      <c r="V340" s="62"/>
    </row>
    <row r="341" spans="15:22" ht="15" x14ac:dyDescent="0.2">
      <c r="O341" s="97"/>
      <c r="P341" s="97"/>
      <c r="Q341" s="99"/>
      <c r="R341" s="99"/>
      <c r="S341" s="97"/>
      <c r="T341" s="97"/>
      <c r="U341" s="97"/>
      <c r="V341" s="62"/>
    </row>
    <row r="342" spans="15:22" ht="15" x14ac:dyDescent="0.2">
      <c r="O342" s="97"/>
      <c r="P342" s="97"/>
      <c r="Q342" s="99"/>
      <c r="R342" s="99"/>
      <c r="S342" s="97"/>
      <c r="T342" s="97"/>
      <c r="U342" s="97"/>
      <c r="V342" s="62"/>
    </row>
    <row r="343" spans="15:22" ht="15" x14ac:dyDescent="0.2">
      <c r="O343" s="97"/>
      <c r="P343" s="97"/>
      <c r="Q343" s="99"/>
      <c r="R343" s="99"/>
      <c r="S343" s="97"/>
      <c r="T343" s="97"/>
      <c r="U343" s="97"/>
      <c r="V343" s="62"/>
    </row>
    <row r="344" spans="15:22" ht="15" x14ac:dyDescent="0.2">
      <c r="O344" s="97"/>
      <c r="P344" s="97"/>
      <c r="Q344" s="99"/>
      <c r="R344" s="99"/>
      <c r="S344" s="97"/>
      <c r="T344" s="97"/>
      <c r="U344" s="97"/>
      <c r="V344" s="62"/>
    </row>
    <row r="345" spans="15:22" ht="15" x14ac:dyDescent="0.2">
      <c r="O345" s="97"/>
      <c r="P345" s="97"/>
      <c r="Q345" s="99"/>
      <c r="R345" s="99"/>
      <c r="S345" s="97"/>
      <c r="T345" s="97"/>
      <c r="U345" s="97"/>
      <c r="V345" s="62"/>
    </row>
    <row r="346" spans="15:22" ht="15" x14ac:dyDescent="0.2">
      <c r="O346" s="97"/>
      <c r="P346" s="97"/>
      <c r="Q346" s="99"/>
      <c r="R346" s="99"/>
      <c r="S346" s="97"/>
      <c r="T346" s="97"/>
      <c r="U346" s="97"/>
      <c r="V346" s="62"/>
    </row>
    <row r="347" spans="15:22" ht="15" x14ac:dyDescent="0.2">
      <c r="O347" s="97"/>
      <c r="P347" s="97"/>
      <c r="Q347" s="99"/>
      <c r="R347" s="99"/>
      <c r="S347" s="97"/>
      <c r="T347" s="97"/>
      <c r="U347" s="97"/>
      <c r="V347" s="62"/>
    </row>
    <row r="348" spans="15:22" ht="15" x14ac:dyDescent="0.2">
      <c r="O348" s="97"/>
      <c r="P348" s="97"/>
      <c r="Q348" s="99"/>
      <c r="R348" s="99"/>
      <c r="S348" s="97"/>
      <c r="T348" s="97"/>
      <c r="U348" s="97"/>
      <c r="V348" s="62"/>
    </row>
    <row r="349" spans="15:22" ht="15" x14ac:dyDescent="0.2">
      <c r="O349" s="97"/>
      <c r="P349" s="97"/>
      <c r="Q349" s="99"/>
      <c r="R349" s="99"/>
      <c r="S349" s="97"/>
      <c r="T349" s="97"/>
      <c r="U349" s="97"/>
      <c r="V349" s="62"/>
    </row>
  </sheetData>
  <sortState xmlns:xlrd2="http://schemas.microsoft.com/office/spreadsheetml/2017/richdata2" ref="V121:V200">
    <sortCondition ref="V121:V200"/>
  </sortState>
  <conditionalFormatting sqref="V201:V206 V208:V233">
    <cfRule type="cellIs" dxfId="0" priority="20" operator="equal">
      <formula>TRUE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4101-14A5-4763-B843-086827D6DF87}">
  <dimension ref="A1:E120"/>
  <sheetViews>
    <sheetView topLeftCell="A92" workbookViewId="0">
      <selection activeCell="D120" sqref="D120"/>
    </sheetView>
  </sheetViews>
  <sheetFormatPr defaultRowHeight="12.75" x14ac:dyDescent="0.2"/>
  <cols>
    <col min="2" max="2" width="19.5703125" customWidth="1"/>
  </cols>
  <sheetData>
    <row r="1" spans="1:5" s="55" customFormat="1" ht="68.25" customHeight="1" x14ac:dyDescent="0.2">
      <c r="A1" s="55" t="s">
        <v>587</v>
      </c>
      <c r="B1" s="55" t="s">
        <v>598</v>
      </c>
    </row>
    <row r="2" spans="1:5" x14ac:dyDescent="0.2">
      <c r="A2" t="s">
        <v>125</v>
      </c>
      <c r="B2">
        <v>274511</v>
      </c>
      <c r="D2" t="s">
        <v>126</v>
      </c>
      <c r="E2">
        <v>298556</v>
      </c>
    </row>
    <row r="3" spans="1:5" x14ac:dyDescent="0.2">
      <c r="A3" t="s">
        <v>130</v>
      </c>
      <c r="B3">
        <v>252134</v>
      </c>
      <c r="D3" t="s">
        <v>131</v>
      </c>
      <c r="E3">
        <v>344478</v>
      </c>
    </row>
    <row r="4" spans="1:5" x14ac:dyDescent="0.2">
      <c r="A4" t="s">
        <v>134</v>
      </c>
      <c r="B4">
        <v>295903</v>
      </c>
      <c r="D4" t="s">
        <v>135</v>
      </c>
      <c r="E4">
        <v>163128</v>
      </c>
    </row>
    <row r="5" spans="1:5" x14ac:dyDescent="0.2">
      <c r="A5" t="s">
        <v>139</v>
      </c>
      <c r="B5">
        <v>164700</v>
      </c>
      <c r="D5" t="s">
        <v>140</v>
      </c>
      <c r="E5">
        <v>618774</v>
      </c>
    </row>
    <row r="6" spans="1:5" x14ac:dyDescent="0.2">
      <c r="A6" t="s">
        <v>143</v>
      </c>
      <c r="B6">
        <v>283711</v>
      </c>
      <c r="D6" t="s">
        <v>144</v>
      </c>
      <c r="E6">
        <v>211774</v>
      </c>
    </row>
    <row r="7" spans="1:5" x14ac:dyDescent="0.2">
      <c r="A7" t="s">
        <v>147</v>
      </c>
      <c r="B7">
        <v>295528</v>
      </c>
      <c r="D7" t="s">
        <v>148</v>
      </c>
      <c r="E7">
        <v>161042</v>
      </c>
    </row>
    <row r="8" spans="1:5" x14ac:dyDescent="0.2">
      <c r="A8" t="s">
        <v>151</v>
      </c>
      <c r="B8">
        <v>363295</v>
      </c>
      <c r="D8" t="s">
        <v>152</v>
      </c>
      <c r="E8">
        <v>205994</v>
      </c>
    </row>
    <row r="9" spans="1:5" x14ac:dyDescent="0.2">
      <c r="A9" t="s">
        <v>155</v>
      </c>
      <c r="B9">
        <v>206685</v>
      </c>
      <c r="D9" t="s">
        <v>156</v>
      </c>
      <c r="E9">
        <v>162907</v>
      </c>
    </row>
    <row r="10" spans="1:5" x14ac:dyDescent="0.2">
      <c r="A10" t="s">
        <v>160</v>
      </c>
      <c r="B10">
        <v>245812</v>
      </c>
      <c r="D10" t="s">
        <v>161</v>
      </c>
      <c r="E10">
        <v>171502</v>
      </c>
    </row>
    <row r="11" spans="1:5" x14ac:dyDescent="0.2">
      <c r="A11" t="s">
        <v>164</v>
      </c>
      <c r="B11">
        <v>222866</v>
      </c>
      <c r="D11" t="s">
        <v>165</v>
      </c>
      <c r="E11">
        <v>153083</v>
      </c>
    </row>
    <row r="12" spans="1:5" x14ac:dyDescent="0.2">
      <c r="A12" t="s">
        <v>168</v>
      </c>
      <c r="B12">
        <v>197792</v>
      </c>
      <c r="D12" t="s">
        <v>169</v>
      </c>
      <c r="E12">
        <v>884743</v>
      </c>
    </row>
    <row r="13" spans="1:5" x14ac:dyDescent="0.2">
      <c r="A13" t="s">
        <v>172</v>
      </c>
      <c r="B13">
        <v>222310</v>
      </c>
      <c r="D13" t="s">
        <v>173</v>
      </c>
      <c r="E13">
        <v>483158</v>
      </c>
    </row>
    <row r="14" spans="1:5" x14ac:dyDescent="0.2">
      <c r="A14" t="s">
        <v>77</v>
      </c>
      <c r="B14">
        <v>280227</v>
      </c>
      <c r="D14" t="s">
        <v>85</v>
      </c>
      <c r="E14">
        <v>424179</v>
      </c>
    </row>
    <row r="15" spans="1:5" x14ac:dyDescent="0.2">
      <c r="A15" t="s">
        <v>176</v>
      </c>
      <c r="B15">
        <v>376241</v>
      </c>
      <c r="D15" t="s">
        <v>177</v>
      </c>
      <c r="E15">
        <v>220711</v>
      </c>
    </row>
    <row r="16" spans="1:5" x14ac:dyDescent="0.2">
      <c r="A16" t="s">
        <v>180</v>
      </c>
      <c r="B16">
        <v>347370</v>
      </c>
      <c r="D16" t="s">
        <v>181</v>
      </c>
      <c r="E16">
        <v>463413</v>
      </c>
    </row>
    <row r="17" spans="1:5" x14ac:dyDescent="0.2">
      <c r="A17" t="s">
        <v>184</v>
      </c>
      <c r="B17">
        <v>210794</v>
      </c>
      <c r="D17" t="s">
        <v>185</v>
      </c>
      <c r="E17">
        <v>397337</v>
      </c>
    </row>
    <row r="18" spans="1:5" x14ac:dyDescent="0.2">
      <c r="A18" t="s">
        <v>188</v>
      </c>
      <c r="B18">
        <v>304137</v>
      </c>
      <c r="D18" t="s">
        <v>189</v>
      </c>
      <c r="E18">
        <v>202573</v>
      </c>
    </row>
    <row r="19" spans="1:5" x14ac:dyDescent="0.2">
      <c r="A19" t="s">
        <v>192</v>
      </c>
      <c r="B19">
        <v>280766</v>
      </c>
      <c r="D19" t="s">
        <v>193</v>
      </c>
      <c r="E19">
        <v>158170</v>
      </c>
    </row>
    <row r="20" spans="1:5" x14ac:dyDescent="0.2">
      <c r="A20" t="s">
        <v>196</v>
      </c>
      <c r="B20">
        <v>233823</v>
      </c>
      <c r="D20" t="s">
        <v>197</v>
      </c>
      <c r="E20">
        <v>495389</v>
      </c>
    </row>
    <row r="21" spans="1:5" x14ac:dyDescent="0.2">
      <c r="A21" t="s">
        <v>200</v>
      </c>
      <c r="B21">
        <v>283654</v>
      </c>
      <c r="D21" t="s">
        <v>201</v>
      </c>
      <c r="E21">
        <v>490032</v>
      </c>
    </row>
    <row r="22" spans="1:5" x14ac:dyDescent="0.2">
      <c r="A22" t="s">
        <v>205</v>
      </c>
      <c r="B22">
        <v>242878</v>
      </c>
      <c r="D22" t="s">
        <v>206</v>
      </c>
      <c r="E22">
        <v>143130</v>
      </c>
    </row>
    <row r="23" spans="1:5" x14ac:dyDescent="0.2">
      <c r="A23" t="s">
        <v>209</v>
      </c>
      <c r="B23">
        <v>239336</v>
      </c>
      <c r="D23" t="s">
        <v>210</v>
      </c>
      <c r="E23">
        <v>226130</v>
      </c>
    </row>
    <row r="24" spans="1:5" x14ac:dyDescent="0.2">
      <c r="A24" t="s">
        <v>213</v>
      </c>
      <c r="B24">
        <v>236645</v>
      </c>
      <c r="D24" t="s">
        <v>214</v>
      </c>
      <c r="E24">
        <v>254339</v>
      </c>
    </row>
    <row r="25" spans="1:5" x14ac:dyDescent="0.2">
      <c r="A25" t="s">
        <v>217</v>
      </c>
      <c r="B25">
        <v>213124</v>
      </c>
      <c r="D25" t="s">
        <v>218</v>
      </c>
      <c r="E25">
        <v>200600</v>
      </c>
    </row>
    <row r="26" spans="1:5" x14ac:dyDescent="0.2">
      <c r="A26" t="s">
        <v>221</v>
      </c>
      <c r="B26">
        <v>451691</v>
      </c>
      <c r="D26" t="s">
        <v>222</v>
      </c>
      <c r="E26">
        <v>152067</v>
      </c>
    </row>
    <row r="27" spans="1:5" x14ac:dyDescent="0.2">
      <c r="A27" t="s">
        <v>225</v>
      </c>
      <c r="B27">
        <v>242761</v>
      </c>
      <c r="D27" t="s">
        <v>226</v>
      </c>
      <c r="E27">
        <v>172891</v>
      </c>
    </row>
    <row r="28" spans="1:5" x14ac:dyDescent="0.2">
      <c r="A28" t="s">
        <v>229</v>
      </c>
      <c r="B28">
        <v>222024</v>
      </c>
      <c r="D28" s="54" t="s">
        <v>230</v>
      </c>
      <c r="E28" s="54">
        <v>61388</v>
      </c>
    </row>
    <row r="29" spans="1:5" x14ac:dyDescent="0.2">
      <c r="A29" t="s">
        <v>233</v>
      </c>
      <c r="B29">
        <v>277529</v>
      </c>
      <c r="D29" t="s">
        <v>234</v>
      </c>
      <c r="E29">
        <v>543614</v>
      </c>
    </row>
    <row r="30" spans="1:5" x14ac:dyDescent="0.2">
      <c r="A30" t="s">
        <v>237</v>
      </c>
      <c r="B30">
        <v>212213</v>
      </c>
      <c r="D30" t="s">
        <v>238</v>
      </c>
      <c r="E30">
        <v>162875</v>
      </c>
    </row>
    <row r="31" spans="1:5" x14ac:dyDescent="0.2">
      <c r="A31" t="s">
        <v>241</v>
      </c>
      <c r="B31">
        <v>280366</v>
      </c>
      <c r="D31" t="s">
        <v>242</v>
      </c>
      <c r="E31">
        <v>157583</v>
      </c>
    </row>
    <row r="32" spans="1:5" x14ac:dyDescent="0.2">
      <c r="A32" t="s">
        <v>245</v>
      </c>
      <c r="B32">
        <v>182520</v>
      </c>
      <c r="D32" t="s">
        <v>246</v>
      </c>
      <c r="E32">
        <v>459267</v>
      </c>
    </row>
    <row r="33" spans="1:5" x14ac:dyDescent="0.2">
      <c r="A33" t="s">
        <v>249</v>
      </c>
      <c r="B33">
        <v>244981</v>
      </c>
      <c r="D33" t="s">
        <v>250</v>
      </c>
      <c r="E33">
        <v>157537</v>
      </c>
    </row>
    <row r="34" spans="1:5" x14ac:dyDescent="0.2">
      <c r="A34" t="s">
        <v>253</v>
      </c>
      <c r="B34">
        <v>217594</v>
      </c>
      <c r="D34" t="s">
        <v>254</v>
      </c>
      <c r="E34">
        <v>445975</v>
      </c>
    </row>
    <row r="35" spans="1:5" x14ac:dyDescent="0.2">
      <c r="A35" t="s">
        <v>257</v>
      </c>
      <c r="B35">
        <v>191666</v>
      </c>
      <c r="D35" t="s">
        <v>258</v>
      </c>
      <c r="E35">
        <v>178838</v>
      </c>
    </row>
    <row r="36" spans="1:5" x14ac:dyDescent="0.2">
      <c r="A36" t="s">
        <v>261</v>
      </c>
      <c r="B36">
        <v>244064</v>
      </c>
      <c r="D36" t="s">
        <v>262</v>
      </c>
      <c r="E36">
        <v>169701</v>
      </c>
    </row>
    <row r="37" spans="1:5" x14ac:dyDescent="0.2">
      <c r="A37" t="s">
        <v>265</v>
      </c>
      <c r="B37">
        <v>212910</v>
      </c>
      <c r="D37" t="s">
        <v>266</v>
      </c>
      <c r="E37">
        <v>164188</v>
      </c>
    </row>
    <row r="38" spans="1:5" x14ac:dyDescent="0.2">
      <c r="A38" t="s">
        <v>269</v>
      </c>
      <c r="B38">
        <v>222967</v>
      </c>
      <c r="D38" t="s">
        <v>270</v>
      </c>
      <c r="E38">
        <v>180088</v>
      </c>
    </row>
    <row r="39" spans="1:5" x14ac:dyDescent="0.2">
      <c r="A39" t="s">
        <v>94</v>
      </c>
      <c r="B39">
        <v>219595</v>
      </c>
      <c r="D39" t="s">
        <v>95</v>
      </c>
      <c r="E39">
        <v>171780</v>
      </c>
    </row>
    <row r="40" spans="1:5" x14ac:dyDescent="0.2">
      <c r="A40" t="s">
        <v>274</v>
      </c>
      <c r="B40">
        <v>301175</v>
      </c>
      <c r="D40" t="s">
        <v>275</v>
      </c>
      <c r="E40">
        <v>158804</v>
      </c>
    </row>
    <row r="41" spans="1:5" x14ac:dyDescent="0.2">
      <c r="A41" t="s">
        <v>279</v>
      </c>
      <c r="B41">
        <v>278230</v>
      </c>
      <c r="D41" t="s">
        <v>280</v>
      </c>
      <c r="E41">
        <v>200213</v>
      </c>
    </row>
    <row r="42" spans="1:5" x14ac:dyDescent="0.2">
      <c r="A42" t="s">
        <v>287</v>
      </c>
      <c r="B42">
        <v>329099</v>
      </c>
      <c r="D42" t="s">
        <v>288</v>
      </c>
      <c r="E42">
        <v>467027</v>
      </c>
    </row>
    <row r="43" spans="1:5" x14ac:dyDescent="0.2">
      <c r="A43" t="s">
        <v>293</v>
      </c>
      <c r="B43">
        <v>298594</v>
      </c>
      <c r="D43" t="s">
        <v>294</v>
      </c>
      <c r="E43">
        <v>161734</v>
      </c>
    </row>
    <row r="44" spans="1:5" x14ac:dyDescent="0.2">
      <c r="A44" t="s">
        <v>297</v>
      </c>
      <c r="B44">
        <v>410191</v>
      </c>
      <c r="D44" t="s">
        <v>298</v>
      </c>
      <c r="E44">
        <v>187767</v>
      </c>
    </row>
    <row r="45" spans="1:5" x14ac:dyDescent="0.2">
      <c r="A45" t="s">
        <v>301</v>
      </c>
      <c r="B45">
        <v>315647</v>
      </c>
      <c r="D45" t="s">
        <v>302</v>
      </c>
      <c r="E45">
        <v>178203</v>
      </c>
    </row>
    <row r="46" spans="1:5" x14ac:dyDescent="0.2">
      <c r="A46" t="s">
        <v>305</v>
      </c>
      <c r="B46">
        <v>473271</v>
      </c>
      <c r="D46" t="s">
        <v>306</v>
      </c>
      <c r="E46">
        <v>224744</v>
      </c>
    </row>
    <row r="47" spans="1:5" x14ac:dyDescent="0.2">
      <c r="A47" t="s">
        <v>310</v>
      </c>
      <c r="B47">
        <v>233716</v>
      </c>
      <c r="D47" t="s">
        <v>311</v>
      </c>
      <c r="E47">
        <v>152997</v>
      </c>
    </row>
    <row r="48" spans="1:5" x14ac:dyDescent="0.2">
      <c r="A48" t="s">
        <v>315</v>
      </c>
      <c r="B48">
        <v>349543</v>
      </c>
      <c r="D48" t="s">
        <v>316</v>
      </c>
      <c r="E48">
        <v>245636</v>
      </c>
    </row>
    <row r="49" spans="1:5" x14ac:dyDescent="0.2">
      <c r="A49" t="s">
        <v>319</v>
      </c>
      <c r="B49">
        <v>378196</v>
      </c>
      <c r="D49" t="s">
        <v>320</v>
      </c>
      <c r="E49">
        <v>202881</v>
      </c>
    </row>
    <row r="50" spans="1:5" x14ac:dyDescent="0.2">
      <c r="A50" t="s">
        <v>324</v>
      </c>
      <c r="B50">
        <v>340455</v>
      </c>
      <c r="D50" t="s">
        <v>325</v>
      </c>
      <c r="E50">
        <v>201909</v>
      </c>
    </row>
    <row r="51" spans="1:5" x14ac:dyDescent="0.2">
      <c r="A51" t="s">
        <v>329</v>
      </c>
      <c r="B51">
        <v>875102</v>
      </c>
      <c r="D51" t="s">
        <v>330</v>
      </c>
      <c r="E51">
        <v>161370</v>
      </c>
    </row>
    <row r="52" spans="1:5" x14ac:dyDescent="0.2">
      <c r="A52" t="s">
        <v>98</v>
      </c>
      <c r="B52">
        <v>213842</v>
      </c>
      <c r="D52" t="s">
        <v>99</v>
      </c>
      <c r="E52">
        <v>509965</v>
      </c>
    </row>
    <row r="53" spans="1:5" x14ac:dyDescent="0.2">
      <c r="A53" t="s">
        <v>103</v>
      </c>
      <c r="B53">
        <v>244598</v>
      </c>
      <c r="D53" t="s">
        <v>104</v>
      </c>
      <c r="E53">
        <v>550447</v>
      </c>
    </row>
    <row r="54" spans="1:5" x14ac:dyDescent="0.2">
      <c r="A54" t="s">
        <v>333</v>
      </c>
      <c r="B54">
        <v>212446</v>
      </c>
      <c r="D54" t="s">
        <v>334</v>
      </c>
      <c r="E54">
        <v>770901</v>
      </c>
    </row>
    <row r="55" spans="1:5" x14ac:dyDescent="0.2">
      <c r="A55" t="s">
        <v>337</v>
      </c>
      <c r="B55">
        <v>267974</v>
      </c>
      <c r="D55" s="54" t="s">
        <v>338</v>
      </c>
      <c r="E55" s="54">
        <v>82159</v>
      </c>
    </row>
    <row r="56" spans="1:5" x14ac:dyDescent="0.2">
      <c r="A56" t="s">
        <v>341</v>
      </c>
      <c r="B56">
        <v>264091</v>
      </c>
      <c r="D56" t="s">
        <v>342</v>
      </c>
      <c r="E56">
        <v>153655</v>
      </c>
    </row>
    <row r="57" spans="1:5" x14ac:dyDescent="0.2">
      <c r="A57" t="s">
        <v>345</v>
      </c>
      <c r="B57">
        <v>168256</v>
      </c>
      <c r="D57" t="s">
        <v>346</v>
      </c>
      <c r="E57">
        <v>198032</v>
      </c>
    </row>
    <row r="58" spans="1:5" x14ac:dyDescent="0.2">
      <c r="A58" t="s">
        <v>350</v>
      </c>
      <c r="B58">
        <v>205308</v>
      </c>
      <c r="D58" t="s">
        <v>351</v>
      </c>
      <c r="E58">
        <v>152520</v>
      </c>
    </row>
    <row r="59" spans="1:5" x14ac:dyDescent="0.2">
      <c r="A59" t="s">
        <v>354</v>
      </c>
      <c r="B59">
        <v>193802</v>
      </c>
      <c r="D59" t="s">
        <v>355</v>
      </c>
      <c r="E59">
        <v>199128</v>
      </c>
    </row>
    <row r="60" spans="1:5" x14ac:dyDescent="0.2">
      <c r="A60" t="s">
        <v>358</v>
      </c>
      <c r="B60">
        <v>369301</v>
      </c>
      <c r="D60" t="s">
        <v>359</v>
      </c>
      <c r="E60">
        <v>476536</v>
      </c>
    </row>
    <row r="61" spans="1:5" x14ac:dyDescent="0.2">
      <c r="A61" t="s">
        <v>362</v>
      </c>
      <c r="B61">
        <v>258988</v>
      </c>
      <c r="D61" t="s">
        <v>363</v>
      </c>
      <c r="E61">
        <v>409145</v>
      </c>
    </row>
    <row r="62" spans="1:5" x14ac:dyDescent="0.2">
      <c r="A62" t="s">
        <v>366</v>
      </c>
      <c r="B62">
        <v>246353</v>
      </c>
      <c r="D62" t="s">
        <v>367</v>
      </c>
      <c r="E62">
        <v>153969</v>
      </c>
    </row>
    <row r="63" spans="1:5" x14ac:dyDescent="0.2">
      <c r="A63" t="s">
        <v>370</v>
      </c>
      <c r="B63">
        <v>347244</v>
      </c>
      <c r="D63" t="s">
        <v>371</v>
      </c>
      <c r="E63">
        <v>741361</v>
      </c>
    </row>
    <row r="64" spans="1:5" x14ac:dyDescent="0.2">
      <c r="A64" t="s">
        <v>374</v>
      </c>
      <c r="B64">
        <v>263725</v>
      </c>
      <c r="D64" t="s">
        <v>375</v>
      </c>
      <c r="E64">
        <v>188892</v>
      </c>
    </row>
    <row r="65" spans="1:5" x14ac:dyDescent="0.2">
      <c r="A65" t="s">
        <v>378</v>
      </c>
      <c r="B65">
        <v>370378</v>
      </c>
      <c r="D65" t="s">
        <v>379</v>
      </c>
      <c r="E65">
        <v>451442</v>
      </c>
    </row>
    <row r="66" spans="1:5" x14ac:dyDescent="0.2">
      <c r="A66" t="s">
        <v>108</v>
      </c>
      <c r="B66">
        <v>255045</v>
      </c>
      <c r="D66" t="s">
        <v>109</v>
      </c>
      <c r="E66">
        <v>167815</v>
      </c>
    </row>
    <row r="67" spans="1:5" x14ac:dyDescent="0.2">
      <c r="A67" t="s">
        <v>113</v>
      </c>
      <c r="B67">
        <v>237900</v>
      </c>
      <c r="D67" t="s">
        <v>114</v>
      </c>
      <c r="E67">
        <v>169909</v>
      </c>
    </row>
    <row r="68" spans="1:5" x14ac:dyDescent="0.2">
      <c r="A68" t="s">
        <v>382</v>
      </c>
      <c r="B68">
        <v>199621</v>
      </c>
      <c r="D68" t="s">
        <v>383</v>
      </c>
      <c r="E68">
        <v>265353</v>
      </c>
    </row>
    <row r="69" spans="1:5" x14ac:dyDescent="0.2">
      <c r="A69" t="s">
        <v>386</v>
      </c>
      <c r="B69">
        <v>256050</v>
      </c>
      <c r="D69" t="s">
        <v>387</v>
      </c>
      <c r="E69">
        <v>167871</v>
      </c>
    </row>
    <row r="70" spans="1:5" x14ac:dyDescent="0.2">
      <c r="A70" t="s">
        <v>390</v>
      </c>
      <c r="B70">
        <v>242729</v>
      </c>
      <c r="D70" t="s">
        <v>391</v>
      </c>
      <c r="E70">
        <v>191917</v>
      </c>
    </row>
    <row r="71" spans="1:5" x14ac:dyDescent="0.2">
      <c r="A71" t="s">
        <v>394</v>
      </c>
      <c r="B71">
        <v>160320</v>
      </c>
      <c r="D71" t="s">
        <v>395</v>
      </c>
      <c r="E71">
        <v>441240</v>
      </c>
    </row>
    <row r="72" spans="1:5" x14ac:dyDescent="0.2">
      <c r="A72" t="s">
        <v>398</v>
      </c>
      <c r="B72">
        <v>211282</v>
      </c>
      <c r="D72" t="s">
        <v>399</v>
      </c>
      <c r="E72">
        <v>159759</v>
      </c>
    </row>
    <row r="73" spans="1:5" x14ac:dyDescent="0.2">
      <c r="A73" t="s">
        <v>402</v>
      </c>
      <c r="B73">
        <v>222404</v>
      </c>
      <c r="D73" t="s">
        <v>403</v>
      </c>
      <c r="E73">
        <v>159691</v>
      </c>
    </row>
    <row r="74" spans="1:5" x14ac:dyDescent="0.2">
      <c r="A74" t="s">
        <v>406</v>
      </c>
      <c r="B74">
        <v>277867</v>
      </c>
      <c r="D74" t="s">
        <v>407</v>
      </c>
      <c r="E74">
        <v>168257</v>
      </c>
    </row>
    <row r="75" spans="1:5" x14ac:dyDescent="0.2">
      <c r="A75" t="s">
        <v>410</v>
      </c>
      <c r="B75">
        <v>244674</v>
      </c>
      <c r="D75" t="s">
        <v>411</v>
      </c>
      <c r="E75">
        <v>193560</v>
      </c>
    </row>
    <row r="76" spans="1:5" x14ac:dyDescent="0.2">
      <c r="A76" t="s">
        <v>414</v>
      </c>
      <c r="B76">
        <v>248683</v>
      </c>
      <c r="D76" t="s">
        <v>415</v>
      </c>
      <c r="E76">
        <v>186087</v>
      </c>
    </row>
    <row r="77" spans="1:5" x14ac:dyDescent="0.2">
      <c r="A77" t="s">
        <v>418</v>
      </c>
      <c r="B77">
        <v>303027</v>
      </c>
      <c r="D77" t="s">
        <v>419</v>
      </c>
      <c r="E77">
        <v>691663</v>
      </c>
    </row>
    <row r="78" spans="1:5" x14ac:dyDescent="0.2">
      <c r="A78" t="s">
        <v>422</v>
      </c>
      <c r="B78">
        <v>206471</v>
      </c>
      <c r="D78" t="s">
        <v>423</v>
      </c>
      <c r="E78">
        <v>184047</v>
      </c>
    </row>
    <row r="79" spans="1:5" x14ac:dyDescent="0.2">
      <c r="A79" t="s">
        <v>426</v>
      </c>
      <c r="B79">
        <v>256813</v>
      </c>
      <c r="D79" t="s">
        <v>427</v>
      </c>
      <c r="E79">
        <v>143484</v>
      </c>
    </row>
    <row r="80" spans="1:5" x14ac:dyDescent="0.2">
      <c r="A80" t="s">
        <v>430</v>
      </c>
      <c r="B80">
        <v>266249</v>
      </c>
      <c r="D80" t="s">
        <v>431</v>
      </c>
      <c r="E80">
        <v>270572</v>
      </c>
    </row>
    <row r="81" spans="1:5" x14ac:dyDescent="0.2">
      <c r="A81" t="s">
        <v>434</v>
      </c>
      <c r="B81">
        <v>328059</v>
      </c>
      <c r="D81" t="s">
        <v>435</v>
      </c>
      <c r="E81">
        <v>441417</v>
      </c>
    </row>
    <row r="82" spans="1:5" x14ac:dyDescent="0.2">
      <c r="A82" t="s">
        <v>438</v>
      </c>
      <c r="B82">
        <v>250368</v>
      </c>
      <c r="D82" t="s">
        <v>439</v>
      </c>
      <c r="E82">
        <v>271590</v>
      </c>
    </row>
    <row r="83" spans="1:5" x14ac:dyDescent="0.2">
      <c r="A83" t="s">
        <v>442</v>
      </c>
      <c r="B83">
        <v>182800</v>
      </c>
      <c r="D83" t="s">
        <v>443</v>
      </c>
      <c r="E83">
        <v>244028</v>
      </c>
    </row>
    <row r="84" spans="1:5" x14ac:dyDescent="0.2">
      <c r="A84" s="54" t="s">
        <v>446</v>
      </c>
      <c r="B84" s="54">
        <v>107911</v>
      </c>
      <c r="D84" t="s">
        <v>447</v>
      </c>
      <c r="E84">
        <v>265404</v>
      </c>
    </row>
    <row r="85" spans="1:5" x14ac:dyDescent="0.2">
      <c r="A85" t="s">
        <v>450</v>
      </c>
      <c r="B85">
        <v>238489</v>
      </c>
      <c r="D85" t="s">
        <v>451</v>
      </c>
      <c r="E85">
        <v>167845</v>
      </c>
    </row>
    <row r="86" spans="1:5" x14ac:dyDescent="0.2">
      <c r="A86" t="s">
        <v>454</v>
      </c>
      <c r="B86">
        <v>262230</v>
      </c>
      <c r="D86" t="s">
        <v>455</v>
      </c>
      <c r="E86">
        <v>158607</v>
      </c>
    </row>
    <row r="87" spans="1:5" x14ac:dyDescent="0.2">
      <c r="A87" t="s">
        <v>458</v>
      </c>
      <c r="B87">
        <v>202143</v>
      </c>
      <c r="D87" t="s">
        <v>459</v>
      </c>
      <c r="E87">
        <v>184388</v>
      </c>
    </row>
    <row r="88" spans="1:5" x14ac:dyDescent="0.2">
      <c r="A88" t="s">
        <v>462</v>
      </c>
      <c r="B88">
        <v>243750</v>
      </c>
      <c r="D88" t="s">
        <v>463</v>
      </c>
      <c r="E88">
        <v>202231</v>
      </c>
    </row>
    <row r="89" spans="1:5" x14ac:dyDescent="0.2">
      <c r="A89" t="s">
        <v>466</v>
      </c>
      <c r="B89">
        <v>454777</v>
      </c>
      <c r="D89" t="s">
        <v>467</v>
      </c>
      <c r="E89">
        <v>154895</v>
      </c>
    </row>
    <row r="90" spans="1:5" x14ac:dyDescent="0.2">
      <c r="A90" t="s">
        <v>470</v>
      </c>
      <c r="B90">
        <v>295371</v>
      </c>
      <c r="D90" t="s">
        <v>471</v>
      </c>
      <c r="E90">
        <v>249973</v>
      </c>
    </row>
    <row r="91" spans="1:5" x14ac:dyDescent="0.2">
      <c r="A91" t="s">
        <v>474</v>
      </c>
      <c r="B91">
        <v>367528</v>
      </c>
      <c r="D91" t="s">
        <v>475</v>
      </c>
      <c r="E91">
        <v>328718</v>
      </c>
    </row>
    <row r="92" spans="1:5" x14ac:dyDescent="0.2">
      <c r="A92" t="s">
        <v>117</v>
      </c>
      <c r="B92">
        <v>253840</v>
      </c>
      <c r="D92" t="s">
        <v>122</v>
      </c>
      <c r="E92">
        <v>162359</v>
      </c>
    </row>
    <row r="93" spans="1:5" x14ac:dyDescent="0.2">
      <c r="A93" t="s">
        <v>478</v>
      </c>
      <c r="B93">
        <v>273570</v>
      </c>
      <c r="D93" t="s">
        <v>479</v>
      </c>
      <c r="E93">
        <v>199349</v>
      </c>
    </row>
    <row r="94" spans="1:5" x14ac:dyDescent="0.2">
      <c r="A94" t="s">
        <v>482</v>
      </c>
      <c r="B94">
        <v>191908</v>
      </c>
      <c r="D94" t="s">
        <v>483</v>
      </c>
      <c r="E94">
        <v>383579</v>
      </c>
    </row>
    <row r="95" spans="1:5" x14ac:dyDescent="0.2">
      <c r="A95" t="s">
        <v>486</v>
      </c>
      <c r="B95">
        <v>285379</v>
      </c>
      <c r="D95" t="s">
        <v>487</v>
      </c>
      <c r="E95">
        <v>167783</v>
      </c>
    </row>
    <row r="96" spans="1:5" x14ac:dyDescent="0.2">
      <c r="A96" t="s">
        <v>491</v>
      </c>
      <c r="B96">
        <v>157039</v>
      </c>
      <c r="D96" t="s">
        <v>492</v>
      </c>
      <c r="E96">
        <v>159594</v>
      </c>
    </row>
    <row r="97" spans="1:5" x14ac:dyDescent="0.2">
      <c r="A97" t="s">
        <v>495</v>
      </c>
      <c r="B97">
        <v>224178</v>
      </c>
      <c r="D97" t="s">
        <v>496</v>
      </c>
      <c r="E97">
        <v>251817</v>
      </c>
    </row>
    <row r="98" spans="1:5" x14ac:dyDescent="0.2">
      <c r="A98" t="s">
        <v>499</v>
      </c>
      <c r="B98">
        <v>206923</v>
      </c>
      <c r="D98" s="54" t="s">
        <v>500</v>
      </c>
      <c r="E98" s="54">
        <v>95978</v>
      </c>
    </row>
    <row r="99" spans="1:5" x14ac:dyDescent="0.2">
      <c r="A99" t="s">
        <v>503</v>
      </c>
      <c r="B99">
        <v>220777</v>
      </c>
      <c r="D99" t="s">
        <v>504</v>
      </c>
      <c r="E99">
        <v>203467</v>
      </c>
    </row>
    <row r="100" spans="1:5" x14ac:dyDescent="0.2">
      <c r="A100" t="s">
        <v>507</v>
      </c>
      <c r="B100">
        <v>283994</v>
      </c>
      <c r="D100" t="s">
        <v>508</v>
      </c>
      <c r="E100">
        <v>161631</v>
      </c>
    </row>
    <row r="101" spans="1:5" x14ac:dyDescent="0.2">
      <c r="A101" t="s">
        <v>511</v>
      </c>
      <c r="B101">
        <v>191029</v>
      </c>
      <c r="D101" t="s">
        <v>512</v>
      </c>
      <c r="E101">
        <v>205211</v>
      </c>
    </row>
    <row r="102" spans="1:5" x14ac:dyDescent="0.2">
      <c r="A102" t="s">
        <v>515</v>
      </c>
      <c r="B102">
        <v>357479</v>
      </c>
      <c r="D102" t="s">
        <v>516</v>
      </c>
      <c r="E102">
        <v>307028</v>
      </c>
    </row>
    <row r="103" spans="1:5" x14ac:dyDescent="0.2">
      <c r="A103" t="s">
        <v>520</v>
      </c>
      <c r="B103">
        <v>234937</v>
      </c>
      <c r="D103" t="s">
        <v>521</v>
      </c>
      <c r="E103">
        <v>217659</v>
      </c>
    </row>
    <row r="104" spans="1:5" x14ac:dyDescent="0.2">
      <c r="A104" t="s">
        <v>524</v>
      </c>
      <c r="B104">
        <v>302251</v>
      </c>
      <c r="D104" t="s">
        <v>525</v>
      </c>
      <c r="E104">
        <v>187373</v>
      </c>
    </row>
    <row r="105" spans="1:5" x14ac:dyDescent="0.2">
      <c r="A105" t="s">
        <v>121</v>
      </c>
      <c r="B105">
        <v>211508</v>
      </c>
      <c r="D105" t="s">
        <v>118</v>
      </c>
      <c r="E105">
        <v>541348</v>
      </c>
    </row>
    <row r="106" spans="1:5" x14ac:dyDescent="0.2">
      <c r="A106" t="s">
        <v>528</v>
      </c>
      <c r="B106">
        <v>176802</v>
      </c>
      <c r="D106" t="s">
        <v>529</v>
      </c>
      <c r="E106">
        <v>200781</v>
      </c>
    </row>
    <row r="107" spans="1:5" x14ac:dyDescent="0.2">
      <c r="A107" t="s">
        <v>533</v>
      </c>
      <c r="B107">
        <v>251146</v>
      </c>
      <c r="D107" t="s">
        <v>534</v>
      </c>
      <c r="E107">
        <v>490403</v>
      </c>
    </row>
    <row r="108" spans="1:5" x14ac:dyDescent="0.2">
      <c r="A108" t="s">
        <v>537</v>
      </c>
      <c r="B108">
        <v>341363</v>
      </c>
      <c r="D108" t="s">
        <v>538</v>
      </c>
      <c r="E108">
        <v>355535</v>
      </c>
    </row>
    <row r="109" spans="1:5" x14ac:dyDescent="0.2">
      <c r="A109" t="s">
        <v>541</v>
      </c>
      <c r="B109">
        <v>370069</v>
      </c>
      <c r="D109" t="s">
        <v>542</v>
      </c>
      <c r="E109">
        <v>202044</v>
      </c>
    </row>
    <row r="110" spans="1:5" x14ac:dyDescent="0.2">
      <c r="A110" t="s">
        <v>545</v>
      </c>
      <c r="B110">
        <v>274515</v>
      </c>
      <c r="D110" t="s">
        <v>546</v>
      </c>
      <c r="E110">
        <v>449161</v>
      </c>
    </row>
    <row r="111" spans="1:5" x14ac:dyDescent="0.2">
      <c r="A111" t="s">
        <v>550</v>
      </c>
      <c r="B111">
        <v>189184</v>
      </c>
      <c r="D111" t="s">
        <v>551</v>
      </c>
      <c r="E111">
        <v>456479</v>
      </c>
    </row>
    <row r="112" spans="1:5" x14ac:dyDescent="0.2">
      <c r="A112" t="s">
        <v>555</v>
      </c>
      <c r="B112">
        <v>235158</v>
      </c>
      <c r="D112" t="s">
        <v>556</v>
      </c>
      <c r="E112">
        <v>187803</v>
      </c>
    </row>
    <row r="113" spans="1:5" x14ac:dyDescent="0.2">
      <c r="A113" t="s">
        <v>559</v>
      </c>
      <c r="B113">
        <v>172661</v>
      </c>
      <c r="D113" t="s">
        <v>560</v>
      </c>
      <c r="E113">
        <v>358053</v>
      </c>
    </row>
    <row r="114" spans="1:5" x14ac:dyDescent="0.2">
      <c r="A114" t="s">
        <v>565</v>
      </c>
      <c r="B114">
        <v>440368</v>
      </c>
      <c r="D114" t="s">
        <v>566</v>
      </c>
      <c r="E114">
        <v>180017</v>
      </c>
    </row>
    <row r="115" spans="1:5" x14ac:dyDescent="0.2">
      <c r="A115" t="s">
        <v>572</v>
      </c>
      <c r="B115">
        <v>342497</v>
      </c>
      <c r="D115" t="s">
        <v>573</v>
      </c>
      <c r="E115">
        <v>158065</v>
      </c>
    </row>
    <row r="116" spans="1:5" x14ac:dyDescent="0.2">
      <c r="A116" t="s">
        <v>576</v>
      </c>
      <c r="B116">
        <v>336605</v>
      </c>
      <c r="D116" t="s">
        <v>577</v>
      </c>
      <c r="E116">
        <v>451822</v>
      </c>
    </row>
    <row r="117" spans="1:5" x14ac:dyDescent="0.2">
      <c r="A117" t="s">
        <v>582</v>
      </c>
      <c r="B117">
        <v>363616</v>
      </c>
      <c r="D117" t="s">
        <v>583</v>
      </c>
      <c r="E117">
        <v>216711</v>
      </c>
    </row>
    <row r="118" spans="1:5" x14ac:dyDescent="0.2">
      <c r="A118" t="s">
        <v>586</v>
      </c>
      <c r="B118">
        <v>1795</v>
      </c>
      <c r="D118" t="s">
        <v>584</v>
      </c>
      <c r="E118">
        <v>1670</v>
      </c>
    </row>
    <row r="120" spans="1:5" x14ac:dyDescent="0.2">
      <c r="A120" t="s">
        <v>599</v>
      </c>
      <c r="D120" t="s">
        <v>600</v>
      </c>
    </row>
  </sheetData>
  <conditionalFormatting sqref="B2:B118 E2:E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3AE7-4CC5-4F9E-A8F7-AA458D5F14BA}">
  <dimension ref="A1:M233"/>
  <sheetViews>
    <sheetView tabSelected="1" workbookViewId="0">
      <selection activeCell="A10" sqref="A10"/>
    </sheetView>
  </sheetViews>
  <sheetFormatPr defaultRowHeight="15" x14ac:dyDescent="0.25"/>
  <cols>
    <col min="3" max="3" width="12.85546875" bestFit="1" customWidth="1"/>
    <col min="4" max="4" width="14.42578125" style="108" bestFit="1" customWidth="1"/>
    <col min="5" max="5" width="11.5703125" customWidth="1"/>
    <col min="10" max="10" width="15.42578125" style="21" customWidth="1"/>
    <col min="11" max="11" width="16.28515625" customWidth="1"/>
    <col min="12" max="13" width="9.140625" style="104"/>
  </cols>
  <sheetData>
    <row r="1" spans="1:13" x14ac:dyDescent="0.25">
      <c r="A1" t="s">
        <v>659</v>
      </c>
      <c r="B1" t="s">
        <v>660</v>
      </c>
      <c r="C1" t="s">
        <v>661</v>
      </c>
      <c r="D1" s="108" t="s">
        <v>662</v>
      </c>
      <c r="E1" t="s">
        <v>663</v>
      </c>
      <c r="J1" s="24"/>
    </row>
    <row r="2" spans="1:13" x14ac:dyDescent="0.25">
      <c r="A2" s="4" t="s">
        <v>77</v>
      </c>
      <c r="B2" s="6">
        <v>113.5239471</v>
      </c>
      <c r="C2">
        <v>5</v>
      </c>
      <c r="D2" s="108">
        <v>100000</v>
      </c>
      <c r="E2" s="1">
        <v>45425</v>
      </c>
      <c r="J2"/>
    </row>
    <row r="3" spans="1:13" x14ac:dyDescent="0.25">
      <c r="A3" s="4" t="s">
        <v>94</v>
      </c>
      <c r="B3" s="6">
        <v>231.58544309999999</v>
      </c>
      <c r="C3">
        <v>5</v>
      </c>
      <c r="D3" s="108">
        <v>100000</v>
      </c>
      <c r="E3" s="1">
        <v>45425</v>
      </c>
      <c r="K3" s="5"/>
      <c r="L3" s="105"/>
      <c r="M3" s="105"/>
    </row>
    <row r="4" spans="1:13" x14ac:dyDescent="0.25">
      <c r="A4" s="4" t="s">
        <v>98</v>
      </c>
      <c r="B4" s="6">
        <v>296.91142109999998</v>
      </c>
      <c r="C4">
        <v>5</v>
      </c>
      <c r="D4" s="108">
        <v>100000</v>
      </c>
      <c r="E4" s="1">
        <v>45425</v>
      </c>
      <c r="K4" s="5"/>
    </row>
    <row r="5" spans="1:13" x14ac:dyDescent="0.25">
      <c r="A5" s="4" t="s">
        <v>103</v>
      </c>
      <c r="B5" s="6">
        <v>255.09848310000001</v>
      </c>
      <c r="C5">
        <v>5</v>
      </c>
      <c r="D5" s="108">
        <v>100000</v>
      </c>
      <c r="E5" s="1">
        <v>45425</v>
      </c>
      <c r="K5" s="5"/>
    </row>
    <row r="6" spans="1:13" x14ac:dyDescent="0.25">
      <c r="A6" s="4" t="s">
        <v>108</v>
      </c>
      <c r="B6" s="6">
        <v>86.813459100000003</v>
      </c>
      <c r="C6">
        <v>5</v>
      </c>
      <c r="D6" s="108">
        <v>100000</v>
      </c>
      <c r="E6" s="1">
        <v>45425</v>
      </c>
      <c r="K6" s="5"/>
    </row>
    <row r="7" spans="1:13" x14ac:dyDescent="0.25">
      <c r="A7" s="4" t="s">
        <v>113</v>
      </c>
      <c r="B7" s="6">
        <v>149.59693709999999</v>
      </c>
      <c r="C7">
        <v>5</v>
      </c>
      <c r="D7" s="108">
        <v>100000</v>
      </c>
      <c r="E7" s="1">
        <v>45425</v>
      </c>
      <c r="K7" s="5"/>
    </row>
    <row r="8" spans="1:13" x14ac:dyDescent="0.25">
      <c r="A8" s="4" t="s">
        <v>117</v>
      </c>
      <c r="B8" s="6">
        <v>284.71860809999998</v>
      </c>
      <c r="C8">
        <v>5</v>
      </c>
      <c r="D8" s="108">
        <v>100000</v>
      </c>
      <c r="E8" s="1">
        <v>45425</v>
      </c>
      <c r="K8" s="5"/>
    </row>
    <row r="9" spans="1:13" x14ac:dyDescent="0.25">
      <c r="A9" s="4" t="s">
        <v>121</v>
      </c>
      <c r="B9" s="6">
        <v>90.079046099999985</v>
      </c>
      <c r="C9">
        <v>5</v>
      </c>
      <c r="D9" s="108">
        <v>100000</v>
      </c>
      <c r="E9" s="1">
        <v>45425</v>
      </c>
      <c r="K9" s="5"/>
    </row>
    <row r="10" spans="1:13" x14ac:dyDescent="0.25">
      <c r="A10" s="4" t="s">
        <v>125</v>
      </c>
      <c r="B10" s="6">
        <v>186.61770000000004</v>
      </c>
      <c r="C10">
        <v>5</v>
      </c>
      <c r="D10" s="108">
        <v>1000</v>
      </c>
      <c r="E10" s="1">
        <v>45364</v>
      </c>
      <c r="K10" s="5"/>
    </row>
    <row r="11" spans="1:13" x14ac:dyDescent="0.25">
      <c r="A11" s="4" t="s">
        <v>130</v>
      </c>
      <c r="B11" s="6">
        <v>144.54170000000002</v>
      </c>
      <c r="C11">
        <v>5</v>
      </c>
      <c r="D11" s="108">
        <v>100000</v>
      </c>
      <c r="E11" s="1">
        <v>45373</v>
      </c>
      <c r="K11" s="5"/>
    </row>
    <row r="12" spans="1:13" x14ac:dyDescent="0.25">
      <c r="A12" s="4" t="s">
        <v>134</v>
      </c>
      <c r="B12" s="6">
        <v>135.29070000000002</v>
      </c>
      <c r="C12">
        <v>5</v>
      </c>
      <c r="D12" s="108">
        <v>100000</v>
      </c>
      <c r="E12" s="1">
        <v>45373</v>
      </c>
      <c r="K12" s="5"/>
    </row>
    <row r="13" spans="1:13" x14ac:dyDescent="0.25">
      <c r="A13" s="4" t="s">
        <v>139</v>
      </c>
      <c r="B13" s="6">
        <v>205.6097</v>
      </c>
      <c r="C13">
        <v>5</v>
      </c>
      <c r="D13" s="108">
        <v>100000</v>
      </c>
      <c r="E13" s="1">
        <v>45373</v>
      </c>
      <c r="K13" s="5"/>
    </row>
    <row r="14" spans="1:13" x14ac:dyDescent="0.25">
      <c r="A14" s="4" t="s">
        <v>143</v>
      </c>
      <c r="B14" s="6">
        <v>248.55970000000002</v>
      </c>
      <c r="C14">
        <v>5</v>
      </c>
      <c r="D14" s="108">
        <v>100000</v>
      </c>
      <c r="E14" s="1">
        <v>45373</v>
      </c>
      <c r="K14" s="5"/>
    </row>
    <row r="15" spans="1:13" x14ac:dyDescent="0.25">
      <c r="A15" s="4" t="s">
        <v>147</v>
      </c>
      <c r="B15" s="6">
        <v>194.14870000000002</v>
      </c>
      <c r="C15">
        <v>5</v>
      </c>
      <c r="D15" s="108">
        <v>100000</v>
      </c>
      <c r="E15" s="1">
        <v>45373</v>
      </c>
      <c r="K15" s="5"/>
    </row>
    <row r="16" spans="1:13" x14ac:dyDescent="0.25">
      <c r="A16" s="4" t="s">
        <v>151</v>
      </c>
      <c r="B16" s="6">
        <v>164.38670000000002</v>
      </c>
      <c r="C16">
        <v>5</v>
      </c>
      <c r="D16" s="108">
        <v>100000</v>
      </c>
      <c r="E16" s="1">
        <v>45373</v>
      </c>
      <c r="K16" s="5"/>
    </row>
    <row r="17" spans="1:11" x14ac:dyDescent="0.25">
      <c r="A17" s="4" t="s">
        <v>155</v>
      </c>
      <c r="B17" s="6">
        <v>175.33070000000004</v>
      </c>
      <c r="C17">
        <v>5</v>
      </c>
      <c r="D17" s="108">
        <v>100000</v>
      </c>
      <c r="E17" s="1">
        <v>45373</v>
      </c>
      <c r="K17" s="5"/>
    </row>
    <row r="18" spans="1:11" x14ac:dyDescent="0.25">
      <c r="A18" s="4" t="s">
        <v>160</v>
      </c>
      <c r="B18" s="6">
        <v>209.49169999999998</v>
      </c>
      <c r="C18">
        <v>5</v>
      </c>
      <c r="D18" s="108">
        <v>100000</v>
      </c>
      <c r="E18" s="1">
        <v>45373</v>
      </c>
      <c r="K18" s="5"/>
    </row>
    <row r="19" spans="1:11" x14ac:dyDescent="0.25">
      <c r="A19" s="4" t="s">
        <v>164</v>
      </c>
      <c r="B19" s="6">
        <v>182.60670000000002</v>
      </c>
      <c r="C19">
        <v>5</v>
      </c>
      <c r="D19" s="108">
        <v>100000</v>
      </c>
      <c r="E19" s="1">
        <v>45373</v>
      </c>
      <c r="K19" s="5"/>
    </row>
    <row r="20" spans="1:11" x14ac:dyDescent="0.25">
      <c r="A20" s="4" t="s">
        <v>168</v>
      </c>
      <c r="B20" s="6">
        <v>170.7997</v>
      </c>
      <c r="C20">
        <v>5</v>
      </c>
      <c r="D20" s="108">
        <v>100000</v>
      </c>
      <c r="E20" s="1">
        <v>45373</v>
      </c>
      <c r="K20" s="5"/>
    </row>
    <row r="21" spans="1:11" x14ac:dyDescent="0.25">
      <c r="A21" s="4" t="s">
        <v>172</v>
      </c>
      <c r="B21" s="6">
        <v>192.96670000000003</v>
      </c>
      <c r="C21">
        <v>5</v>
      </c>
      <c r="D21" s="108">
        <v>100000</v>
      </c>
      <c r="E21" s="1">
        <v>45373</v>
      </c>
      <c r="K21" s="5"/>
    </row>
    <row r="22" spans="1:11" x14ac:dyDescent="0.25">
      <c r="A22" s="4" t="s">
        <v>176</v>
      </c>
      <c r="B22" s="6">
        <v>153.66970000000003</v>
      </c>
      <c r="C22">
        <v>5</v>
      </c>
      <c r="D22" s="108">
        <v>100000</v>
      </c>
      <c r="E22" s="1">
        <v>45373</v>
      </c>
      <c r="K22" s="5"/>
    </row>
    <row r="23" spans="1:11" x14ac:dyDescent="0.25">
      <c r="A23" s="4" t="s">
        <v>180</v>
      </c>
      <c r="B23" s="6">
        <v>150.55370000000002</v>
      </c>
      <c r="C23">
        <v>5</v>
      </c>
      <c r="D23" s="108">
        <v>100000</v>
      </c>
      <c r="E23" s="1">
        <v>45373</v>
      </c>
      <c r="K23" s="5"/>
    </row>
    <row r="24" spans="1:11" x14ac:dyDescent="0.25">
      <c r="A24" s="4" t="s">
        <v>184</v>
      </c>
      <c r="B24" s="6">
        <v>239.49169999999998</v>
      </c>
      <c r="C24">
        <v>5</v>
      </c>
      <c r="D24" s="108">
        <v>100000</v>
      </c>
      <c r="E24" s="1">
        <v>45373</v>
      </c>
      <c r="K24" s="5"/>
    </row>
    <row r="25" spans="1:11" x14ac:dyDescent="0.25">
      <c r="A25" s="4" t="s">
        <v>188</v>
      </c>
      <c r="B25" s="6">
        <v>149.99870000000001</v>
      </c>
      <c r="C25">
        <v>5</v>
      </c>
      <c r="D25" s="108">
        <v>100000</v>
      </c>
      <c r="E25" s="1">
        <v>45373</v>
      </c>
      <c r="K25" s="5"/>
    </row>
    <row r="26" spans="1:11" x14ac:dyDescent="0.25">
      <c r="A26" s="4" t="s">
        <v>192</v>
      </c>
      <c r="B26" s="6">
        <v>191.06269999999998</v>
      </c>
      <c r="C26">
        <v>5</v>
      </c>
      <c r="D26" s="108">
        <v>100000</v>
      </c>
      <c r="E26" s="1">
        <v>45373</v>
      </c>
      <c r="K26" s="5"/>
    </row>
    <row r="27" spans="1:11" x14ac:dyDescent="0.25">
      <c r="A27" s="4" t="s">
        <v>196</v>
      </c>
      <c r="B27" s="6">
        <v>206.33570000000003</v>
      </c>
      <c r="C27">
        <v>5</v>
      </c>
      <c r="D27" s="108">
        <v>100000</v>
      </c>
      <c r="E27" s="1">
        <v>45373</v>
      </c>
      <c r="K27" s="5"/>
    </row>
    <row r="28" spans="1:11" x14ac:dyDescent="0.25">
      <c r="A28" s="4" t="s">
        <v>200</v>
      </c>
      <c r="B28" s="6">
        <v>219.9127</v>
      </c>
      <c r="C28">
        <v>5</v>
      </c>
      <c r="D28" s="108">
        <v>100000</v>
      </c>
      <c r="E28" s="1">
        <v>45373</v>
      </c>
      <c r="K28" s="5"/>
    </row>
    <row r="29" spans="1:11" x14ac:dyDescent="0.25">
      <c r="A29" s="4" t="s">
        <v>205</v>
      </c>
      <c r="B29" s="6">
        <v>81.867700000000013</v>
      </c>
      <c r="C29">
        <v>5</v>
      </c>
      <c r="D29" s="108">
        <v>100000</v>
      </c>
      <c r="E29" s="1">
        <v>45373</v>
      </c>
      <c r="K29" s="5"/>
    </row>
    <row r="30" spans="1:11" x14ac:dyDescent="0.25">
      <c r="A30" s="4" t="s">
        <v>209</v>
      </c>
      <c r="B30" s="6">
        <v>100.3087</v>
      </c>
      <c r="C30">
        <v>5</v>
      </c>
      <c r="D30" s="108">
        <v>100000</v>
      </c>
      <c r="E30" s="1">
        <v>45373</v>
      </c>
      <c r="K30" s="5"/>
    </row>
    <row r="31" spans="1:11" x14ac:dyDescent="0.25">
      <c r="A31" s="4" t="s">
        <v>213</v>
      </c>
      <c r="B31" s="6">
        <v>154.53970000000001</v>
      </c>
      <c r="C31">
        <v>5</v>
      </c>
      <c r="D31" s="108">
        <v>100000</v>
      </c>
      <c r="E31" s="1">
        <v>45373</v>
      </c>
      <c r="K31" s="5"/>
    </row>
    <row r="32" spans="1:11" x14ac:dyDescent="0.25">
      <c r="A32" s="4" t="s">
        <v>217</v>
      </c>
      <c r="B32" s="6">
        <v>209.22370000000001</v>
      </c>
      <c r="C32">
        <v>5</v>
      </c>
      <c r="D32" s="108">
        <v>100000</v>
      </c>
      <c r="E32" s="1">
        <v>45373</v>
      </c>
      <c r="K32" s="5"/>
    </row>
    <row r="33" spans="1:11" x14ac:dyDescent="0.25">
      <c r="A33" s="4" t="s">
        <v>221</v>
      </c>
      <c r="B33" s="6">
        <v>148.45769999999999</v>
      </c>
      <c r="C33">
        <v>5</v>
      </c>
      <c r="D33" s="108">
        <v>100000</v>
      </c>
      <c r="E33" s="1">
        <v>45373</v>
      </c>
      <c r="K33" s="5"/>
    </row>
    <row r="34" spans="1:11" x14ac:dyDescent="0.25">
      <c r="A34" s="4" t="s">
        <v>225</v>
      </c>
      <c r="B34" s="6">
        <v>218.05170000000001</v>
      </c>
      <c r="C34">
        <v>5</v>
      </c>
      <c r="D34" s="108">
        <v>100000</v>
      </c>
      <c r="E34" s="1">
        <v>45373</v>
      </c>
      <c r="K34" s="5"/>
    </row>
    <row r="35" spans="1:11" x14ac:dyDescent="0.25">
      <c r="A35" s="4" t="s">
        <v>229</v>
      </c>
      <c r="B35" s="6">
        <v>183.3887</v>
      </c>
      <c r="C35">
        <v>5</v>
      </c>
      <c r="D35" s="108">
        <v>100000</v>
      </c>
      <c r="E35" s="1">
        <v>45373</v>
      </c>
      <c r="K35" s="5"/>
    </row>
    <row r="36" spans="1:11" x14ac:dyDescent="0.25">
      <c r="A36" s="4" t="s">
        <v>233</v>
      </c>
      <c r="B36" s="6">
        <v>235.12270000000001</v>
      </c>
      <c r="C36">
        <v>5</v>
      </c>
      <c r="D36" s="108">
        <v>100000</v>
      </c>
      <c r="E36" s="1">
        <v>45373</v>
      </c>
      <c r="K36" s="5"/>
    </row>
    <row r="37" spans="1:11" x14ac:dyDescent="0.25">
      <c r="A37" s="4" t="s">
        <v>237</v>
      </c>
      <c r="B37" s="6">
        <v>220.8947</v>
      </c>
      <c r="C37">
        <v>5</v>
      </c>
      <c r="D37" s="108">
        <v>100000</v>
      </c>
      <c r="E37" s="1">
        <v>45373</v>
      </c>
      <c r="K37" s="5"/>
    </row>
    <row r="38" spans="1:11" x14ac:dyDescent="0.25">
      <c r="A38" s="4" t="s">
        <v>241</v>
      </c>
      <c r="B38" s="6">
        <v>229.77670000000001</v>
      </c>
      <c r="C38">
        <v>5</v>
      </c>
      <c r="D38" s="108">
        <v>100000</v>
      </c>
      <c r="E38" s="1">
        <v>45373</v>
      </c>
      <c r="K38" s="5"/>
    </row>
    <row r="39" spans="1:11" x14ac:dyDescent="0.25">
      <c r="A39" s="4" t="s">
        <v>245</v>
      </c>
      <c r="B39" s="6">
        <v>231.07869999999997</v>
      </c>
      <c r="C39">
        <v>5</v>
      </c>
      <c r="D39" s="108">
        <v>100000</v>
      </c>
      <c r="E39" s="1">
        <v>45373</v>
      </c>
      <c r="K39" s="5"/>
    </row>
    <row r="40" spans="1:11" x14ac:dyDescent="0.25">
      <c r="A40" s="4" t="s">
        <v>249</v>
      </c>
      <c r="B40" s="6">
        <v>198.74270000000001</v>
      </c>
      <c r="C40">
        <v>5</v>
      </c>
      <c r="D40" s="108">
        <v>100000</v>
      </c>
      <c r="E40" s="1">
        <v>45373</v>
      </c>
      <c r="K40" s="5"/>
    </row>
    <row r="41" spans="1:11" x14ac:dyDescent="0.25">
      <c r="A41" s="4" t="s">
        <v>253</v>
      </c>
      <c r="B41" s="6">
        <v>244.66470000000001</v>
      </c>
      <c r="C41">
        <v>5</v>
      </c>
      <c r="D41" s="108">
        <v>100000</v>
      </c>
      <c r="E41" s="1">
        <v>45373</v>
      </c>
      <c r="K41" s="5"/>
    </row>
    <row r="42" spans="1:11" x14ac:dyDescent="0.25">
      <c r="A42" s="4" t="s">
        <v>257</v>
      </c>
      <c r="B42" s="6">
        <v>260.12569999999999</v>
      </c>
      <c r="C42">
        <v>5</v>
      </c>
      <c r="D42" s="108">
        <v>100000</v>
      </c>
      <c r="E42" s="1">
        <v>45373</v>
      </c>
      <c r="K42" s="5"/>
    </row>
    <row r="43" spans="1:11" x14ac:dyDescent="0.25">
      <c r="A43" s="4" t="s">
        <v>261</v>
      </c>
      <c r="B43" s="6">
        <v>217.59370000000001</v>
      </c>
      <c r="C43">
        <v>5</v>
      </c>
      <c r="D43" s="108">
        <v>100000</v>
      </c>
      <c r="E43" s="1">
        <v>45373</v>
      </c>
      <c r="K43" s="5"/>
    </row>
    <row r="44" spans="1:11" x14ac:dyDescent="0.25">
      <c r="A44" s="4" t="s">
        <v>265</v>
      </c>
      <c r="B44" s="6">
        <v>227.98570000000001</v>
      </c>
      <c r="C44">
        <v>5</v>
      </c>
      <c r="D44" s="108">
        <v>100000</v>
      </c>
      <c r="E44" s="1">
        <v>45373</v>
      </c>
      <c r="K44" s="5"/>
    </row>
    <row r="45" spans="1:11" x14ac:dyDescent="0.25">
      <c r="A45" s="4" t="s">
        <v>269</v>
      </c>
      <c r="B45" s="6">
        <v>245.48269999999999</v>
      </c>
      <c r="C45">
        <v>5</v>
      </c>
      <c r="D45" s="108">
        <v>100000</v>
      </c>
      <c r="E45" s="1">
        <v>45373</v>
      </c>
      <c r="K45" s="5"/>
    </row>
    <row r="46" spans="1:11" x14ac:dyDescent="0.25">
      <c r="A46" s="4" t="s">
        <v>274</v>
      </c>
      <c r="B46" s="6">
        <v>324.04769999999996</v>
      </c>
      <c r="C46">
        <v>5</v>
      </c>
      <c r="D46" s="108">
        <v>100000</v>
      </c>
      <c r="E46" s="1">
        <v>45373</v>
      </c>
      <c r="K46" s="5"/>
    </row>
    <row r="47" spans="1:11" x14ac:dyDescent="0.25">
      <c r="A47" s="4" t="s">
        <v>279</v>
      </c>
      <c r="B47" s="6">
        <v>330.18370000000004</v>
      </c>
      <c r="C47">
        <v>5</v>
      </c>
      <c r="D47" s="108">
        <v>100000</v>
      </c>
      <c r="E47" s="1">
        <v>45373</v>
      </c>
      <c r="K47" s="5"/>
    </row>
    <row r="48" spans="1:11" x14ac:dyDescent="0.25">
      <c r="A48" s="4" t="s">
        <v>287</v>
      </c>
      <c r="B48" s="6">
        <v>310.06970000000001</v>
      </c>
      <c r="C48">
        <v>5</v>
      </c>
      <c r="D48" s="108">
        <v>100000</v>
      </c>
      <c r="E48" s="1">
        <v>45373</v>
      </c>
      <c r="K48" s="5"/>
    </row>
    <row r="49" spans="1:11" x14ac:dyDescent="0.25">
      <c r="A49" s="4" t="s">
        <v>293</v>
      </c>
      <c r="B49" s="6">
        <v>212.86869999999999</v>
      </c>
      <c r="C49">
        <v>5</v>
      </c>
      <c r="D49" s="108">
        <v>100000</v>
      </c>
      <c r="E49" s="1">
        <v>45373</v>
      </c>
      <c r="K49" s="5"/>
    </row>
    <row r="50" spans="1:11" x14ac:dyDescent="0.25">
      <c r="A50" s="4" t="s">
        <v>297</v>
      </c>
      <c r="B50" s="6">
        <v>271.57069999999999</v>
      </c>
      <c r="C50">
        <v>5</v>
      </c>
      <c r="D50" s="108">
        <v>100000</v>
      </c>
      <c r="E50" s="1">
        <v>45373</v>
      </c>
      <c r="K50" s="5"/>
    </row>
    <row r="51" spans="1:11" x14ac:dyDescent="0.25">
      <c r="A51" s="4" t="s">
        <v>301</v>
      </c>
      <c r="B51" s="6">
        <v>261.1857</v>
      </c>
      <c r="C51">
        <v>5</v>
      </c>
      <c r="D51" s="108">
        <v>100000</v>
      </c>
      <c r="E51" s="1">
        <v>45373</v>
      </c>
      <c r="K51" s="5"/>
    </row>
    <row r="52" spans="1:11" x14ac:dyDescent="0.25">
      <c r="A52" s="4" t="s">
        <v>305</v>
      </c>
      <c r="B52" s="6">
        <v>274.8107</v>
      </c>
      <c r="C52">
        <v>5</v>
      </c>
      <c r="D52" s="108">
        <v>100000</v>
      </c>
      <c r="E52" s="1">
        <v>45373</v>
      </c>
      <c r="K52" s="5"/>
    </row>
    <row r="53" spans="1:11" x14ac:dyDescent="0.25">
      <c r="A53" s="4" t="s">
        <v>310</v>
      </c>
      <c r="B53" s="6">
        <v>304.23070000000001</v>
      </c>
      <c r="C53">
        <v>5</v>
      </c>
      <c r="D53" s="108">
        <v>100000</v>
      </c>
      <c r="E53" s="1">
        <v>45373</v>
      </c>
      <c r="K53" s="5"/>
    </row>
    <row r="54" spans="1:11" x14ac:dyDescent="0.25">
      <c r="A54" s="4" t="s">
        <v>315</v>
      </c>
      <c r="B54" s="6">
        <v>327.72770000000003</v>
      </c>
      <c r="C54">
        <v>5</v>
      </c>
      <c r="D54" s="108">
        <v>100000</v>
      </c>
      <c r="E54" s="1">
        <v>45373</v>
      </c>
      <c r="K54" s="5"/>
    </row>
    <row r="55" spans="1:11" x14ac:dyDescent="0.25">
      <c r="A55" s="4" t="s">
        <v>319</v>
      </c>
      <c r="B55" s="6">
        <v>186.2107</v>
      </c>
      <c r="C55">
        <v>5</v>
      </c>
      <c r="D55" s="108">
        <v>100000</v>
      </c>
      <c r="E55" s="1">
        <v>45373</v>
      </c>
      <c r="K55" s="5"/>
    </row>
    <row r="56" spans="1:11" x14ac:dyDescent="0.25">
      <c r="A56" s="4" t="s">
        <v>324</v>
      </c>
      <c r="B56" s="6">
        <v>334.98870000000005</v>
      </c>
      <c r="C56">
        <v>5</v>
      </c>
      <c r="D56" s="108">
        <v>100000</v>
      </c>
      <c r="E56" s="1">
        <v>45373</v>
      </c>
      <c r="K56" s="5"/>
    </row>
    <row r="57" spans="1:11" x14ac:dyDescent="0.25">
      <c r="A57" s="4" t="s">
        <v>329</v>
      </c>
      <c r="B57" s="6">
        <v>265.13770000000005</v>
      </c>
      <c r="C57">
        <v>5</v>
      </c>
      <c r="D57" s="108">
        <v>100000</v>
      </c>
      <c r="E57" s="1">
        <v>45373</v>
      </c>
      <c r="K57" s="5"/>
    </row>
    <row r="58" spans="1:11" x14ac:dyDescent="0.25">
      <c r="A58" s="4" t="s">
        <v>333</v>
      </c>
      <c r="B58" s="6">
        <v>256.2287</v>
      </c>
      <c r="C58">
        <v>5</v>
      </c>
      <c r="D58" s="108">
        <v>100000</v>
      </c>
      <c r="E58" s="1">
        <v>45373</v>
      </c>
      <c r="K58" s="5"/>
    </row>
    <row r="59" spans="1:11" x14ac:dyDescent="0.25">
      <c r="A59" s="4" t="s">
        <v>337</v>
      </c>
      <c r="B59" s="6">
        <v>154.55970000000002</v>
      </c>
      <c r="C59">
        <v>5</v>
      </c>
      <c r="D59" s="108">
        <v>100000</v>
      </c>
      <c r="E59" s="1">
        <v>45373</v>
      </c>
      <c r="K59" s="5"/>
    </row>
    <row r="60" spans="1:11" x14ac:dyDescent="0.25">
      <c r="A60" s="4" t="s">
        <v>341</v>
      </c>
      <c r="B60" s="6">
        <v>164.11770000000001</v>
      </c>
      <c r="C60">
        <v>5</v>
      </c>
      <c r="D60" s="108">
        <v>100000</v>
      </c>
      <c r="E60" s="1">
        <v>45373</v>
      </c>
      <c r="K60" s="5"/>
    </row>
    <row r="61" spans="1:11" x14ac:dyDescent="0.25">
      <c r="A61" s="4" t="s">
        <v>345</v>
      </c>
      <c r="B61" s="6">
        <v>299.63470000000007</v>
      </c>
      <c r="C61">
        <v>5</v>
      </c>
      <c r="D61" s="108">
        <v>100000</v>
      </c>
      <c r="E61" s="1">
        <v>45425</v>
      </c>
      <c r="K61" s="5"/>
    </row>
    <row r="62" spans="1:11" x14ac:dyDescent="0.25">
      <c r="A62" s="4" t="s">
        <v>350</v>
      </c>
      <c r="B62" s="6">
        <v>154.27770000000004</v>
      </c>
      <c r="C62">
        <v>5</v>
      </c>
      <c r="D62" s="108">
        <v>100000</v>
      </c>
      <c r="E62" s="1">
        <v>45373</v>
      </c>
      <c r="K62" s="5"/>
    </row>
    <row r="63" spans="1:11" x14ac:dyDescent="0.25">
      <c r="A63" s="4" t="s">
        <v>354</v>
      </c>
      <c r="B63" s="6">
        <v>130.1217</v>
      </c>
      <c r="C63">
        <v>5</v>
      </c>
      <c r="D63" s="108">
        <v>100000</v>
      </c>
      <c r="E63" s="1">
        <v>45373</v>
      </c>
      <c r="K63" s="5"/>
    </row>
    <row r="64" spans="1:11" x14ac:dyDescent="0.25">
      <c r="A64" s="4" t="s">
        <v>358</v>
      </c>
      <c r="B64" s="6">
        <v>248.82470000000001</v>
      </c>
      <c r="C64">
        <v>5</v>
      </c>
      <c r="D64" s="108">
        <v>100000</v>
      </c>
      <c r="E64" s="1">
        <v>45373</v>
      </c>
      <c r="K64" s="5"/>
    </row>
    <row r="65" spans="1:11" x14ac:dyDescent="0.25">
      <c r="A65" s="4" t="s">
        <v>362</v>
      </c>
      <c r="B65" s="6">
        <v>134.86169999999998</v>
      </c>
      <c r="C65">
        <v>5</v>
      </c>
      <c r="D65" s="108">
        <v>100000</v>
      </c>
      <c r="E65" s="1">
        <v>45373</v>
      </c>
      <c r="K65" s="5"/>
    </row>
    <row r="66" spans="1:11" x14ac:dyDescent="0.25">
      <c r="A66" s="4" t="s">
        <v>366</v>
      </c>
      <c r="B66" s="6">
        <v>154.99370000000002</v>
      </c>
      <c r="C66">
        <v>5</v>
      </c>
      <c r="D66" s="108">
        <v>100000</v>
      </c>
      <c r="E66" s="1">
        <v>45373</v>
      </c>
      <c r="K66" s="5"/>
    </row>
    <row r="67" spans="1:11" x14ac:dyDescent="0.25">
      <c r="A67" s="4" t="s">
        <v>370</v>
      </c>
      <c r="B67" s="6">
        <v>154.50970000000001</v>
      </c>
      <c r="C67">
        <v>5</v>
      </c>
      <c r="D67" s="108">
        <v>100000</v>
      </c>
      <c r="E67" s="1">
        <v>45373</v>
      </c>
      <c r="K67" s="5"/>
    </row>
    <row r="68" spans="1:11" x14ac:dyDescent="0.25">
      <c r="A68" s="4" t="s">
        <v>374</v>
      </c>
      <c r="B68" s="6">
        <v>211.34070000000003</v>
      </c>
      <c r="C68">
        <v>5</v>
      </c>
      <c r="D68" s="108">
        <v>100000</v>
      </c>
      <c r="E68" s="1">
        <v>45373</v>
      </c>
      <c r="K68" s="5"/>
    </row>
    <row r="69" spans="1:11" x14ac:dyDescent="0.25">
      <c r="A69" s="4" t="s">
        <v>378</v>
      </c>
      <c r="B69" s="6">
        <v>150.93369999999999</v>
      </c>
      <c r="C69">
        <v>5</v>
      </c>
      <c r="D69" s="108">
        <v>100000</v>
      </c>
      <c r="E69" s="1">
        <v>45373</v>
      </c>
      <c r="K69" s="5"/>
    </row>
    <row r="70" spans="1:11" x14ac:dyDescent="0.25">
      <c r="A70" s="4" t="s">
        <v>382</v>
      </c>
      <c r="B70" s="6">
        <v>279.37369999999999</v>
      </c>
      <c r="C70">
        <v>5</v>
      </c>
      <c r="D70" s="108">
        <v>100000</v>
      </c>
      <c r="E70" s="1">
        <v>45373</v>
      </c>
      <c r="K70" s="5"/>
    </row>
    <row r="71" spans="1:11" x14ac:dyDescent="0.25">
      <c r="A71" s="4" t="s">
        <v>386</v>
      </c>
      <c r="B71" s="6">
        <v>292.27970000000005</v>
      </c>
      <c r="C71">
        <v>5</v>
      </c>
      <c r="D71" s="108">
        <v>100000</v>
      </c>
      <c r="E71" s="1">
        <v>45373</v>
      </c>
      <c r="K71" s="5"/>
    </row>
    <row r="72" spans="1:11" x14ac:dyDescent="0.25">
      <c r="A72" s="4" t="s">
        <v>390</v>
      </c>
      <c r="B72" s="6">
        <v>185.36370000000002</v>
      </c>
      <c r="C72">
        <v>5</v>
      </c>
      <c r="D72" s="108">
        <v>100000</v>
      </c>
      <c r="E72" s="1">
        <v>45373</v>
      </c>
      <c r="K72" s="5"/>
    </row>
    <row r="73" spans="1:11" x14ac:dyDescent="0.25">
      <c r="A73" s="4" t="s">
        <v>394</v>
      </c>
      <c r="B73" s="6">
        <v>226.75370000000001</v>
      </c>
      <c r="C73">
        <v>5</v>
      </c>
      <c r="D73" s="108">
        <v>100000</v>
      </c>
      <c r="E73" s="1">
        <v>45373</v>
      </c>
      <c r="K73" s="5"/>
    </row>
    <row r="74" spans="1:11" x14ac:dyDescent="0.25">
      <c r="A74" s="4" t="s">
        <v>398</v>
      </c>
      <c r="B74" s="6">
        <v>263.9187</v>
      </c>
      <c r="C74">
        <v>5</v>
      </c>
      <c r="D74" s="108">
        <v>100000</v>
      </c>
      <c r="E74" s="1">
        <v>45373</v>
      </c>
      <c r="K74" s="5"/>
    </row>
    <row r="75" spans="1:11" x14ac:dyDescent="0.25">
      <c r="A75" s="4" t="s">
        <v>402</v>
      </c>
      <c r="B75" s="6">
        <v>291.33269999999999</v>
      </c>
      <c r="C75">
        <v>5</v>
      </c>
      <c r="D75" s="108">
        <v>100000</v>
      </c>
      <c r="E75" s="1">
        <v>45373</v>
      </c>
      <c r="K75" s="5"/>
    </row>
    <row r="76" spans="1:11" x14ac:dyDescent="0.25">
      <c r="A76" s="4" t="s">
        <v>406</v>
      </c>
      <c r="B76" s="6">
        <v>206.33670000000001</v>
      </c>
      <c r="C76">
        <v>5</v>
      </c>
      <c r="D76" s="108">
        <v>100000</v>
      </c>
      <c r="E76" s="1">
        <v>45373</v>
      </c>
      <c r="K76" s="5"/>
    </row>
    <row r="77" spans="1:11" x14ac:dyDescent="0.25">
      <c r="A77" s="4" t="s">
        <v>410</v>
      </c>
      <c r="B77" s="6">
        <v>182.38770000000002</v>
      </c>
      <c r="C77">
        <v>5</v>
      </c>
      <c r="D77" s="108">
        <v>100000</v>
      </c>
      <c r="E77" s="1">
        <v>45373</v>
      </c>
      <c r="K77" s="5"/>
    </row>
    <row r="78" spans="1:11" x14ac:dyDescent="0.25">
      <c r="A78" s="4" t="s">
        <v>414</v>
      </c>
      <c r="B78" s="6">
        <v>221.44170000000003</v>
      </c>
      <c r="C78">
        <v>5</v>
      </c>
      <c r="D78" s="108">
        <v>100000</v>
      </c>
      <c r="E78" s="1">
        <v>45373</v>
      </c>
      <c r="K78" s="5"/>
    </row>
    <row r="79" spans="1:11" x14ac:dyDescent="0.25">
      <c r="A79" s="4" t="s">
        <v>418</v>
      </c>
      <c r="B79" s="6">
        <v>225.75569999999999</v>
      </c>
      <c r="C79">
        <v>5</v>
      </c>
      <c r="D79" s="108">
        <v>100000</v>
      </c>
      <c r="E79" s="1">
        <v>45373</v>
      </c>
      <c r="K79" s="5"/>
    </row>
    <row r="80" spans="1:11" x14ac:dyDescent="0.25">
      <c r="A80" s="4" t="s">
        <v>422</v>
      </c>
      <c r="B80" s="6">
        <v>262.72969999999998</v>
      </c>
      <c r="C80">
        <v>5</v>
      </c>
      <c r="D80" s="108">
        <v>100000</v>
      </c>
      <c r="E80" s="1">
        <v>45373</v>
      </c>
      <c r="K80" s="5"/>
    </row>
    <row r="81" spans="1:11" x14ac:dyDescent="0.25">
      <c r="A81" s="4" t="s">
        <v>426</v>
      </c>
      <c r="B81" s="6">
        <v>187.02170000000001</v>
      </c>
      <c r="C81">
        <v>5</v>
      </c>
      <c r="D81" s="108">
        <v>100000</v>
      </c>
      <c r="E81" s="1">
        <v>45373</v>
      </c>
      <c r="K81" s="5"/>
    </row>
    <row r="82" spans="1:11" x14ac:dyDescent="0.25">
      <c r="A82" s="4" t="s">
        <v>430</v>
      </c>
      <c r="B82" s="6">
        <v>265.99170000000004</v>
      </c>
      <c r="C82">
        <v>5</v>
      </c>
      <c r="D82" s="108">
        <v>100000</v>
      </c>
      <c r="E82" s="1">
        <v>45373</v>
      </c>
      <c r="K82" s="5"/>
    </row>
    <row r="83" spans="1:11" x14ac:dyDescent="0.25">
      <c r="A83" s="4" t="s">
        <v>434</v>
      </c>
      <c r="B83" s="6">
        <v>300.8297</v>
      </c>
      <c r="C83">
        <v>5</v>
      </c>
      <c r="D83" s="108">
        <v>100000</v>
      </c>
      <c r="E83" s="1">
        <v>45373</v>
      </c>
      <c r="K83" s="5"/>
    </row>
    <row r="84" spans="1:11" x14ac:dyDescent="0.25">
      <c r="A84" s="4" t="s">
        <v>438</v>
      </c>
      <c r="B84" s="6">
        <v>330.8227</v>
      </c>
      <c r="C84">
        <v>5</v>
      </c>
      <c r="D84" s="108">
        <v>100000</v>
      </c>
      <c r="E84" s="1">
        <v>45373</v>
      </c>
      <c r="K84" s="5"/>
    </row>
    <row r="85" spans="1:11" x14ac:dyDescent="0.25">
      <c r="A85" s="4" t="s">
        <v>442</v>
      </c>
      <c r="B85" s="6">
        <v>340.20070000000004</v>
      </c>
      <c r="C85">
        <v>5</v>
      </c>
      <c r="D85" s="108">
        <v>100000</v>
      </c>
      <c r="E85" s="1">
        <v>45373</v>
      </c>
      <c r="K85" s="5"/>
    </row>
    <row r="86" spans="1:11" x14ac:dyDescent="0.25">
      <c r="A86" s="4" t="s">
        <v>446</v>
      </c>
      <c r="B86" s="6">
        <v>295.28470000000004</v>
      </c>
      <c r="C86">
        <v>5</v>
      </c>
      <c r="D86" s="108">
        <v>100000</v>
      </c>
      <c r="E86" s="1">
        <v>45373</v>
      </c>
      <c r="K86" s="5"/>
    </row>
    <row r="87" spans="1:11" x14ac:dyDescent="0.25">
      <c r="A87" s="4" t="s">
        <v>450</v>
      </c>
      <c r="B87" s="6">
        <v>216.28270000000001</v>
      </c>
      <c r="C87">
        <v>5</v>
      </c>
      <c r="D87" s="108">
        <v>100000</v>
      </c>
      <c r="E87" s="1">
        <v>45373</v>
      </c>
      <c r="K87" s="5"/>
    </row>
    <row r="88" spans="1:11" x14ac:dyDescent="0.25">
      <c r="A88" s="4" t="s">
        <v>454</v>
      </c>
      <c r="B88" s="6">
        <v>305.50069999999999</v>
      </c>
      <c r="C88">
        <v>5</v>
      </c>
      <c r="D88" s="108">
        <v>100000</v>
      </c>
      <c r="E88" s="1">
        <v>45373</v>
      </c>
      <c r="K88" s="5"/>
    </row>
    <row r="89" spans="1:11" x14ac:dyDescent="0.25">
      <c r="A89" s="4" t="s">
        <v>458</v>
      </c>
      <c r="B89" s="6">
        <v>283.53969999999998</v>
      </c>
      <c r="C89">
        <v>5</v>
      </c>
      <c r="D89" s="108">
        <v>100000</v>
      </c>
      <c r="E89" s="1">
        <v>45373</v>
      </c>
      <c r="K89" s="5"/>
    </row>
    <row r="90" spans="1:11" x14ac:dyDescent="0.25">
      <c r="A90" s="4" t="s">
        <v>462</v>
      </c>
      <c r="B90" s="6">
        <v>372.68470000000002</v>
      </c>
      <c r="C90">
        <v>5</v>
      </c>
      <c r="D90" s="108">
        <v>100000</v>
      </c>
      <c r="E90" s="1">
        <v>45373</v>
      </c>
      <c r="K90" s="5"/>
    </row>
    <row r="91" spans="1:11" x14ac:dyDescent="0.25">
      <c r="A91" s="4" t="s">
        <v>466</v>
      </c>
      <c r="B91" s="6">
        <v>306.54270000000002</v>
      </c>
      <c r="C91">
        <v>5</v>
      </c>
      <c r="D91" s="108">
        <v>100000</v>
      </c>
      <c r="E91" s="1">
        <v>45373</v>
      </c>
      <c r="K91" s="5"/>
    </row>
    <row r="92" spans="1:11" x14ac:dyDescent="0.25">
      <c r="A92" s="4" t="s">
        <v>470</v>
      </c>
      <c r="B92" s="6">
        <v>240.20370000000003</v>
      </c>
      <c r="C92">
        <v>5</v>
      </c>
      <c r="D92" s="108">
        <v>100000</v>
      </c>
      <c r="E92" s="1">
        <v>45373</v>
      </c>
      <c r="K92" s="5"/>
    </row>
    <row r="93" spans="1:11" x14ac:dyDescent="0.25">
      <c r="A93" s="4" t="s">
        <v>474</v>
      </c>
      <c r="B93" s="6">
        <v>226.18270000000001</v>
      </c>
      <c r="C93">
        <v>5</v>
      </c>
      <c r="D93" s="108">
        <v>100000</v>
      </c>
      <c r="E93" s="1">
        <v>45373</v>
      </c>
      <c r="K93" s="5"/>
    </row>
    <row r="94" spans="1:11" x14ac:dyDescent="0.25">
      <c r="A94" s="5" t="s">
        <v>478</v>
      </c>
      <c r="B94" s="6">
        <v>214.83270000000002</v>
      </c>
      <c r="C94">
        <v>5</v>
      </c>
      <c r="D94" s="108">
        <v>100000</v>
      </c>
      <c r="E94" s="1">
        <v>45373</v>
      </c>
      <c r="K94" s="5"/>
    </row>
    <row r="95" spans="1:11" x14ac:dyDescent="0.25">
      <c r="A95" s="5" t="s">
        <v>482</v>
      </c>
      <c r="B95" s="6">
        <v>237.09370000000004</v>
      </c>
      <c r="C95">
        <v>5</v>
      </c>
      <c r="D95" s="108">
        <v>100000</v>
      </c>
      <c r="E95" s="1">
        <v>45373</v>
      </c>
      <c r="K95" s="5"/>
    </row>
    <row r="96" spans="1:11" x14ac:dyDescent="0.25">
      <c r="A96" s="5" t="s">
        <v>486</v>
      </c>
      <c r="B96" s="6">
        <v>151.5847</v>
      </c>
      <c r="C96">
        <v>5</v>
      </c>
      <c r="D96" s="108">
        <v>100000</v>
      </c>
      <c r="E96" s="1">
        <v>45373</v>
      </c>
      <c r="K96" s="5"/>
    </row>
    <row r="97" spans="1:11" x14ac:dyDescent="0.25">
      <c r="A97" s="5" t="s">
        <v>491</v>
      </c>
      <c r="B97" s="6">
        <v>193.18770000000001</v>
      </c>
      <c r="C97">
        <v>5</v>
      </c>
      <c r="D97" s="108">
        <v>100000</v>
      </c>
      <c r="E97" s="1">
        <v>45373</v>
      </c>
      <c r="K97" s="5"/>
    </row>
    <row r="98" spans="1:11" x14ac:dyDescent="0.25">
      <c r="A98" s="5" t="s">
        <v>495</v>
      </c>
      <c r="B98" s="6">
        <v>244.91070000000002</v>
      </c>
      <c r="C98">
        <v>5</v>
      </c>
      <c r="D98" s="108">
        <v>100000</v>
      </c>
      <c r="E98" s="1">
        <v>45373</v>
      </c>
      <c r="K98" s="5"/>
    </row>
    <row r="99" spans="1:11" x14ac:dyDescent="0.25">
      <c r="A99" s="5" t="s">
        <v>499</v>
      </c>
      <c r="B99" s="6">
        <v>162.04669999999999</v>
      </c>
      <c r="C99">
        <v>5</v>
      </c>
      <c r="D99" s="108">
        <v>100000</v>
      </c>
      <c r="E99" s="1">
        <v>45373</v>
      </c>
      <c r="K99" s="5"/>
    </row>
    <row r="100" spans="1:11" x14ac:dyDescent="0.25">
      <c r="A100" s="5" t="s">
        <v>503</v>
      </c>
      <c r="B100" s="6">
        <v>152.41470000000001</v>
      </c>
      <c r="C100">
        <v>5</v>
      </c>
      <c r="D100" s="108">
        <v>100000</v>
      </c>
      <c r="E100" s="1">
        <v>45373</v>
      </c>
      <c r="K100" s="5"/>
    </row>
    <row r="101" spans="1:11" x14ac:dyDescent="0.25">
      <c r="A101" s="5" t="s">
        <v>507</v>
      </c>
      <c r="B101" s="6">
        <v>255.52570000000003</v>
      </c>
      <c r="C101">
        <v>5</v>
      </c>
      <c r="D101" s="108">
        <v>100000</v>
      </c>
      <c r="E101" s="1">
        <v>45373</v>
      </c>
      <c r="K101" s="5"/>
    </row>
    <row r="102" spans="1:11" x14ac:dyDescent="0.25">
      <c r="A102" s="5" t="s">
        <v>511</v>
      </c>
      <c r="B102" s="6">
        <v>256.2097</v>
      </c>
      <c r="C102">
        <v>5</v>
      </c>
      <c r="D102" s="108">
        <v>100000</v>
      </c>
      <c r="E102" s="1">
        <v>45373</v>
      </c>
      <c r="K102" s="5"/>
    </row>
    <row r="103" spans="1:11" x14ac:dyDescent="0.25">
      <c r="A103" s="5" t="s">
        <v>515</v>
      </c>
      <c r="B103" s="6">
        <v>233.71770000000001</v>
      </c>
      <c r="C103">
        <v>5</v>
      </c>
      <c r="D103" s="108">
        <v>100000</v>
      </c>
      <c r="E103" s="1">
        <v>45373</v>
      </c>
      <c r="K103" s="5"/>
    </row>
    <row r="104" spans="1:11" x14ac:dyDescent="0.25">
      <c r="A104" s="4" t="s">
        <v>520</v>
      </c>
      <c r="B104" s="6">
        <v>258.08870000000002</v>
      </c>
      <c r="C104">
        <v>5</v>
      </c>
      <c r="D104" s="108">
        <v>100000</v>
      </c>
      <c r="E104" s="1">
        <v>45373</v>
      </c>
      <c r="K104" s="5"/>
    </row>
    <row r="105" spans="1:11" x14ac:dyDescent="0.25">
      <c r="A105" s="4" t="s">
        <v>524</v>
      </c>
      <c r="B105" s="6">
        <v>188.26769999999999</v>
      </c>
      <c r="C105">
        <v>5</v>
      </c>
      <c r="D105" s="108">
        <v>100000</v>
      </c>
      <c r="E105" s="1">
        <v>45373</v>
      </c>
      <c r="K105" s="5"/>
    </row>
    <row r="106" spans="1:11" x14ac:dyDescent="0.25">
      <c r="A106" s="4" t="s">
        <v>528</v>
      </c>
      <c r="B106" s="6">
        <v>159.07629999999997</v>
      </c>
      <c r="C106">
        <v>5</v>
      </c>
      <c r="D106" s="108">
        <v>100000</v>
      </c>
      <c r="E106" s="1">
        <v>45373</v>
      </c>
      <c r="K106" s="5"/>
    </row>
    <row r="107" spans="1:11" x14ac:dyDescent="0.25">
      <c r="A107" s="4" t="s">
        <v>533</v>
      </c>
      <c r="B107" s="6">
        <v>101.2723</v>
      </c>
      <c r="C107">
        <v>5</v>
      </c>
      <c r="D107" s="108">
        <v>100000</v>
      </c>
      <c r="E107" s="1">
        <v>45373</v>
      </c>
      <c r="K107" s="5"/>
    </row>
    <row r="108" spans="1:11" x14ac:dyDescent="0.25">
      <c r="A108" s="4" t="s">
        <v>537</v>
      </c>
      <c r="B108" s="6">
        <v>182.69329999999999</v>
      </c>
      <c r="C108">
        <v>5</v>
      </c>
      <c r="D108" s="108">
        <v>100000</v>
      </c>
      <c r="E108" s="1">
        <v>45373</v>
      </c>
      <c r="K108" s="5"/>
    </row>
    <row r="109" spans="1:11" x14ac:dyDescent="0.25">
      <c r="A109" s="4" t="s">
        <v>541</v>
      </c>
      <c r="B109" s="6">
        <v>124.5223</v>
      </c>
      <c r="C109">
        <v>5</v>
      </c>
      <c r="D109" s="108">
        <v>100000</v>
      </c>
      <c r="E109" s="1">
        <v>45373</v>
      </c>
      <c r="K109" s="5"/>
    </row>
    <row r="110" spans="1:11" x14ac:dyDescent="0.25">
      <c r="A110" s="4" t="s">
        <v>545</v>
      </c>
      <c r="B110" s="6">
        <v>148.75429999999997</v>
      </c>
      <c r="C110">
        <v>5</v>
      </c>
      <c r="D110" s="108">
        <v>100000</v>
      </c>
      <c r="E110" s="1">
        <v>45373</v>
      </c>
      <c r="K110" s="5"/>
    </row>
    <row r="111" spans="1:11" x14ac:dyDescent="0.25">
      <c r="A111" s="4" t="s">
        <v>550</v>
      </c>
      <c r="B111" s="6">
        <v>125.69229999999999</v>
      </c>
      <c r="C111">
        <v>5</v>
      </c>
      <c r="D111" s="108">
        <v>100000</v>
      </c>
      <c r="E111" s="1">
        <v>45373</v>
      </c>
      <c r="K111" s="5"/>
    </row>
    <row r="112" spans="1:11" x14ac:dyDescent="0.25">
      <c r="A112" s="4" t="s">
        <v>555</v>
      </c>
      <c r="B112" s="6">
        <v>118.2723</v>
      </c>
      <c r="C112">
        <v>5</v>
      </c>
      <c r="D112" s="108">
        <v>100000</v>
      </c>
      <c r="E112" s="1">
        <v>45373</v>
      </c>
      <c r="K112" s="5"/>
    </row>
    <row r="113" spans="1:11" x14ac:dyDescent="0.25">
      <c r="A113" s="4" t="s">
        <v>559</v>
      </c>
      <c r="B113" s="6">
        <v>77.628299999999996</v>
      </c>
      <c r="C113">
        <v>5</v>
      </c>
      <c r="D113" s="108">
        <v>100000</v>
      </c>
      <c r="E113" s="1">
        <v>45373</v>
      </c>
      <c r="K113" s="5"/>
    </row>
    <row r="114" spans="1:11" x14ac:dyDescent="0.25">
      <c r="A114" s="4" t="s">
        <v>565</v>
      </c>
      <c r="B114" s="6">
        <v>57.063300000000005</v>
      </c>
      <c r="C114">
        <v>5</v>
      </c>
      <c r="D114" s="108">
        <v>100000</v>
      </c>
      <c r="E114" s="1">
        <v>45373</v>
      </c>
      <c r="K114" s="5"/>
    </row>
    <row r="115" spans="1:11" x14ac:dyDescent="0.25">
      <c r="A115" s="4" t="s">
        <v>572</v>
      </c>
      <c r="B115" s="6">
        <v>222.55130000000003</v>
      </c>
      <c r="C115">
        <v>5</v>
      </c>
      <c r="D115" s="108">
        <v>100000</v>
      </c>
      <c r="E115" s="1">
        <v>45373</v>
      </c>
      <c r="K115" s="5"/>
    </row>
    <row r="116" spans="1:11" x14ac:dyDescent="0.25">
      <c r="A116" s="4" t="s">
        <v>576</v>
      </c>
      <c r="B116" s="6">
        <v>214.62029999999999</v>
      </c>
      <c r="C116">
        <v>5</v>
      </c>
      <c r="D116" s="108">
        <v>100000</v>
      </c>
      <c r="E116" s="1">
        <v>45373</v>
      </c>
      <c r="K116" s="5"/>
    </row>
    <row r="117" spans="1:11" x14ac:dyDescent="0.25">
      <c r="A117" s="4" t="s">
        <v>582</v>
      </c>
      <c r="B117" s="6">
        <v>78.087299999999999</v>
      </c>
      <c r="C117">
        <v>5</v>
      </c>
      <c r="D117" s="108">
        <v>100000</v>
      </c>
      <c r="E117" s="1">
        <v>45373</v>
      </c>
      <c r="K117" s="5"/>
    </row>
    <row r="118" spans="1:11" x14ac:dyDescent="0.25">
      <c r="A118" s="32" t="s">
        <v>85</v>
      </c>
      <c r="B118" s="3">
        <v>20.977</v>
      </c>
      <c r="C118">
        <v>5</v>
      </c>
      <c r="D118" s="108">
        <v>100</v>
      </c>
      <c r="E118" s="1">
        <v>45425</v>
      </c>
      <c r="K118" s="5"/>
    </row>
    <row r="119" spans="1:11" x14ac:dyDescent="0.25">
      <c r="A119" s="8" t="s">
        <v>95</v>
      </c>
      <c r="B119" s="3">
        <v>15.898399999999999</v>
      </c>
      <c r="C119">
        <v>5</v>
      </c>
      <c r="D119" s="108">
        <v>100</v>
      </c>
      <c r="E119" s="1">
        <v>45425</v>
      </c>
    </row>
    <row r="120" spans="1:11" x14ac:dyDescent="0.25">
      <c r="A120" s="8" t="s">
        <v>99</v>
      </c>
      <c r="B120" s="3">
        <v>69.4452</v>
      </c>
      <c r="C120">
        <v>5</v>
      </c>
      <c r="D120" s="108">
        <v>100</v>
      </c>
      <c r="E120" s="1">
        <v>45425</v>
      </c>
    </row>
    <row r="121" spans="1:11" x14ac:dyDescent="0.25">
      <c r="A121" s="8" t="s">
        <v>104</v>
      </c>
      <c r="B121" s="3">
        <v>56.302199999999999</v>
      </c>
      <c r="C121">
        <v>5</v>
      </c>
      <c r="D121" s="108">
        <v>100</v>
      </c>
      <c r="E121" s="1">
        <v>45425</v>
      </c>
    </row>
    <row r="122" spans="1:11" x14ac:dyDescent="0.25">
      <c r="A122" s="8" t="s">
        <v>109</v>
      </c>
      <c r="B122" s="3">
        <v>56.276400000000002</v>
      </c>
      <c r="C122">
        <v>5</v>
      </c>
      <c r="D122" s="108">
        <v>100</v>
      </c>
      <c r="E122" s="1">
        <v>45425</v>
      </c>
    </row>
    <row r="123" spans="1:11" x14ac:dyDescent="0.25">
      <c r="A123" s="8" t="s">
        <v>114</v>
      </c>
      <c r="B123" s="3">
        <v>10.616</v>
      </c>
      <c r="C123">
        <v>5</v>
      </c>
      <c r="D123" s="108">
        <v>100</v>
      </c>
      <c r="E123" s="1">
        <v>45425</v>
      </c>
    </row>
    <row r="124" spans="1:11" x14ac:dyDescent="0.25">
      <c r="A124" s="8" t="s">
        <v>118</v>
      </c>
      <c r="B124" s="3">
        <v>70.807400000000001</v>
      </c>
      <c r="C124">
        <v>5</v>
      </c>
      <c r="D124" s="108">
        <v>100</v>
      </c>
      <c r="E124" s="1">
        <v>45425</v>
      </c>
    </row>
    <row r="125" spans="1:11" x14ac:dyDescent="0.25">
      <c r="A125" s="8" t="s">
        <v>122</v>
      </c>
      <c r="B125" s="3">
        <v>8.2827999999999999</v>
      </c>
      <c r="C125">
        <v>5</v>
      </c>
      <c r="D125" s="108">
        <v>100</v>
      </c>
      <c r="E125" s="1">
        <v>45425</v>
      </c>
    </row>
    <row r="126" spans="1:11" x14ac:dyDescent="0.25">
      <c r="A126" s="8" t="s">
        <v>126</v>
      </c>
      <c r="B126" s="3">
        <v>8.9976000000000003</v>
      </c>
      <c r="C126">
        <v>5</v>
      </c>
      <c r="D126" s="108">
        <v>100</v>
      </c>
      <c r="E126" s="1">
        <v>45425</v>
      </c>
    </row>
    <row r="127" spans="1:11" x14ac:dyDescent="0.25">
      <c r="A127" s="32" t="s">
        <v>131</v>
      </c>
      <c r="B127" s="28">
        <v>9.7423373190523179</v>
      </c>
      <c r="C127">
        <v>5</v>
      </c>
      <c r="D127" s="108">
        <v>100</v>
      </c>
      <c r="E127" s="1">
        <v>45425</v>
      </c>
    </row>
    <row r="128" spans="1:11" x14ac:dyDescent="0.25">
      <c r="A128" s="32" t="s">
        <v>135</v>
      </c>
      <c r="B128" s="28">
        <v>6.4972432339000505</v>
      </c>
      <c r="C128">
        <v>5</v>
      </c>
      <c r="D128" s="108">
        <v>100</v>
      </c>
      <c r="E128" s="1">
        <v>45425</v>
      </c>
    </row>
    <row r="129" spans="1:5" x14ac:dyDescent="0.25">
      <c r="A129" s="32" t="s">
        <v>140</v>
      </c>
      <c r="B129" s="28">
        <v>50.864656835827496</v>
      </c>
      <c r="C129">
        <v>5</v>
      </c>
      <c r="D129" s="108">
        <v>100</v>
      </c>
      <c r="E129" s="1">
        <v>45425</v>
      </c>
    </row>
    <row r="130" spans="1:5" x14ac:dyDescent="0.25">
      <c r="A130" s="6" t="s">
        <v>144</v>
      </c>
      <c r="B130" s="28">
        <v>10.466422012739093</v>
      </c>
      <c r="C130">
        <v>5</v>
      </c>
      <c r="D130" s="108">
        <v>100</v>
      </c>
      <c r="E130" s="1">
        <v>45425</v>
      </c>
    </row>
    <row r="131" spans="1:5" x14ac:dyDescent="0.25">
      <c r="A131" s="6" t="s">
        <v>148</v>
      </c>
      <c r="B131" s="28">
        <v>49.58486829960033</v>
      </c>
      <c r="C131">
        <v>5</v>
      </c>
      <c r="D131" s="108">
        <v>100</v>
      </c>
      <c r="E131" s="1">
        <v>45425</v>
      </c>
    </row>
    <row r="132" spans="1:5" x14ac:dyDescent="0.25">
      <c r="A132" s="6" t="s">
        <v>152</v>
      </c>
      <c r="B132" s="28">
        <v>45.286688388423578</v>
      </c>
      <c r="C132">
        <v>5</v>
      </c>
      <c r="D132" s="108">
        <v>100</v>
      </c>
      <c r="E132" s="1">
        <v>45425</v>
      </c>
    </row>
    <row r="133" spans="1:5" x14ac:dyDescent="0.25">
      <c r="A133" s="6" t="s">
        <v>156</v>
      </c>
      <c r="B133" s="28">
        <v>48.984012050048619</v>
      </c>
      <c r="C133">
        <v>5</v>
      </c>
      <c r="D133" s="108">
        <v>100</v>
      </c>
      <c r="E133" s="1">
        <v>45425</v>
      </c>
    </row>
    <row r="134" spans="1:5" x14ac:dyDescent="0.25">
      <c r="A134" s="6" t="s">
        <v>161</v>
      </c>
      <c r="B134" s="3">
        <v>25.3002</v>
      </c>
      <c r="C134">
        <v>5</v>
      </c>
      <c r="D134" s="108">
        <v>100</v>
      </c>
      <c r="E134" s="1">
        <v>45425</v>
      </c>
    </row>
    <row r="135" spans="1:5" x14ac:dyDescent="0.25">
      <c r="A135" s="6" t="s">
        <v>165</v>
      </c>
      <c r="B135" s="28">
        <v>21.49677877554668</v>
      </c>
      <c r="C135">
        <v>5</v>
      </c>
      <c r="D135" s="108">
        <v>100</v>
      </c>
      <c r="E135" s="1">
        <v>45425</v>
      </c>
    </row>
    <row r="136" spans="1:5" x14ac:dyDescent="0.25">
      <c r="A136" s="6" t="s">
        <v>169</v>
      </c>
      <c r="B136" s="28">
        <v>28.990667326707058</v>
      </c>
      <c r="C136">
        <v>5</v>
      </c>
      <c r="D136" s="108">
        <v>100</v>
      </c>
      <c r="E136" s="1">
        <v>45425</v>
      </c>
    </row>
    <row r="137" spans="1:5" x14ac:dyDescent="0.25">
      <c r="A137" s="6" t="s">
        <v>173</v>
      </c>
      <c r="B137" s="28">
        <v>36.119103583619555</v>
      </c>
      <c r="C137">
        <v>5</v>
      </c>
      <c r="D137" s="108">
        <v>100</v>
      </c>
      <c r="E137" s="1">
        <v>45425</v>
      </c>
    </row>
    <row r="138" spans="1:5" x14ac:dyDescent="0.25">
      <c r="A138" s="6" t="s">
        <v>177</v>
      </c>
      <c r="B138" s="28">
        <v>9.7928986081535374</v>
      </c>
      <c r="C138">
        <v>5</v>
      </c>
      <c r="D138" s="108">
        <v>100</v>
      </c>
      <c r="E138" s="1">
        <v>45425</v>
      </c>
    </row>
    <row r="139" spans="1:5" x14ac:dyDescent="0.25">
      <c r="A139" s="6" t="s">
        <v>181</v>
      </c>
      <c r="B139" s="28">
        <v>8.3720088000159905</v>
      </c>
      <c r="C139">
        <v>5</v>
      </c>
      <c r="D139" s="108">
        <v>100</v>
      </c>
      <c r="E139" s="1">
        <v>45425</v>
      </c>
    </row>
    <row r="140" spans="1:5" x14ac:dyDescent="0.25">
      <c r="A140" s="6" t="s">
        <v>185</v>
      </c>
      <c r="B140" s="28">
        <v>14.822923782972133</v>
      </c>
      <c r="C140">
        <v>5</v>
      </c>
      <c r="D140" s="108">
        <v>100</v>
      </c>
      <c r="E140" s="1">
        <v>45425</v>
      </c>
    </row>
    <row r="141" spans="1:5" x14ac:dyDescent="0.25">
      <c r="A141" s="6" t="s">
        <v>189</v>
      </c>
      <c r="B141" s="28">
        <v>24.733877121957356</v>
      </c>
      <c r="C141">
        <v>5</v>
      </c>
      <c r="D141" s="108">
        <v>100</v>
      </c>
      <c r="E141" s="1">
        <v>45425</v>
      </c>
    </row>
    <row r="142" spans="1:5" x14ac:dyDescent="0.25">
      <c r="A142" s="6" t="s">
        <v>193</v>
      </c>
      <c r="B142" s="28">
        <v>26.305039784679458</v>
      </c>
      <c r="C142">
        <v>5</v>
      </c>
      <c r="D142" s="108">
        <v>100</v>
      </c>
      <c r="E142" s="1">
        <v>45425</v>
      </c>
    </row>
    <row r="143" spans="1:5" x14ac:dyDescent="0.25">
      <c r="A143" s="6" t="s">
        <v>197</v>
      </c>
      <c r="B143" s="28">
        <v>49.047742791194807</v>
      </c>
      <c r="C143">
        <v>5</v>
      </c>
      <c r="D143" s="108">
        <v>100</v>
      </c>
      <c r="E143" s="1">
        <v>45425</v>
      </c>
    </row>
    <row r="144" spans="1:5" x14ac:dyDescent="0.25">
      <c r="A144" s="6" t="s">
        <v>201</v>
      </c>
      <c r="B144" s="28">
        <v>34.655177887549343</v>
      </c>
      <c r="C144">
        <v>5</v>
      </c>
      <c r="D144" s="108">
        <v>100</v>
      </c>
      <c r="E144" s="1">
        <v>45425</v>
      </c>
    </row>
    <row r="145" spans="1:5" x14ac:dyDescent="0.25">
      <c r="A145" s="6" t="s">
        <v>206</v>
      </c>
      <c r="B145" s="28">
        <v>10.874675026133133</v>
      </c>
      <c r="C145">
        <v>5</v>
      </c>
      <c r="D145" s="108">
        <v>100</v>
      </c>
      <c r="E145" s="1">
        <v>45425</v>
      </c>
    </row>
    <row r="146" spans="1:5" x14ac:dyDescent="0.25">
      <c r="A146" s="6" t="s">
        <v>210</v>
      </c>
      <c r="B146" s="28">
        <v>15.265746607984216</v>
      </c>
      <c r="C146">
        <v>5</v>
      </c>
      <c r="D146" s="108">
        <v>100</v>
      </c>
      <c r="E146" s="1">
        <v>45425</v>
      </c>
    </row>
    <row r="147" spans="1:5" x14ac:dyDescent="0.25">
      <c r="A147" s="6" t="s">
        <v>214</v>
      </c>
      <c r="B147" s="28">
        <v>22.378896893773085</v>
      </c>
      <c r="C147">
        <v>5</v>
      </c>
      <c r="D147" s="108">
        <v>100</v>
      </c>
      <c r="E147" s="1">
        <v>45425</v>
      </c>
    </row>
    <row r="148" spans="1:5" x14ac:dyDescent="0.25">
      <c r="A148" s="6" t="s">
        <v>218</v>
      </c>
      <c r="B148" s="28">
        <v>79.207669324465897</v>
      </c>
      <c r="C148">
        <v>5</v>
      </c>
      <c r="D148" s="108">
        <v>100</v>
      </c>
      <c r="E148" s="1">
        <v>45425</v>
      </c>
    </row>
    <row r="149" spans="1:5" x14ac:dyDescent="0.25">
      <c r="A149" s="6" t="s">
        <v>222</v>
      </c>
      <c r="B149" s="28">
        <v>7.2163893830699637</v>
      </c>
      <c r="C149">
        <v>5</v>
      </c>
      <c r="D149" s="108">
        <v>100</v>
      </c>
      <c r="E149" s="1">
        <v>45425</v>
      </c>
    </row>
    <row r="150" spans="1:5" x14ac:dyDescent="0.25">
      <c r="A150" s="6" t="s">
        <v>226</v>
      </c>
      <c r="B150" s="28">
        <v>120.83701274497238</v>
      </c>
      <c r="C150">
        <v>5</v>
      </c>
      <c r="D150" s="108">
        <v>100</v>
      </c>
      <c r="E150" s="1">
        <v>45425</v>
      </c>
    </row>
    <row r="151" spans="1:5" x14ac:dyDescent="0.25">
      <c r="A151" s="6" t="s">
        <v>230</v>
      </c>
      <c r="B151" s="28">
        <v>113.40473841587955</v>
      </c>
      <c r="C151">
        <v>5</v>
      </c>
      <c r="D151" s="108">
        <v>100</v>
      </c>
      <c r="E151" s="1">
        <v>45425</v>
      </c>
    </row>
    <row r="152" spans="1:5" x14ac:dyDescent="0.25">
      <c r="A152" s="6" t="s">
        <v>234</v>
      </c>
      <c r="B152" s="28">
        <v>149.78840688433107</v>
      </c>
      <c r="C152">
        <v>5</v>
      </c>
      <c r="D152" s="108">
        <v>100</v>
      </c>
      <c r="E152" s="1">
        <v>45425</v>
      </c>
    </row>
    <row r="153" spans="1:5" x14ac:dyDescent="0.25">
      <c r="A153" s="6" t="s">
        <v>238</v>
      </c>
      <c r="B153" s="28">
        <v>137.43640154129622</v>
      </c>
      <c r="C153">
        <v>5</v>
      </c>
      <c r="D153" s="108">
        <v>100</v>
      </c>
      <c r="E153" s="1">
        <v>45425</v>
      </c>
    </row>
    <row r="154" spans="1:5" x14ac:dyDescent="0.25">
      <c r="A154" s="6" t="s">
        <v>242</v>
      </c>
      <c r="B154" s="28">
        <v>192.13877780429959</v>
      </c>
      <c r="C154">
        <v>5</v>
      </c>
      <c r="D154" s="108">
        <v>100</v>
      </c>
      <c r="E154" s="1">
        <v>45425</v>
      </c>
    </row>
    <row r="155" spans="1:5" x14ac:dyDescent="0.25">
      <c r="A155" s="6" t="s">
        <v>246</v>
      </c>
      <c r="B155" s="28">
        <v>48.546362938339918</v>
      </c>
      <c r="C155">
        <v>5</v>
      </c>
      <c r="D155" s="108">
        <v>100</v>
      </c>
      <c r="E155" s="1">
        <v>45425</v>
      </c>
    </row>
    <row r="156" spans="1:5" x14ac:dyDescent="0.25">
      <c r="A156" s="6" t="s">
        <v>250</v>
      </c>
      <c r="B156" s="28">
        <v>62.070214344590468</v>
      </c>
      <c r="C156">
        <v>5</v>
      </c>
      <c r="D156" s="108">
        <v>100</v>
      </c>
      <c r="E156" s="1">
        <v>45425</v>
      </c>
    </row>
    <row r="157" spans="1:5" x14ac:dyDescent="0.25">
      <c r="A157" s="6" t="s">
        <v>254</v>
      </c>
      <c r="B157" s="28">
        <v>143.78807529634207</v>
      </c>
      <c r="C157">
        <v>5</v>
      </c>
      <c r="D157" s="108">
        <v>100</v>
      </c>
      <c r="E157" s="1">
        <v>45425</v>
      </c>
    </row>
    <row r="158" spans="1:5" x14ac:dyDescent="0.25">
      <c r="A158" s="6" t="s">
        <v>258</v>
      </c>
      <c r="B158" s="28">
        <v>105.44592117377445</v>
      </c>
      <c r="C158">
        <v>5</v>
      </c>
      <c r="D158" s="108">
        <v>100</v>
      </c>
      <c r="E158" s="1">
        <v>45425</v>
      </c>
    </row>
    <row r="159" spans="1:5" x14ac:dyDescent="0.25">
      <c r="A159" s="6" t="s">
        <v>262</v>
      </c>
      <c r="B159" s="28">
        <v>182.82844554607956</v>
      </c>
      <c r="C159">
        <v>5</v>
      </c>
      <c r="D159" s="108">
        <v>100</v>
      </c>
      <c r="E159" s="1">
        <v>45425</v>
      </c>
    </row>
    <row r="160" spans="1:5" x14ac:dyDescent="0.25">
      <c r="A160" s="6" t="s">
        <v>266</v>
      </c>
      <c r="B160" s="28">
        <v>56.186761643500581</v>
      </c>
      <c r="C160">
        <v>5</v>
      </c>
      <c r="D160" s="108">
        <v>100</v>
      </c>
      <c r="E160" s="1">
        <v>45425</v>
      </c>
    </row>
    <row r="161" spans="1:5" x14ac:dyDescent="0.25">
      <c r="A161" s="6" t="s">
        <v>270</v>
      </c>
      <c r="B161" s="28">
        <v>86.623011500929508</v>
      </c>
      <c r="C161">
        <v>5</v>
      </c>
      <c r="D161" s="108">
        <v>100</v>
      </c>
      <c r="E161" s="1">
        <v>45425</v>
      </c>
    </row>
    <row r="162" spans="1:5" x14ac:dyDescent="0.25">
      <c r="A162" s="6" t="s">
        <v>275</v>
      </c>
      <c r="B162" s="28">
        <v>17.821325811067748</v>
      </c>
      <c r="C162">
        <v>5</v>
      </c>
      <c r="D162" s="108">
        <v>100</v>
      </c>
      <c r="E162" s="1">
        <v>45425</v>
      </c>
    </row>
    <row r="163" spans="1:5" x14ac:dyDescent="0.25">
      <c r="A163" s="6" t="s">
        <v>280</v>
      </c>
      <c r="B163" s="28">
        <v>172.0283190252724</v>
      </c>
      <c r="C163">
        <v>5</v>
      </c>
      <c r="D163" s="108">
        <v>100</v>
      </c>
      <c r="E163" s="1">
        <v>45425</v>
      </c>
    </row>
    <row r="164" spans="1:5" x14ac:dyDescent="0.25">
      <c r="A164" s="6" t="s">
        <v>288</v>
      </c>
      <c r="B164" s="28">
        <v>40.679496691763092</v>
      </c>
      <c r="C164">
        <v>5</v>
      </c>
      <c r="D164" s="108">
        <v>100</v>
      </c>
      <c r="E164" s="1">
        <v>45425</v>
      </c>
    </row>
    <row r="165" spans="1:5" x14ac:dyDescent="0.25">
      <c r="A165" s="6" t="s">
        <v>294</v>
      </c>
      <c r="B165" s="28">
        <v>92.55302762174982</v>
      </c>
      <c r="C165">
        <v>5</v>
      </c>
      <c r="D165" s="108">
        <v>100</v>
      </c>
      <c r="E165" s="1">
        <v>45425</v>
      </c>
    </row>
    <row r="166" spans="1:5" x14ac:dyDescent="0.25">
      <c r="A166" s="6" t="s">
        <v>298</v>
      </c>
      <c r="B166" s="28">
        <v>62.971616303311293</v>
      </c>
      <c r="C166">
        <v>5</v>
      </c>
      <c r="D166" s="108">
        <v>100</v>
      </c>
      <c r="E166" s="1">
        <v>45425</v>
      </c>
    </row>
    <row r="167" spans="1:5" x14ac:dyDescent="0.25">
      <c r="A167" s="6" t="s">
        <v>302</v>
      </c>
      <c r="B167" s="28">
        <v>42.983210124486597</v>
      </c>
      <c r="C167">
        <v>5</v>
      </c>
      <c r="D167" s="108">
        <v>100</v>
      </c>
      <c r="E167" s="1">
        <v>45425</v>
      </c>
    </row>
    <row r="168" spans="1:5" x14ac:dyDescent="0.25">
      <c r="A168" s="6" t="s">
        <v>306</v>
      </c>
      <c r="B168" s="28">
        <v>27.23607301050146</v>
      </c>
      <c r="C168">
        <v>5</v>
      </c>
      <c r="D168" s="108">
        <v>100</v>
      </c>
      <c r="E168" s="1">
        <v>45425</v>
      </c>
    </row>
    <row r="169" spans="1:5" x14ac:dyDescent="0.25">
      <c r="A169" s="6" t="s">
        <v>311</v>
      </c>
      <c r="B169" s="28">
        <v>36.06101689334978</v>
      </c>
      <c r="C169">
        <v>5</v>
      </c>
      <c r="D169" s="108">
        <v>100</v>
      </c>
      <c r="E169" s="1">
        <v>45425</v>
      </c>
    </row>
    <row r="170" spans="1:5" x14ac:dyDescent="0.25">
      <c r="A170" s="6" t="s">
        <v>316</v>
      </c>
      <c r="B170" s="28">
        <v>118.50296253878815</v>
      </c>
      <c r="C170">
        <v>5</v>
      </c>
      <c r="D170" s="108">
        <v>100</v>
      </c>
      <c r="E170" s="1">
        <v>45425</v>
      </c>
    </row>
    <row r="171" spans="1:5" x14ac:dyDescent="0.25">
      <c r="A171" s="6" t="s">
        <v>320</v>
      </c>
      <c r="B171" s="28">
        <v>14.007358431330127</v>
      </c>
      <c r="C171">
        <v>5</v>
      </c>
      <c r="D171" s="108">
        <v>100</v>
      </c>
      <c r="E171" s="1">
        <v>45425</v>
      </c>
    </row>
    <row r="172" spans="1:5" x14ac:dyDescent="0.25">
      <c r="A172" s="6" t="s">
        <v>325</v>
      </c>
      <c r="B172" s="28">
        <v>153.12803882166327</v>
      </c>
      <c r="C172">
        <v>5</v>
      </c>
      <c r="D172" s="108">
        <v>100</v>
      </c>
      <c r="E172" s="1">
        <v>45425</v>
      </c>
    </row>
    <row r="173" spans="1:5" x14ac:dyDescent="0.25">
      <c r="A173" s="6" t="s">
        <v>330</v>
      </c>
      <c r="B173" s="28">
        <v>117.02398604038082</v>
      </c>
      <c r="C173">
        <v>5</v>
      </c>
      <c r="D173" s="108">
        <v>100</v>
      </c>
      <c r="E173" s="1">
        <v>45425</v>
      </c>
    </row>
    <row r="174" spans="1:5" x14ac:dyDescent="0.25">
      <c r="A174" s="6" t="s">
        <v>334</v>
      </c>
      <c r="B174" s="28">
        <v>10.664164294539242</v>
      </c>
      <c r="C174">
        <v>5</v>
      </c>
      <c r="D174" s="108">
        <v>100</v>
      </c>
      <c r="E174" s="1">
        <v>45425</v>
      </c>
    </row>
    <row r="175" spans="1:5" x14ac:dyDescent="0.25">
      <c r="A175" s="6" t="s">
        <v>338</v>
      </c>
      <c r="B175" s="28">
        <v>11.056676845630212</v>
      </c>
      <c r="C175">
        <v>5</v>
      </c>
      <c r="D175" s="108">
        <v>100</v>
      </c>
      <c r="E175" s="1">
        <v>45425</v>
      </c>
    </row>
    <row r="176" spans="1:5" x14ac:dyDescent="0.25">
      <c r="A176" s="6" t="s">
        <v>342</v>
      </c>
      <c r="B176" s="28">
        <v>11.508191816448075</v>
      </c>
      <c r="C176">
        <v>5</v>
      </c>
      <c r="D176" s="108">
        <v>100</v>
      </c>
      <c r="E176" s="1">
        <v>45425</v>
      </c>
    </row>
    <row r="177" spans="1:5" x14ac:dyDescent="0.25">
      <c r="A177" s="6" t="s">
        <v>346</v>
      </c>
      <c r="B177" s="28">
        <v>25.484023839488312</v>
      </c>
      <c r="C177">
        <v>5</v>
      </c>
      <c r="D177" s="108">
        <v>100</v>
      </c>
      <c r="E177" s="1">
        <v>45425</v>
      </c>
    </row>
    <row r="178" spans="1:5" x14ac:dyDescent="0.25">
      <c r="A178" s="6" t="s">
        <v>351</v>
      </c>
      <c r="B178" s="3">
        <v>55.133800000000001</v>
      </c>
      <c r="C178">
        <v>5</v>
      </c>
      <c r="D178" s="108">
        <v>100</v>
      </c>
      <c r="E178" s="1">
        <v>45425</v>
      </c>
    </row>
    <row r="179" spans="1:5" x14ac:dyDescent="0.25">
      <c r="A179" s="6" t="s">
        <v>355</v>
      </c>
      <c r="B179" s="28">
        <v>25.509131252138051</v>
      </c>
      <c r="C179">
        <v>5</v>
      </c>
      <c r="D179" s="108">
        <v>100</v>
      </c>
      <c r="E179" s="1">
        <v>45425</v>
      </c>
    </row>
    <row r="180" spans="1:5" x14ac:dyDescent="0.25">
      <c r="A180" s="6" t="s">
        <v>359</v>
      </c>
      <c r="B180" s="3">
        <v>65.764600000000002</v>
      </c>
      <c r="C180">
        <v>5</v>
      </c>
      <c r="D180" s="108">
        <v>100</v>
      </c>
      <c r="E180" s="1">
        <v>45425</v>
      </c>
    </row>
    <row r="181" spans="1:5" x14ac:dyDescent="0.25">
      <c r="A181" s="6" t="s">
        <v>363</v>
      </c>
      <c r="B181" s="3">
        <v>49.300800000000002</v>
      </c>
      <c r="C181">
        <v>5</v>
      </c>
      <c r="D181" s="108">
        <v>100</v>
      </c>
      <c r="E181" s="1">
        <v>45425</v>
      </c>
    </row>
    <row r="182" spans="1:5" x14ac:dyDescent="0.25">
      <c r="A182" s="6" t="s">
        <v>367</v>
      </c>
      <c r="B182" s="28">
        <v>34.79720010503268</v>
      </c>
      <c r="C182">
        <v>5</v>
      </c>
      <c r="D182" s="108">
        <v>100</v>
      </c>
      <c r="E182" s="1">
        <v>45425</v>
      </c>
    </row>
    <row r="183" spans="1:5" x14ac:dyDescent="0.25">
      <c r="A183" s="6" t="s">
        <v>371</v>
      </c>
      <c r="B183" s="3">
        <v>26.518999999999998</v>
      </c>
      <c r="C183">
        <v>5</v>
      </c>
      <c r="D183" s="108">
        <v>100</v>
      </c>
      <c r="E183" s="1">
        <v>45425</v>
      </c>
    </row>
    <row r="184" spans="1:5" x14ac:dyDescent="0.25">
      <c r="A184" s="6" t="s">
        <v>375</v>
      </c>
      <c r="B184" s="28">
        <v>45.622051840530268</v>
      </c>
      <c r="C184">
        <v>5</v>
      </c>
      <c r="D184" s="108">
        <v>100</v>
      </c>
      <c r="E184" s="1">
        <v>45425</v>
      </c>
    </row>
    <row r="185" spans="1:5" x14ac:dyDescent="0.25">
      <c r="A185" s="6" t="s">
        <v>379</v>
      </c>
      <c r="B185" s="28">
        <v>20.314198346467649</v>
      </c>
      <c r="C185">
        <v>5</v>
      </c>
      <c r="D185" s="108">
        <v>100</v>
      </c>
      <c r="E185" s="1">
        <v>45425</v>
      </c>
    </row>
    <row r="186" spans="1:5" x14ac:dyDescent="0.25">
      <c r="A186" s="6" t="s">
        <v>383</v>
      </c>
      <c r="B186" s="28">
        <v>8.2084501089557094</v>
      </c>
      <c r="C186">
        <v>5</v>
      </c>
      <c r="D186" s="108">
        <v>100</v>
      </c>
      <c r="E186" s="1">
        <v>45425</v>
      </c>
    </row>
    <row r="187" spans="1:5" x14ac:dyDescent="0.25">
      <c r="A187" s="6" t="s">
        <v>387</v>
      </c>
      <c r="B187" s="28">
        <v>27.148017612849973</v>
      </c>
      <c r="C187">
        <v>5</v>
      </c>
      <c r="D187" s="108">
        <v>100</v>
      </c>
      <c r="E187" s="1">
        <v>45425</v>
      </c>
    </row>
    <row r="188" spans="1:5" x14ac:dyDescent="0.25">
      <c r="A188" s="6" t="s">
        <v>391</v>
      </c>
      <c r="B188" s="28">
        <v>11.892126001550382</v>
      </c>
      <c r="C188">
        <v>5</v>
      </c>
      <c r="D188" s="108">
        <v>100</v>
      </c>
      <c r="E188" s="1">
        <v>45425</v>
      </c>
    </row>
    <row r="189" spans="1:5" x14ac:dyDescent="0.25">
      <c r="A189" s="6" t="s">
        <v>395</v>
      </c>
      <c r="B189" s="28">
        <v>16.93390369005736</v>
      </c>
      <c r="C189">
        <v>5</v>
      </c>
      <c r="D189" s="108">
        <v>100</v>
      </c>
      <c r="E189" s="1">
        <v>45425</v>
      </c>
    </row>
    <row r="190" spans="1:5" x14ac:dyDescent="0.25">
      <c r="A190" s="6" t="s">
        <v>399</v>
      </c>
      <c r="B190" s="28">
        <v>22.806736737270803</v>
      </c>
      <c r="C190">
        <v>5</v>
      </c>
      <c r="D190" s="108">
        <v>100</v>
      </c>
      <c r="E190" s="1">
        <v>45425</v>
      </c>
    </row>
    <row r="191" spans="1:5" x14ac:dyDescent="0.25">
      <c r="A191" s="6" t="s">
        <v>403</v>
      </c>
      <c r="B191" s="28">
        <v>33.433030684396684</v>
      </c>
      <c r="C191">
        <v>5</v>
      </c>
      <c r="D191" s="108">
        <v>100</v>
      </c>
      <c r="E191" s="1">
        <v>45425</v>
      </c>
    </row>
    <row r="192" spans="1:5" x14ac:dyDescent="0.25">
      <c r="A192" s="6" t="s">
        <v>407</v>
      </c>
      <c r="B192" s="28">
        <v>34.748659107243171</v>
      </c>
      <c r="C192">
        <v>5</v>
      </c>
      <c r="D192" s="108">
        <v>100</v>
      </c>
      <c r="E192" s="1">
        <v>45425</v>
      </c>
    </row>
    <row r="193" spans="1:5" x14ac:dyDescent="0.25">
      <c r="A193" s="6" t="s">
        <v>411</v>
      </c>
      <c r="B193" s="28">
        <v>7.9697204603444112</v>
      </c>
      <c r="C193">
        <v>5</v>
      </c>
      <c r="D193" s="108">
        <v>100</v>
      </c>
      <c r="E193" s="1">
        <v>45425</v>
      </c>
    </row>
    <row r="194" spans="1:5" x14ac:dyDescent="0.25">
      <c r="A194" s="6" t="s">
        <v>415</v>
      </c>
      <c r="B194" s="28">
        <v>12.34698862738821</v>
      </c>
      <c r="C194">
        <v>5</v>
      </c>
      <c r="D194" s="108">
        <v>100</v>
      </c>
      <c r="E194" s="1">
        <v>45425</v>
      </c>
    </row>
    <row r="195" spans="1:5" x14ac:dyDescent="0.25">
      <c r="A195" s="6" t="s">
        <v>419</v>
      </c>
      <c r="B195" s="28">
        <v>17.612222288477895</v>
      </c>
      <c r="C195">
        <v>5</v>
      </c>
      <c r="D195" s="108">
        <v>100</v>
      </c>
      <c r="E195" s="1">
        <v>45425</v>
      </c>
    </row>
    <row r="196" spans="1:5" x14ac:dyDescent="0.25">
      <c r="A196" s="6" t="s">
        <v>423</v>
      </c>
      <c r="B196" s="28">
        <v>17.75679913965266</v>
      </c>
      <c r="C196">
        <v>5</v>
      </c>
      <c r="D196" s="108">
        <v>100</v>
      </c>
      <c r="E196" s="1">
        <v>45425</v>
      </c>
    </row>
    <row r="197" spans="1:5" x14ac:dyDescent="0.25">
      <c r="A197" s="6" t="s">
        <v>427</v>
      </c>
      <c r="B197" s="28">
        <v>9.3018779298519814</v>
      </c>
      <c r="C197">
        <v>5</v>
      </c>
      <c r="D197" s="108">
        <v>100</v>
      </c>
      <c r="E197" s="1">
        <v>45425</v>
      </c>
    </row>
    <row r="198" spans="1:5" x14ac:dyDescent="0.25">
      <c r="A198" s="6" t="s">
        <v>431</v>
      </c>
      <c r="B198" s="3">
        <v>18.6968</v>
      </c>
      <c r="C198">
        <v>5</v>
      </c>
      <c r="D198" s="108">
        <v>100</v>
      </c>
      <c r="E198" s="1">
        <v>45425</v>
      </c>
    </row>
    <row r="199" spans="1:5" x14ac:dyDescent="0.25">
      <c r="A199" s="6" t="s">
        <v>435</v>
      </c>
      <c r="B199" s="3">
        <v>27.037600000000001</v>
      </c>
      <c r="C199">
        <v>5</v>
      </c>
      <c r="D199" s="108">
        <v>100</v>
      </c>
      <c r="E199" s="1">
        <v>45425</v>
      </c>
    </row>
    <row r="200" spans="1:5" x14ac:dyDescent="0.25">
      <c r="A200" s="6" t="s">
        <v>439</v>
      </c>
      <c r="B200" s="3">
        <v>59.148800000000001</v>
      </c>
      <c r="C200">
        <v>5</v>
      </c>
      <c r="D200" s="108">
        <v>100</v>
      </c>
      <c r="E200" s="1">
        <v>45425</v>
      </c>
    </row>
    <row r="201" spans="1:5" x14ac:dyDescent="0.25">
      <c r="A201" s="6" t="s">
        <v>443</v>
      </c>
      <c r="B201" s="3">
        <v>43.652799999999999</v>
      </c>
      <c r="C201">
        <v>5</v>
      </c>
      <c r="D201" s="108">
        <v>100</v>
      </c>
      <c r="E201" s="1">
        <v>45425</v>
      </c>
    </row>
    <row r="202" spans="1:5" x14ac:dyDescent="0.25">
      <c r="A202" s="6" t="s">
        <v>447</v>
      </c>
      <c r="B202" s="3">
        <v>51.150600000000004</v>
      </c>
      <c r="C202">
        <v>5</v>
      </c>
      <c r="D202" s="108">
        <v>100</v>
      </c>
      <c r="E202" s="1">
        <v>45425</v>
      </c>
    </row>
    <row r="203" spans="1:5" x14ac:dyDescent="0.25">
      <c r="A203" s="6" t="s">
        <v>451</v>
      </c>
      <c r="B203" s="3">
        <v>42.956400000000002</v>
      </c>
      <c r="C203">
        <v>5</v>
      </c>
      <c r="D203" s="108">
        <v>100</v>
      </c>
      <c r="E203" s="1">
        <v>45425</v>
      </c>
    </row>
    <row r="204" spans="1:5" x14ac:dyDescent="0.25">
      <c r="A204" s="6" t="s">
        <v>455</v>
      </c>
      <c r="B204" s="3">
        <v>64.07119999999999</v>
      </c>
      <c r="C204">
        <v>5</v>
      </c>
      <c r="D204" s="108">
        <v>100</v>
      </c>
      <c r="E204" s="1">
        <v>45425</v>
      </c>
    </row>
    <row r="205" spans="1:5" x14ac:dyDescent="0.25">
      <c r="A205" s="6" t="s">
        <v>459</v>
      </c>
      <c r="B205" s="3">
        <v>38.953400000000002</v>
      </c>
      <c r="C205">
        <v>5</v>
      </c>
      <c r="D205" s="108">
        <v>100</v>
      </c>
      <c r="E205" s="1">
        <v>45425</v>
      </c>
    </row>
    <row r="206" spans="1:5" x14ac:dyDescent="0.25">
      <c r="A206" s="6" t="s">
        <v>463</v>
      </c>
      <c r="B206" s="3">
        <v>99.989399999999989</v>
      </c>
      <c r="C206">
        <v>5</v>
      </c>
      <c r="D206" s="108">
        <v>100</v>
      </c>
      <c r="E206" s="1">
        <v>45425</v>
      </c>
    </row>
    <row r="207" spans="1:5" x14ac:dyDescent="0.25">
      <c r="A207" s="6" t="s">
        <v>467</v>
      </c>
      <c r="B207" s="3">
        <v>53.262</v>
      </c>
      <c r="C207">
        <v>5</v>
      </c>
      <c r="D207" s="108">
        <v>100</v>
      </c>
      <c r="E207" s="1">
        <v>45425</v>
      </c>
    </row>
    <row r="208" spans="1:5" x14ac:dyDescent="0.25">
      <c r="A208" s="6" t="s">
        <v>471</v>
      </c>
      <c r="B208" s="3">
        <v>18.747399999999999</v>
      </c>
      <c r="C208">
        <v>5</v>
      </c>
      <c r="D208" s="108">
        <v>100</v>
      </c>
      <c r="E208" s="1">
        <v>45425</v>
      </c>
    </row>
    <row r="209" spans="1:5" x14ac:dyDescent="0.25">
      <c r="A209" s="6" t="s">
        <v>475</v>
      </c>
      <c r="B209" s="3">
        <v>162.01900000000001</v>
      </c>
      <c r="C209">
        <v>5</v>
      </c>
      <c r="D209" s="108">
        <v>100</v>
      </c>
      <c r="E209" s="1">
        <v>45425</v>
      </c>
    </row>
    <row r="210" spans="1:5" x14ac:dyDescent="0.25">
      <c r="A210" s="6" t="s">
        <v>479</v>
      </c>
      <c r="B210" s="3">
        <v>118.6566</v>
      </c>
      <c r="C210">
        <v>5</v>
      </c>
      <c r="D210" s="108">
        <v>100</v>
      </c>
      <c r="E210" s="1">
        <v>45425</v>
      </c>
    </row>
    <row r="211" spans="1:5" x14ac:dyDescent="0.25">
      <c r="A211" s="6" t="s">
        <v>483</v>
      </c>
      <c r="B211" s="3">
        <v>36.5642</v>
      </c>
      <c r="C211">
        <v>5</v>
      </c>
      <c r="D211" s="108">
        <v>100</v>
      </c>
      <c r="E211" s="1">
        <v>45425</v>
      </c>
    </row>
    <row r="212" spans="1:5" x14ac:dyDescent="0.25">
      <c r="A212" s="6" t="s">
        <v>487</v>
      </c>
      <c r="B212" s="3">
        <v>11.9244</v>
      </c>
      <c r="C212">
        <v>5</v>
      </c>
      <c r="D212" s="108">
        <v>100</v>
      </c>
      <c r="E212" s="1">
        <v>45425</v>
      </c>
    </row>
    <row r="213" spans="1:5" x14ac:dyDescent="0.25">
      <c r="A213" s="6" t="s">
        <v>492</v>
      </c>
      <c r="B213" s="3">
        <v>11.3954</v>
      </c>
      <c r="C213">
        <v>5</v>
      </c>
      <c r="D213" s="108">
        <v>100</v>
      </c>
      <c r="E213" s="1">
        <v>45425</v>
      </c>
    </row>
    <row r="214" spans="1:5" x14ac:dyDescent="0.25">
      <c r="A214" s="6" t="s">
        <v>496</v>
      </c>
      <c r="B214" s="3">
        <v>25.876999999999999</v>
      </c>
      <c r="C214">
        <v>5</v>
      </c>
      <c r="D214" s="108">
        <v>100</v>
      </c>
      <c r="E214" s="1">
        <v>45425</v>
      </c>
    </row>
    <row r="215" spans="1:5" x14ac:dyDescent="0.25">
      <c r="A215" s="6" t="s">
        <v>500</v>
      </c>
      <c r="B215" s="3">
        <v>8.1112000000000002</v>
      </c>
      <c r="C215">
        <v>5</v>
      </c>
      <c r="D215" s="108">
        <v>100</v>
      </c>
      <c r="E215" s="1">
        <v>45425</v>
      </c>
    </row>
    <row r="216" spans="1:5" x14ac:dyDescent="0.25">
      <c r="A216" s="6" t="s">
        <v>504</v>
      </c>
      <c r="B216" s="3">
        <v>8.980599999999999</v>
      </c>
      <c r="C216">
        <v>5</v>
      </c>
      <c r="D216" s="108">
        <v>100</v>
      </c>
      <c r="E216" s="1">
        <v>45425</v>
      </c>
    </row>
    <row r="217" spans="1:5" x14ac:dyDescent="0.25">
      <c r="A217" s="6" t="s">
        <v>508</v>
      </c>
      <c r="B217" s="3">
        <v>31.891000000000002</v>
      </c>
      <c r="C217">
        <v>5</v>
      </c>
      <c r="D217" s="108">
        <v>100</v>
      </c>
      <c r="E217" s="1">
        <v>45425</v>
      </c>
    </row>
    <row r="218" spans="1:5" x14ac:dyDescent="0.25">
      <c r="A218" s="6" t="s">
        <v>512</v>
      </c>
      <c r="B218" s="3">
        <v>52.183800000000005</v>
      </c>
      <c r="C218">
        <v>5</v>
      </c>
      <c r="D218" s="108">
        <v>100</v>
      </c>
      <c r="E218" s="1">
        <v>45425</v>
      </c>
    </row>
    <row r="219" spans="1:5" x14ac:dyDescent="0.25">
      <c r="A219" s="6" t="s">
        <v>516</v>
      </c>
      <c r="B219" s="3">
        <v>20.035600000000002</v>
      </c>
      <c r="C219">
        <v>5</v>
      </c>
      <c r="D219" s="108">
        <v>100</v>
      </c>
      <c r="E219" s="1">
        <v>45425</v>
      </c>
    </row>
    <row r="220" spans="1:5" x14ac:dyDescent="0.25">
      <c r="A220" s="6" t="s">
        <v>521</v>
      </c>
      <c r="B220" s="3">
        <v>24.193000000000001</v>
      </c>
      <c r="C220">
        <v>5</v>
      </c>
      <c r="D220" s="108">
        <v>100</v>
      </c>
      <c r="E220" s="1">
        <v>45425</v>
      </c>
    </row>
    <row r="221" spans="1:5" x14ac:dyDescent="0.25">
      <c r="A221" s="6" t="s">
        <v>525</v>
      </c>
      <c r="B221" s="3">
        <v>8.6462000000000003</v>
      </c>
      <c r="C221">
        <v>5</v>
      </c>
      <c r="D221" s="108">
        <v>100</v>
      </c>
      <c r="E221" s="1">
        <v>45425</v>
      </c>
    </row>
    <row r="222" spans="1:5" x14ac:dyDescent="0.25">
      <c r="A222" s="6" t="s">
        <v>529</v>
      </c>
      <c r="B222" s="3">
        <v>14.973000000000001</v>
      </c>
      <c r="C222">
        <v>5</v>
      </c>
      <c r="D222" s="108">
        <v>100</v>
      </c>
      <c r="E222" s="1">
        <v>45425</v>
      </c>
    </row>
    <row r="223" spans="1:5" x14ac:dyDescent="0.25">
      <c r="A223" s="6" t="s">
        <v>534</v>
      </c>
      <c r="B223" s="3">
        <v>6.2477999999999998</v>
      </c>
      <c r="C223">
        <v>5</v>
      </c>
      <c r="D223" s="108">
        <v>100</v>
      </c>
      <c r="E223" s="1">
        <v>45425</v>
      </c>
    </row>
    <row r="224" spans="1:5" x14ac:dyDescent="0.25">
      <c r="A224" s="6" t="s">
        <v>538</v>
      </c>
      <c r="B224" s="3">
        <v>23.5578</v>
      </c>
      <c r="C224">
        <v>5</v>
      </c>
      <c r="D224" s="108">
        <v>100</v>
      </c>
      <c r="E224" s="1">
        <v>45425</v>
      </c>
    </row>
    <row r="225" spans="1:5" x14ac:dyDescent="0.25">
      <c r="A225" s="6" t="s">
        <v>542</v>
      </c>
      <c r="B225" s="3">
        <v>23.713200000000001</v>
      </c>
      <c r="C225">
        <v>5</v>
      </c>
      <c r="D225" s="108">
        <v>100</v>
      </c>
      <c r="E225" s="1">
        <v>45425</v>
      </c>
    </row>
    <row r="226" spans="1:5" x14ac:dyDescent="0.25">
      <c r="A226" s="6" t="s">
        <v>546</v>
      </c>
      <c r="B226" s="3">
        <v>17.077000000000002</v>
      </c>
      <c r="C226">
        <v>5</v>
      </c>
      <c r="D226" s="108">
        <v>100</v>
      </c>
      <c r="E226" s="1">
        <v>45425</v>
      </c>
    </row>
    <row r="227" spans="1:5" x14ac:dyDescent="0.25">
      <c r="A227" s="6" t="s">
        <v>551</v>
      </c>
      <c r="B227" s="3">
        <v>21.386800000000001</v>
      </c>
      <c r="C227">
        <v>5</v>
      </c>
      <c r="D227" s="108">
        <v>100</v>
      </c>
      <c r="E227" s="1">
        <v>45425</v>
      </c>
    </row>
    <row r="228" spans="1:5" x14ac:dyDescent="0.25">
      <c r="A228" s="6" t="s">
        <v>556</v>
      </c>
      <c r="B228" s="3">
        <v>10.331</v>
      </c>
      <c r="C228">
        <v>5</v>
      </c>
      <c r="D228" s="108">
        <v>100</v>
      </c>
      <c r="E228" s="1">
        <v>45425</v>
      </c>
    </row>
    <row r="229" spans="1:5" x14ac:dyDescent="0.25">
      <c r="A229" s="6" t="s">
        <v>560</v>
      </c>
      <c r="B229" s="3">
        <v>25.363599999999998</v>
      </c>
      <c r="C229">
        <v>5</v>
      </c>
      <c r="D229" s="108">
        <v>100</v>
      </c>
      <c r="E229" s="1">
        <v>45425</v>
      </c>
    </row>
    <row r="230" spans="1:5" x14ac:dyDescent="0.25">
      <c r="A230" s="6" t="s">
        <v>566</v>
      </c>
      <c r="B230" s="3">
        <v>7.4506000000000006</v>
      </c>
      <c r="C230">
        <v>5</v>
      </c>
      <c r="D230" s="108">
        <v>100</v>
      </c>
      <c r="E230" s="1">
        <v>45425</v>
      </c>
    </row>
    <row r="231" spans="1:5" x14ac:dyDescent="0.25">
      <c r="A231" s="6" t="s">
        <v>573</v>
      </c>
      <c r="B231" s="3">
        <v>38.911200000000001</v>
      </c>
      <c r="C231">
        <v>5</v>
      </c>
      <c r="D231" s="108">
        <v>100</v>
      </c>
      <c r="E231" s="1">
        <v>45425</v>
      </c>
    </row>
    <row r="232" spans="1:5" x14ac:dyDescent="0.25">
      <c r="A232" s="6" t="s">
        <v>577</v>
      </c>
      <c r="B232" s="3">
        <v>44.5396</v>
      </c>
      <c r="C232">
        <v>5</v>
      </c>
      <c r="D232" s="108">
        <v>100</v>
      </c>
      <c r="E232" s="1">
        <v>45425</v>
      </c>
    </row>
    <row r="233" spans="1:5" x14ac:dyDescent="0.25">
      <c r="A233" s="6" t="s">
        <v>583</v>
      </c>
      <c r="B233" s="3">
        <v>10.4834</v>
      </c>
      <c r="C233">
        <v>5</v>
      </c>
      <c r="D233" s="108">
        <v>100</v>
      </c>
      <c r="E233" s="1">
        <v>45425</v>
      </c>
    </row>
  </sheetData>
  <conditionalFormatting sqref="K3:K118 L3:M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Obveznosti</vt:lpstr>
      <vt:lpstr>Vzorci</vt:lpstr>
      <vt:lpstr>16S ponovitve</vt:lpstr>
      <vt:lpstr>BGI metagenomic sequencing </vt:lpstr>
      <vt:lpstr>OTU numbers</vt:lpstr>
      <vt:lpstr>ddPCR_data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Urša Miklavčič</cp:lastModifiedBy>
  <cp:revision>3</cp:revision>
  <dcterms:created xsi:type="dcterms:W3CDTF">2022-06-07T09:40:12Z</dcterms:created>
  <dcterms:modified xsi:type="dcterms:W3CDTF">2024-07-31T10:27:54Z</dcterms:modified>
  <cp:category/>
  <cp:contentStatus/>
</cp:coreProperties>
</file>