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J\OneDrive\Documents\CrackManager\archive\"/>
    </mc:Choice>
  </mc:AlternateContent>
  <xr:revisionPtr revIDLastSave="626" documentId="13_ncr:1_{F111707A-1857-43C4-A25A-C5443FF4E618}" xr6:coauthVersionLast="45" xr6:coauthVersionMax="45" xr10:uidLastSave="{D331E20F-5A90-4A37-AF92-55D767275FA6}"/>
  <bookViews>
    <workbookView xWindow="22932" yWindow="-2784" windowWidth="23256" windowHeight="12720" xr2:uid="{00000000-000D-0000-FFFF-FFFF00000000}"/>
  </bookViews>
  <sheets>
    <sheet name="feature_match_logs" sheetId="1" r:id="rId1"/>
  </sheets>
  <definedNames>
    <definedName name="_xlnm._FilterDatabase" localSheetId="0" hidden="1">feature_match_logs!$A$1:$F$96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2" i="1" l="1"/>
  <c r="K36" i="1" l="1"/>
  <c r="AF36" i="1"/>
  <c r="AF35" i="1"/>
  <c r="AF34" i="1"/>
  <c r="AF33" i="1"/>
  <c r="AF32" i="1"/>
  <c r="AE36" i="1"/>
  <c r="AE35" i="1"/>
  <c r="AE34" i="1"/>
  <c r="AE33" i="1"/>
  <c r="AD36" i="1"/>
  <c r="AD35" i="1"/>
  <c r="AD34" i="1"/>
  <c r="AD33" i="1"/>
  <c r="AD32" i="1"/>
  <c r="B32" i="1"/>
  <c r="AC36" i="1"/>
  <c r="AC35" i="1"/>
  <c r="AC34" i="1"/>
  <c r="AC33" i="1"/>
  <c r="AC32" i="1"/>
  <c r="AB36" i="1"/>
  <c r="AB35" i="1"/>
  <c r="AB34" i="1"/>
  <c r="AB33" i="1"/>
  <c r="AB32" i="1"/>
  <c r="AA36" i="1"/>
  <c r="AA35" i="1"/>
  <c r="AA34" i="1"/>
  <c r="AA33" i="1"/>
  <c r="Z36" i="1"/>
  <c r="Z35" i="1"/>
  <c r="Z34" i="1"/>
  <c r="Z33" i="1"/>
  <c r="Z32" i="1"/>
  <c r="Y36" i="1"/>
  <c r="Y35" i="1"/>
  <c r="Y34" i="1"/>
  <c r="Y33" i="1"/>
  <c r="Y32" i="1"/>
  <c r="W36" i="1"/>
  <c r="W35" i="1"/>
  <c r="W34" i="1"/>
  <c r="W33" i="1"/>
  <c r="W32" i="1"/>
  <c r="V36" i="1"/>
  <c r="V35" i="1"/>
  <c r="V34" i="1"/>
  <c r="V33" i="1"/>
  <c r="U36" i="1"/>
  <c r="U35" i="1"/>
  <c r="U34" i="1"/>
  <c r="U33" i="1"/>
  <c r="U32" i="1"/>
  <c r="T36" i="1"/>
  <c r="T35" i="1"/>
  <c r="T34" i="1"/>
  <c r="T33" i="1"/>
  <c r="T32" i="1"/>
  <c r="S36" i="1"/>
  <c r="S35" i="1"/>
  <c r="S34" i="1"/>
  <c r="S33" i="1"/>
  <c r="S32" i="1"/>
  <c r="R36" i="1"/>
  <c r="R35" i="1"/>
  <c r="R34" i="1"/>
  <c r="R33" i="1"/>
  <c r="Q36" i="1"/>
  <c r="Q35" i="1"/>
  <c r="Q34" i="1"/>
  <c r="Q33" i="1"/>
  <c r="Q32" i="1"/>
  <c r="P36" i="1"/>
  <c r="P35" i="1"/>
  <c r="P34" i="1"/>
  <c r="P33" i="1"/>
  <c r="P32" i="1"/>
  <c r="N36" i="1"/>
  <c r="N35" i="1"/>
  <c r="N34" i="1"/>
  <c r="N33" i="1"/>
  <c r="N32" i="1"/>
  <c r="M36" i="1"/>
  <c r="M35" i="1"/>
  <c r="M34" i="1"/>
  <c r="M33" i="1"/>
  <c r="M32" i="1"/>
  <c r="L36" i="1"/>
  <c r="L35" i="1"/>
  <c r="L34" i="1"/>
  <c r="L33" i="1"/>
  <c r="L32" i="1"/>
  <c r="K35" i="1"/>
  <c r="K32" i="1"/>
  <c r="K33" i="1"/>
  <c r="J36" i="1"/>
  <c r="J35" i="1"/>
  <c r="J34" i="1"/>
  <c r="J33" i="1"/>
  <c r="J32" i="1"/>
  <c r="I36" i="1"/>
  <c r="I35" i="1"/>
  <c r="I34" i="1"/>
  <c r="I33" i="1"/>
  <c r="I32" i="1"/>
  <c r="H36" i="1"/>
  <c r="H35" i="1"/>
  <c r="H34" i="1"/>
  <c r="H33" i="1"/>
  <c r="H32" i="1"/>
  <c r="G34" i="1"/>
  <c r="G33" i="1"/>
  <c r="G32" i="1"/>
  <c r="C32" i="1"/>
  <c r="B33" i="1"/>
  <c r="K34" i="1"/>
  <c r="D26" i="1"/>
  <c r="G36" i="1"/>
  <c r="G35" i="1"/>
  <c r="E36" i="1"/>
  <c r="E35" i="1"/>
  <c r="E34" i="1"/>
  <c r="E33" i="1"/>
  <c r="E32" i="1"/>
  <c r="D36" i="1"/>
  <c r="D35" i="1"/>
  <c r="D34" i="1"/>
  <c r="D33" i="1"/>
  <c r="D32" i="1"/>
  <c r="C36" i="1"/>
  <c r="C35" i="1"/>
  <c r="C34" i="1"/>
  <c r="C33" i="1"/>
  <c r="B36" i="1"/>
  <c r="B35" i="1"/>
  <c r="B34" i="1"/>
  <c r="AD27" i="1"/>
  <c r="AC27" i="1"/>
  <c r="AB27" i="1"/>
  <c r="X27" i="1"/>
  <c r="W27" i="1"/>
  <c r="V27" i="1"/>
  <c r="R27" i="1"/>
  <c r="Q27" i="1"/>
  <c r="P27" i="1"/>
  <c r="L27" i="1"/>
  <c r="K27" i="1"/>
  <c r="J27" i="1"/>
  <c r="F27" i="1"/>
  <c r="E27" i="1"/>
  <c r="D27" i="1"/>
  <c r="AD26" i="1"/>
  <c r="AC26" i="1"/>
  <c r="AB26" i="1"/>
  <c r="Z26" i="1"/>
  <c r="X26" i="1"/>
  <c r="W26" i="1"/>
  <c r="V26" i="1"/>
  <c r="T26" i="1"/>
  <c r="R26" i="1"/>
  <c r="Q26" i="1"/>
  <c r="P26" i="1"/>
  <c r="N26" i="1"/>
  <c r="L26" i="1"/>
  <c r="K26" i="1"/>
  <c r="J26" i="1"/>
  <c r="H26" i="1"/>
  <c r="F26" i="1"/>
  <c r="E26" i="1"/>
  <c r="B26" i="1"/>
  <c r="P21" i="1"/>
  <c r="AD14" i="1"/>
  <c r="AC14" i="1"/>
  <c r="AB14" i="1"/>
  <c r="AD13" i="1"/>
  <c r="AC13" i="1"/>
  <c r="AB13" i="1"/>
  <c r="Z13" i="1"/>
  <c r="X14" i="1"/>
  <c r="W14" i="1"/>
  <c r="V14" i="1"/>
  <c r="X13" i="1"/>
  <c r="W13" i="1"/>
  <c r="V13" i="1"/>
  <c r="T13" i="1"/>
  <c r="R14" i="1"/>
  <c r="Q14" i="1"/>
  <c r="P14" i="1"/>
  <c r="R13" i="1"/>
  <c r="Q13" i="1"/>
  <c r="P13" i="1"/>
  <c r="N13" i="1"/>
  <c r="L14" i="1"/>
  <c r="K14" i="1"/>
  <c r="J14" i="1"/>
  <c r="L13" i="1"/>
  <c r="K13" i="1"/>
  <c r="J13" i="1"/>
  <c r="H13" i="1"/>
  <c r="E13" i="1"/>
  <c r="R32" i="1" s="1"/>
  <c r="F13" i="1"/>
  <c r="AA32" i="1" s="1"/>
  <c r="E14" i="1"/>
  <c r="V32" i="1" s="1"/>
  <c r="F14" i="1"/>
  <c r="AE32" i="1" s="1"/>
  <c r="D14" i="1"/>
  <c r="D13" i="1"/>
  <c r="B13" i="1"/>
  <c r="D8" i="1"/>
  <c r="X22" i="1"/>
  <c r="W22" i="1"/>
  <c r="V22" i="1"/>
  <c r="R22" i="1"/>
  <c r="Q22" i="1"/>
  <c r="P22" i="1"/>
  <c r="Z21" i="1"/>
  <c r="X21" i="1"/>
  <c r="W21" i="1"/>
  <c r="V21" i="1"/>
  <c r="T21" i="1"/>
  <c r="R21" i="1"/>
  <c r="Q21" i="1"/>
  <c r="N21" i="1"/>
  <c r="H21" i="1"/>
  <c r="B21" i="1"/>
  <c r="AD9" i="1"/>
  <c r="AC9" i="1"/>
  <c r="AB9" i="1"/>
  <c r="AD8" i="1"/>
  <c r="AC8" i="1"/>
  <c r="AB8" i="1"/>
  <c r="Z8" i="1"/>
  <c r="X9" i="1"/>
  <c r="W9" i="1"/>
  <c r="V9" i="1"/>
  <c r="X8" i="1"/>
  <c r="W8" i="1"/>
  <c r="V8" i="1"/>
  <c r="T8" i="1"/>
  <c r="R9" i="1"/>
  <c r="Q9" i="1"/>
  <c r="P9" i="1"/>
  <c r="R8" i="1"/>
  <c r="Q8" i="1"/>
  <c r="P8" i="1"/>
  <c r="N8" i="1"/>
  <c r="L9" i="1"/>
  <c r="K9" i="1"/>
  <c r="J9" i="1"/>
  <c r="L8" i="1"/>
  <c r="K8" i="1"/>
  <c r="J8" i="1"/>
  <c r="H8" i="1"/>
  <c r="F8" i="1"/>
  <c r="F9" i="1"/>
  <c r="E9" i="1"/>
  <c r="E8" i="1"/>
  <c r="D9" i="1"/>
  <c r="B8" i="1"/>
</calcChain>
</file>

<file path=xl/sharedStrings.xml><?xml version="1.0" encoding="utf-8"?>
<sst xmlns="http://schemas.openxmlformats.org/spreadsheetml/2006/main" count="320" uniqueCount="58">
  <si>
    <t>alogrithm</t>
  </si>
  <si>
    <t>distance</t>
  </si>
  <si>
    <t>wall</t>
  </si>
  <si>
    <t>features</t>
  </si>
  <si>
    <t>mean_times</t>
  </si>
  <si>
    <t>errors</t>
  </si>
  <si>
    <t>akaze</t>
  </si>
  <si>
    <t>brisk_fast</t>
  </si>
  <si>
    <t>brisk_slow</t>
  </si>
  <si>
    <t>orb_fast</t>
  </si>
  <si>
    <t>orb_slow</t>
  </si>
  <si>
    <t>STDEV=</t>
    <phoneticPr fontId="18" type="noConversion"/>
  </si>
  <si>
    <t>MEAN=</t>
    <phoneticPr fontId="18" type="noConversion"/>
  </si>
  <si>
    <t>FAIL=</t>
    <phoneticPr fontId="18" type="noConversion"/>
  </si>
  <si>
    <t>Match Fails</t>
    <phoneticPr fontId="18" type="noConversion"/>
  </si>
  <si>
    <t>AKAZE</t>
    <phoneticPr fontId="18" type="noConversion"/>
  </si>
  <si>
    <t>BRISK_FAST</t>
    <phoneticPr fontId="18" type="noConversion"/>
  </si>
  <si>
    <t>BRISK_SLOW</t>
    <phoneticPr fontId="18" type="noConversion"/>
  </si>
  <si>
    <t>ORB_FAST</t>
    <phoneticPr fontId="18" type="noConversion"/>
  </si>
  <si>
    <t>ORB_SLOW</t>
    <phoneticPr fontId="18" type="noConversion"/>
  </si>
  <si>
    <t>Algorithm</t>
    <phoneticPr fontId="18" type="noConversion"/>
  </si>
  <si>
    <t>Features</t>
    <phoneticPr fontId="18" type="noConversion"/>
  </si>
  <si>
    <t>Values</t>
    <phoneticPr fontId="18" type="noConversion"/>
  </si>
  <si>
    <t>Mean</t>
    <phoneticPr fontId="18" type="noConversion"/>
  </si>
  <si>
    <t>Stdev</t>
    <phoneticPr fontId="18" type="noConversion"/>
  </si>
  <si>
    <t>Time</t>
    <phoneticPr fontId="18" type="noConversion"/>
  </si>
  <si>
    <t>Error</t>
    <phoneticPr fontId="18" type="noConversion"/>
  </si>
  <si>
    <t>Mean [%]</t>
    <phoneticPr fontId="18" type="noConversion"/>
  </si>
  <si>
    <t>Stdev [%]</t>
    <phoneticPr fontId="18" type="noConversion"/>
  </si>
  <si>
    <t>Mean [sec]</t>
    <phoneticPr fontId="18" type="noConversion"/>
  </si>
  <si>
    <t>Stdev [sec]</t>
    <phoneticPr fontId="18" type="noConversion"/>
  </si>
  <si>
    <t>Crack</t>
    <phoneticPr fontId="18" type="noConversion"/>
  </si>
  <si>
    <t>None Crack</t>
    <phoneticPr fontId="18" type="noConversion"/>
  </si>
  <si>
    <t>1m (Crack)</t>
  </si>
  <si>
    <t>1m (Crack)</t>
    <phoneticPr fontId="18" type="noConversion"/>
  </si>
  <si>
    <t>2m (Crack)</t>
  </si>
  <si>
    <t>2m (Crack)</t>
    <phoneticPr fontId="18" type="noConversion"/>
  </si>
  <si>
    <t>1m (None Crack)</t>
  </si>
  <si>
    <t>1m (None Crack)</t>
    <phoneticPr fontId="18" type="noConversion"/>
  </si>
  <si>
    <t>2m (None Crack)</t>
  </si>
  <si>
    <t>2m (None Crack)</t>
    <phoneticPr fontId="18" type="noConversion"/>
  </si>
  <si>
    <t>Match Fails</t>
  </si>
  <si>
    <t>Features</t>
  </si>
  <si>
    <t>Time</t>
  </si>
  <si>
    <t>Error</t>
  </si>
  <si>
    <t>Values</t>
  </si>
  <si>
    <t>Mean</t>
  </si>
  <si>
    <t>Stdev</t>
  </si>
  <si>
    <t>Mean [sec]</t>
  </si>
  <si>
    <t>Stdev [sec]</t>
  </si>
  <si>
    <t>Mean [%]</t>
  </si>
  <si>
    <t>Stdev [%]</t>
  </si>
  <si>
    <t>Algorithm</t>
  </si>
  <si>
    <t>AKAZE</t>
  </si>
  <si>
    <t>BRISK_FAST</t>
  </si>
  <si>
    <t>BRISK_SLOW</t>
  </si>
  <si>
    <t>ORB_FAST</t>
  </si>
  <si>
    <t>ORB_SLOW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</si>
</sst>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2" fontId="0" fillId="36" borderId="0" xfId="0" applyNumberFormat="1" applyFill="1">
      <alignment vertical="center"/>
    </xf>
    <xf numFmtId="2" fontId="0" fillId="0" borderId="0" xfId="0" applyNumberFormat="1" applyFill="1">
      <alignment vertical="center"/>
    </xf>
    <xf numFmtId="2" fontId="0" fillId="35" borderId="0" xfId="0" applyNumberFormat="1" applyFill="1">
      <alignment vertical="center"/>
    </xf>
    <xf numFmtId="2" fontId="0" fillId="33" borderId="0" xfId="0" applyNumberFormat="1" applyFill="1">
      <alignment vertical="center"/>
    </xf>
    <xf numFmtId="2" fontId="0" fillId="34" borderId="0" xfId="0" applyNumberFormat="1" applyFill="1">
      <alignment vertical="center"/>
    </xf>
    <xf numFmtId="2" fontId="0" fillId="0" borderId="0" xfId="0" applyNumberFormat="1">
      <alignment vertical="center"/>
    </xf>
    <xf numFmtId="2" fontId="0" fillId="38" borderId="10" xfId="0" applyNumberFormat="1" applyFill="1" applyBorder="1" applyAlignment="1">
      <alignment horizontal="center" vertical="center"/>
    </xf>
    <xf numFmtId="2" fontId="0" fillId="38" borderId="10" xfId="0" applyNumberFormat="1" applyFill="1" applyBorder="1">
      <alignment vertical="center"/>
    </xf>
    <xf numFmtId="2" fontId="0" fillId="34" borderId="10" xfId="0" applyNumberFormat="1" applyFill="1" applyBorder="1">
      <alignment vertical="center"/>
    </xf>
    <xf numFmtId="2" fontId="0" fillId="37" borderId="10" xfId="0" applyNumberFormat="1" applyFill="1" applyBorder="1">
      <alignment vertical="center"/>
    </xf>
    <xf numFmtId="2" fontId="0" fillId="35" borderId="10" xfId="0" applyNumberFormat="1" applyFill="1" applyBorder="1">
      <alignment vertical="center"/>
    </xf>
    <xf numFmtId="1" fontId="0" fillId="37" borderId="10" xfId="0" applyNumberFormat="1" applyFill="1" applyBorder="1">
      <alignment vertical="center"/>
    </xf>
    <xf numFmtId="2" fontId="0" fillId="38" borderId="0" xfId="0" applyNumberFormat="1" applyFill="1">
      <alignment vertical="center"/>
    </xf>
    <xf numFmtId="2" fontId="0" fillId="39" borderId="10" xfId="0" applyNumberFormat="1" applyFill="1" applyBorder="1">
      <alignment vertical="center"/>
    </xf>
    <xf numFmtId="2" fontId="0" fillId="33" borderId="10" xfId="0" applyNumberForma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Match Fails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feature_match_logs!$B$41</c:f>
              <c:strCache>
                <c:ptCount val="1"/>
                <c:pt idx="0">
                  <c:v>1m (Crack)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feature_match_logs!$A$42:$A$46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feature_match_logs!$B$42:$B$46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E-4693-8AD4-648C7F86B33B}"/>
            </c:ext>
          </c:extLst>
        </c:ser>
        <c:ser>
          <c:idx val="1"/>
          <c:order val="1"/>
          <c:tx>
            <c:strRef>
              <c:f>feature_match_logs!$C$41</c:f>
              <c:strCache>
                <c:ptCount val="1"/>
                <c:pt idx="0">
                  <c:v>1m (None Crack)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feature_match_logs!$A$42:$A$46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feature_match_logs!$C$42:$C$46</c:f>
              <c:numCache>
                <c:formatCode>0.00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E-4693-8AD4-648C7F86B33B}"/>
            </c:ext>
          </c:extLst>
        </c:ser>
        <c:ser>
          <c:idx val="2"/>
          <c:order val="2"/>
          <c:tx>
            <c:strRef>
              <c:f>feature_match_logs!$D$41</c:f>
              <c:strCache>
                <c:ptCount val="1"/>
                <c:pt idx="0">
                  <c:v>2m (Crack)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feature_match_logs!$A$42:$A$46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feature_match_logs!$D$42:$D$46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E-4693-8AD4-648C7F86B33B}"/>
            </c:ext>
          </c:extLst>
        </c:ser>
        <c:ser>
          <c:idx val="3"/>
          <c:order val="3"/>
          <c:tx>
            <c:strRef>
              <c:f>feature_match_logs!$E$41</c:f>
              <c:strCache>
                <c:ptCount val="1"/>
                <c:pt idx="0">
                  <c:v>2m (None Crack)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feature_match_logs!$A$42:$A$46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feature_match_logs!$E$42:$E$46</c:f>
              <c:numCache>
                <c:formatCode>0.00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7E-4693-8AD4-648C7F86B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917376"/>
        <c:axId val="453564656"/>
      </c:barChart>
      <c:catAx>
        <c:axId val="4539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564656"/>
        <c:crosses val="autoZero"/>
        <c:auto val="1"/>
        <c:lblAlgn val="ctr"/>
        <c:lblOffset val="100"/>
        <c:noMultiLvlLbl val="0"/>
      </c:catAx>
      <c:valAx>
        <c:axId val="4535646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9173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Features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feature_match_logs!$G$41</c:f>
              <c:strCache>
                <c:ptCount val="1"/>
                <c:pt idx="0">
                  <c:v>1m (Crack)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feature_match_logs!$K$42:$K$46</c:f>
                <c:numCache>
                  <c:formatCode>General</c:formatCode>
                  <c:ptCount val="5"/>
                  <c:pt idx="0">
                    <c:v>54.147945482723536</c:v>
                  </c:pt>
                  <c:pt idx="1">
                    <c:v>31.76476034853718</c:v>
                  </c:pt>
                  <c:pt idx="2">
                    <c:v>94.694244809280775</c:v>
                  </c:pt>
                  <c:pt idx="3">
                    <c:v>10.148891565092219</c:v>
                  </c:pt>
                  <c:pt idx="4">
                    <c:v>38.785736209763286</c:v>
                  </c:pt>
                </c:numCache>
              </c:numRef>
            </c:plus>
            <c:minus>
              <c:numRef>
                <c:f>feature_match_logs!$K$42:$K$46</c:f>
                <c:numCache>
                  <c:formatCode>General</c:formatCode>
                  <c:ptCount val="5"/>
                  <c:pt idx="0">
                    <c:v>54.147945482723536</c:v>
                  </c:pt>
                  <c:pt idx="1">
                    <c:v>31.76476034853718</c:v>
                  </c:pt>
                  <c:pt idx="2">
                    <c:v>94.694244809280775</c:v>
                  </c:pt>
                  <c:pt idx="3">
                    <c:v>10.148891565092219</c:v>
                  </c:pt>
                  <c:pt idx="4">
                    <c:v>38.785736209763286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feature_match_logs!$F$42:$F$46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feature_match_logs!$G$42:$G$46</c:f>
              <c:numCache>
                <c:formatCode>0.00</c:formatCode>
                <c:ptCount val="5"/>
                <c:pt idx="0">
                  <c:v>100</c:v>
                </c:pt>
                <c:pt idx="1">
                  <c:v>64</c:v>
                </c:pt>
                <c:pt idx="2">
                  <c:v>246</c:v>
                </c:pt>
                <c:pt idx="3">
                  <c:v>135</c:v>
                </c:pt>
                <c:pt idx="4">
                  <c:v>297.33333333333331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F-4FBF-B01D-9F2E606B49BB}"/>
            </c:ext>
          </c:extLst>
        </c:ser>
        <c:ser>
          <c:idx val="1"/>
          <c:order val="1"/>
          <c:tx>
            <c:strRef>
              <c:f>feature_match_logs!$H$41</c:f>
              <c:strCache>
                <c:ptCount val="1"/>
                <c:pt idx="0">
                  <c:v>1m (None Crack)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feature_match_logs!$L$42:$L$46</c:f>
                <c:numCache>
                  <c:formatCode>General</c:formatCode>
                  <c:ptCount val="5"/>
                  <c:pt idx="0">
                    <c:v>38.38836629327519</c:v>
                  </c:pt>
                  <c:pt idx="1">
                    <c:v>6.3639610306789276</c:v>
                  </c:pt>
                  <c:pt idx="2">
                    <c:v>224.59155519891365</c:v>
                  </c:pt>
                  <c:pt idx="3">
                    <c:v>109.49779297623614</c:v>
                  </c:pt>
                  <c:pt idx="4">
                    <c:v>229.17940570653374</c:v>
                  </c:pt>
                </c:numCache>
              </c:numRef>
            </c:plus>
            <c:minus>
              <c:numRef>
                <c:f>feature_match_logs!$L$42:$L$46</c:f>
                <c:numCache>
                  <c:formatCode>General</c:formatCode>
                  <c:ptCount val="5"/>
                  <c:pt idx="0">
                    <c:v>38.38836629327519</c:v>
                  </c:pt>
                  <c:pt idx="1">
                    <c:v>6.3639610306789276</c:v>
                  </c:pt>
                  <c:pt idx="2">
                    <c:v>224.59155519891365</c:v>
                  </c:pt>
                  <c:pt idx="3">
                    <c:v>109.49779297623614</c:v>
                  </c:pt>
                  <c:pt idx="4">
                    <c:v>229.17940570653374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feature_match_logs!$F$42:$F$46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feature_match_logs!$H$42:$H$46</c:f>
              <c:numCache>
                <c:formatCode>0.00</c:formatCode>
                <c:ptCount val="5"/>
                <c:pt idx="0">
                  <c:v>71.5</c:v>
                </c:pt>
                <c:pt idx="1">
                  <c:v>58.5</c:v>
                </c:pt>
                <c:pt idx="2">
                  <c:v>324.83333333333331</c:v>
                </c:pt>
                <c:pt idx="3">
                  <c:v>201.83333333333334</c:v>
                </c:pt>
                <c:pt idx="4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F-4FBF-B01D-9F2E606B49BB}"/>
            </c:ext>
          </c:extLst>
        </c:ser>
        <c:ser>
          <c:idx val="2"/>
          <c:order val="2"/>
          <c:tx>
            <c:strRef>
              <c:f>feature_match_logs!$I$41</c:f>
              <c:strCache>
                <c:ptCount val="1"/>
                <c:pt idx="0">
                  <c:v>2m (Crack)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feature_match_logs!$M$42:$M$46</c:f>
                <c:numCache>
                  <c:formatCode>General</c:formatCode>
                  <c:ptCount val="5"/>
                  <c:pt idx="0">
                    <c:v>9.8657657246324959</c:v>
                  </c:pt>
                  <c:pt idx="1">
                    <c:v>2.8284271247461903</c:v>
                  </c:pt>
                  <c:pt idx="2">
                    <c:v>47.353282181210353</c:v>
                  </c:pt>
                  <c:pt idx="3">
                    <c:v>25.146238950056407</c:v>
                  </c:pt>
                  <c:pt idx="4">
                    <c:v>19.924858845171276</c:v>
                  </c:pt>
                </c:numCache>
              </c:numRef>
            </c:plus>
            <c:minus>
              <c:numRef>
                <c:f>feature_match_logs!$M$42:$M$46</c:f>
                <c:numCache>
                  <c:formatCode>General</c:formatCode>
                  <c:ptCount val="5"/>
                  <c:pt idx="0">
                    <c:v>9.8657657246324959</c:v>
                  </c:pt>
                  <c:pt idx="1">
                    <c:v>2.8284271247461903</c:v>
                  </c:pt>
                  <c:pt idx="2">
                    <c:v>47.353282181210353</c:v>
                  </c:pt>
                  <c:pt idx="3">
                    <c:v>25.146238950056407</c:v>
                  </c:pt>
                  <c:pt idx="4">
                    <c:v>19.924858845171276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feature_match_logs!$F$42:$F$46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feature_match_logs!$I$42:$I$46</c:f>
              <c:numCache>
                <c:formatCode>0.00</c:formatCode>
                <c:ptCount val="5"/>
                <c:pt idx="0">
                  <c:v>20.666666666666668</c:v>
                </c:pt>
                <c:pt idx="1">
                  <c:v>21</c:v>
                </c:pt>
                <c:pt idx="2">
                  <c:v>76.333333333333329</c:v>
                </c:pt>
                <c:pt idx="3">
                  <c:v>82.333333333333329</c:v>
                </c:pt>
                <c:pt idx="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7-4D64-9B10-A52057533EDD}"/>
            </c:ext>
          </c:extLst>
        </c:ser>
        <c:ser>
          <c:idx val="3"/>
          <c:order val="3"/>
          <c:tx>
            <c:strRef>
              <c:f>feature_match_logs!$J$41</c:f>
              <c:strCache>
                <c:ptCount val="1"/>
                <c:pt idx="0">
                  <c:v>2m (None Crack)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feature_match_logs!$N$42:$N$46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15.556349186104045</c:v>
                  </c:pt>
                  <c:pt idx="3">
                    <c:v>9.8994949366116654</c:v>
                  </c:pt>
                  <c:pt idx="4">
                    <c:v>0</c:v>
                  </c:pt>
                </c:numCache>
              </c:numRef>
            </c:plus>
            <c:minus>
              <c:numRef>
                <c:f>feature_match_logs!$N$42:$N$46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15.556349186104045</c:v>
                  </c:pt>
                  <c:pt idx="3">
                    <c:v>9.8994949366116654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feature_match_logs!$F$42:$F$46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feature_match_logs!$J$42:$J$46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76</c:v>
                </c:pt>
                <c:pt idx="3">
                  <c:v>87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7-4D64-9B10-A5205753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291600"/>
        <c:axId val="281025184"/>
      </c:barChart>
      <c:catAx>
        <c:axId val="4572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025184"/>
        <c:crosses val="autoZero"/>
        <c:auto val="1"/>
        <c:lblAlgn val="ctr"/>
        <c:lblOffset val="100"/>
        <c:noMultiLvlLbl val="0"/>
      </c:catAx>
      <c:valAx>
        <c:axId val="28102518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2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Computing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feature_match_logs!$P$41</c:f>
              <c:strCache>
                <c:ptCount val="1"/>
                <c:pt idx="0">
                  <c:v>1m (Crack)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feature_match_logs!$T$42:$T$46</c:f>
                <c:numCache>
                  <c:formatCode>General</c:formatCode>
                  <c:ptCount val="5"/>
                  <c:pt idx="0">
                    <c:v>0.14409722155287746</c:v>
                  </c:pt>
                  <c:pt idx="1">
                    <c:v>2.0812732348608463</c:v>
                  </c:pt>
                  <c:pt idx="2">
                    <c:v>22.029081025527603</c:v>
                  </c:pt>
                  <c:pt idx="3">
                    <c:v>9.0506040314076983E-2</c:v>
                  </c:pt>
                  <c:pt idx="4">
                    <c:v>1.2137472338908533</c:v>
                  </c:pt>
                </c:numCache>
              </c:numRef>
            </c:plus>
            <c:minus>
              <c:numRef>
                <c:f>feature_match_logs!$T$42:$T$46</c:f>
                <c:numCache>
                  <c:formatCode>General</c:formatCode>
                  <c:ptCount val="5"/>
                  <c:pt idx="0">
                    <c:v>0.14409722155287746</c:v>
                  </c:pt>
                  <c:pt idx="1">
                    <c:v>2.0812732348608463</c:v>
                  </c:pt>
                  <c:pt idx="2">
                    <c:v>22.029081025527603</c:v>
                  </c:pt>
                  <c:pt idx="3">
                    <c:v>9.0506040314076983E-2</c:v>
                  </c:pt>
                  <c:pt idx="4">
                    <c:v>1.2137472338908533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feature_match_logs!$O$42:$O$46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feature_match_logs!$P$42:$P$46</c:f>
              <c:numCache>
                <c:formatCode>0.00</c:formatCode>
                <c:ptCount val="5"/>
                <c:pt idx="0">
                  <c:v>1.5297222222222164</c:v>
                </c:pt>
                <c:pt idx="1">
                  <c:v>3.8708444444444403</c:v>
                </c:pt>
                <c:pt idx="2">
                  <c:v>70.090455555555494</c:v>
                </c:pt>
                <c:pt idx="3">
                  <c:v>3.2074333333333329</c:v>
                </c:pt>
                <c:pt idx="4">
                  <c:v>15.9837333333333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4-4B28-890A-4FD9033CC038}"/>
            </c:ext>
          </c:extLst>
        </c:ser>
        <c:ser>
          <c:idx val="1"/>
          <c:order val="1"/>
          <c:tx>
            <c:strRef>
              <c:f>feature_match_logs!$Q$41</c:f>
              <c:strCache>
                <c:ptCount val="1"/>
                <c:pt idx="0">
                  <c:v>1m (None Crack)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feature_match_logs!$U$42:$U$46</c:f>
                <c:numCache>
                  <c:formatCode>General</c:formatCode>
                  <c:ptCount val="5"/>
                  <c:pt idx="0">
                    <c:v>0.13167815526530435</c:v>
                  </c:pt>
                  <c:pt idx="1">
                    <c:v>9.6873629022557334E-3</c:v>
                  </c:pt>
                  <c:pt idx="2">
                    <c:v>6.0052536061907364</c:v>
                  </c:pt>
                  <c:pt idx="3">
                    <c:v>0.23078536445027084</c:v>
                  </c:pt>
                  <c:pt idx="4">
                    <c:v>2.0445635921199012</c:v>
                  </c:pt>
                </c:numCache>
              </c:numRef>
            </c:plus>
            <c:minus>
              <c:numRef>
                <c:f>feature_match_logs!$U$42:$U$46</c:f>
                <c:numCache>
                  <c:formatCode>General</c:formatCode>
                  <c:ptCount val="5"/>
                  <c:pt idx="0">
                    <c:v>0.13167815526530435</c:v>
                  </c:pt>
                  <c:pt idx="1">
                    <c:v>9.6873629022557334E-3</c:v>
                  </c:pt>
                  <c:pt idx="2">
                    <c:v>6.0052536061907364</c:v>
                  </c:pt>
                  <c:pt idx="3">
                    <c:v>0.23078536445027084</c:v>
                  </c:pt>
                  <c:pt idx="4">
                    <c:v>2.0445635921199012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feature_match_logs!$O$42:$O$46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feature_match_logs!$Q$42:$Q$46</c:f>
              <c:numCache>
                <c:formatCode>0.00</c:formatCode>
                <c:ptCount val="5"/>
                <c:pt idx="0">
                  <c:v>1.12085833333333</c:v>
                </c:pt>
                <c:pt idx="1">
                  <c:v>1.46918333333333</c:v>
                </c:pt>
                <c:pt idx="2">
                  <c:v>27.390566666666633</c:v>
                </c:pt>
                <c:pt idx="3">
                  <c:v>3.0653666666666619</c:v>
                </c:pt>
                <c:pt idx="4">
                  <c:v>10.467233333333324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4-4B28-890A-4FD9033CC038}"/>
            </c:ext>
          </c:extLst>
        </c:ser>
        <c:ser>
          <c:idx val="2"/>
          <c:order val="2"/>
          <c:tx>
            <c:strRef>
              <c:f>feature_match_logs!$R$41</c:f>
              <c:strCache>
                <c:ptCount val="1"/>
                <c:pt idx="0">
                  <c:v>2m (Crack)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feature_match_logs!$V$42:$V$46</c:f>
                <c:numCache>
                  <c:formatCode>General</c:formatCode>
                  <c:ptCount val="5"/>
                  <c:pt idx="0">
                    <c:v>0.13293919384161423</c:v>
                  </c:pt>
                  <c:pt idx="1">
                    <c:v>0.31150410733871969</c:v>
                  </c:pt>
                  <c:pt idx="2">
                    <c:v>6.7045006174404369</c:v>
                  </c:pt>
                  <c:pt idx="3">
                    <c:v>0.21747455108671662</c:v>
                  </c:pt>
                  <c:pt idx="4">
                    <c:v>1.8209907255646514</c:v>
                  </c:pt>
                </c:numCache>
              </c:numRef>
            </c:plus>
            <c:minus>
              <c:numRef>
                <c:f>feature_match_logs!$V$42:$V$46</c:f>
                <c:numCache>
                  <c:formatCode>General</c:formatCode>
                  <c:ptCount val="5"/>
                  <c:pt idx="0">
                    <c:v>0.13293919384161423</c:v>
                  </c:pt>
                  <c:pt idx="1">
                    <c:v>0.31150410733871969</c:v>
                  </c:pt>
                  <c:pt idx="2">
                    <c:v>6.7045006174404369</c:v>
                  </c:pt>
                  <c:pt idx="3">
                    <c:v>0.21747455108671662</c:v>
                  </c:pt>
                  <c:pt idx="4">
                    <c:v>1.8209907255646514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feature_match_logs!$O$42:$O$46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feature_match_logs!$R$42:$R$46</c:f>
              <c:numCache>
                <c:formatCode>0.00</c:formatCode>
                <c:ptCount val="5"/>
                <c:pt idx="0">
                  <c:v>0.95122222222221975</c:v>
                </c:pt>
                <c:pt idx="1">
                  <c:v>1.5109333333333299</c:v>
                </c:pt>
                <c:pt idx="2">
                  <c:v>30.511822222222168</c:v>
                </c:pt>
                <c:pt idx="3">
                  <c:v>3.1328777777777734</c:v>
                </c:pt>
                <c:pt idx="4">
                  <c:v>11.711511111111086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0-433E-8E1C-69272B5E2C90}"/>
            </c:ext>
          </c:extLst>
        </c:ser>
        <c:ser>
          <c:idx val="3"/>
          <c:order val="3"/>
          <c:tx>
            <c:strRef>
              <c:f>feature_match_logs!$S$41</c:f>
              <c:strCache>
                <c:ptCount val="1"/>
                <c:pt idx="0">
                  <c:v>2m (None Crack)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feature_match_logs!$W$42:$W$46</c:f>
                <c:numCache>
                  <c:formatCode>General</c:formatCode>
                  <c:ptCount val="5"/>
                  <c:pt idx="0">
                    <c:v>0.1</c:v>
                  </c:pt>
                  <c:pt idx="1">
                    <c:v>0.2</c:v>
                  </c:pt>
                  <c:pt idx="2">
                    <c:v>0.29557063453597698</c:v>
                  </c:pt>
                  <c:pt idx="3">
                    <c:v>0.18573338119166879</c:v>
                  </c:pt>
                  <c:pt idx="4">
                    <c:v>0.1</c:v>
                  </c:pt>
                </c:numCache>
              </c:numRef>
            </c:plus>
            <c:minus>
              <c:numRef>
                <c:f>feature_match_logs!$W$42:$W$46</c:f>
                <c:numCache>
                  <c:formatCode>General</c:formatCode>
                  <c:ptCount val="5"/>
                  <c:pt idx="0">
                    <c:v>0.1</c:v>
                  </c:pt>
                  <c:pt idx="1">
                    <c:v>0.2</c:v>
                  </c:pt>
                  <c:pt idx="2">
                    <c:v>0.29557063453597698</c:v>
                  </c:pt>
                  <c:pt idx="3">
                    <c:v>0.18573338119166879</c:v>
                  </c:pt>
                  <c:pt idx="4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feature_match_logs!$O$42:$O$46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feature_match_logs!$S$42:$S$46</c:f>
              <c:numCache>
                <c:formatCode>0.00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7.1409666666666602</c:v>
                </c:pt>
                <c:pt idx="3">
                  <c:v>1.5786666666666651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0-433E-8E1C-69272B5E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84080"/>
        <c:axId val="219917184"/>
      </c:barChart>
      <c:catAx>
        <c:axId val="4301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917184"/>
        <c:crosses val="autoZero"/>
        <c:auto val="1"/>
        <c:lblAlgn val="ctr"/>
        <c:lblOffset val="100"/>
        <c:noMultiLvlLbl val="0"/>
      </c:catAx>
      <c:valAx>
        <c:axId val="2199171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[sec]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1840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Overlap Error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feature_match_logs!$Y$41</c:f>
              <c:strCache>
                <c:ptCount val="1"/>
                <c:pt idx="0">
                  <c:v>1m (Crack)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feature_match_logs!$AC$42:$AC$46</c:f>
                <c:numCache>
                  <c:formatCode>General</c:formatCode>
                  <c:ptCount val="5"/>
                  <c:pt idx="0">
                    <c:v>0.42019770177963167</c:v>
                  </c:pt>
                  <c:pt idx="1">
                    <c:v>0.37987072151957291</c:v>
                  </c:pt>
                  <c:pt idx="2">
                    <c:v>0.75605957528341561</c:v>
                  </c:pt>
                  <c:pt idx="3">
                    <c:v>0.53852568437151505</c:v>
                  </c:pt>
                  <c:pt idx="4">
                    <c:v>0.47308657656767561</c:v>
                  </c:pt>
                </c:numCache>
              </c:numRef>
            </c:plus>
            <c:minus>
              <c:numRef>
                <c:f>feature_match_logs!$AC$42:$AC$46</c:f>
                <c:numCache>
                  <c:formatCode>General</c:formatCode>
                  <c:ptCount val="5"/>
                  <c:pt idx="0">
                    <c:v>0.42019770177963167</c:v>
                  </c:pt>
                  <c:pt idx="1">
                    <c:v>0.37987072151957291</c:v>
                  </c:pt>
                  <c:pt idx="2">
                    <c:v>0.75605957528341561</c:v>
                  </c:pt>
                  <c:pt idx="3">
                    <c:v>0.53852568437151505</c:v>
                  </c:pt>
                  <c:pt idx="4">
                    <c:v>0.47308657656767561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feature_match_logs!$X$42:$X$46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feature_match_logs!$Y$42:$Y$46</c:f>
              <c:numCache>
                <c:formatCode>0.00</c:formatCode>
                <c:ptCount val="5"/>
                <c:pt idx="0">
                  <c:v>0.37193809786009596</c:v>
                </c:pt>
                <c:pt idx="1">
                  <c:v>0.38383952832412177</c:v>
                </c:pt>
                <c:pt idx="2">
                  <c:v>0.37231313586371573</c:v>
                </c:pt>
                <c:pt idx="3">
                  <c:v>0.25057878212369894</c:v>
                </c:pt>
                <c:pt idx="4">
                  <c:v>0.18264945469955787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8-4E78-95CB-DB656668FBDC}"/>
            </c:ext>
          </c:extLst>
        </c:ser>
        <c:ser>
          <c:idx val="1"/>
          <c:order val="1"/>
          <c:tx>
            <c:strRef>
              <c:f>feature_match_logs!$Z$41</c:f>
              <c:strCache>
                <c:ptCount val="1"/>
                <c:pt idx="0">
                  <c:v>1m (None Crack)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feature_match_logs!$AD$42:$AD$46</c:f>
                <c:numCache>
                  <c:formatCode>General</c:formatCode>
                  <c:ptCount val="5"/>
                  <c:pt idx="0">
                    <c:v>0.12</c:v>
                  </c:pt>
                  <c:pt idx="1">
                    <c:v>0.24</c:v>
                  </c:pt>
                  <c:pt idx="2">
                    <c:v>0.21</c:v>
                  </c:pt>
                  <c:pt idx="3">
                    <c:v>0.66</c:v>
                  </c:pt>
                  <c:pt idx="4">
                    <c:v>0.34</c:v>
                  </c:pt>
                </c:numCache>
              </c:numRef>
            </c:plus>
            <c:minus>
              <c:numRef>
                <c:f>feature_match_logs!$AD$42:$AD$46</c:f>
                <c:numCache>
                  <c:formatCode>General</c:formatCode>
                  <c:ptCount val="5"/>
                  <c:pt idx="0">
                    <c:v>0.12</c:v>
                  </c:pt>
                  <c:pt idx="1">
                    <c:v>0.24</c:v>
                  </c:pt>
                  <c:pt idx="2">
                    <c:v>0.21</c:v>
                  </c:pt>
                  <c:pt idx="3">
                    <c:v>0.66</c:v>
                  </c:pt>
                  <c:pt idx="4">
                    <c:v>0.34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feature_match_logs!$X$42:$X$46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feature_match_logs!$Z$42:$Z$46</c:f>
              <c:numCache>
                <c:formatCode>0.00</c:formatCode>
                <c:ptCount val="5"/>
                <c:pt idx="0">
                  <c:v>1.6867322225415151</c:v>
                </c:pt>
                <c:pt idx="1">
                  <c:v>1.3170634957862366</c:v>
                </c:pt>
                <c:pt idx="2">
                  <c:v>1.5112556672343025</c:v>
                </c:pt>
                <c:pt idx="3">
                  <c:v>1.5138699382249443</c:v>
                </c:pt>
                <c:pt idx="4">
                  <c:v>1.2687515009681001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8-4E78-95CB-DB656668FBDC}"/>
            </c:ext>
          </c:extLst>
        </c:ser>
        <c:ser>
          <c:idx val="2"/>
          <c:order val="2"/>
          <c:tx>
            <c:strRef>
              <c:f>feature_match_logs!$AA$41</c:f>
              <c:strCache>
                <c:ptCount val="1"/>
                <c:pt idx="0">
                  <c:v>2m (Crack)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feature_match_logs!$AE$42:$AE$46</c:f>
                <c:numCache>
                  <c:formatCode>General</c:formatCode>
                  <c:ptCount val="5"/>
                  <c:pt idx="0">
                    <c:v>0.70917557160900768</c:v>
                  </c:pt>
                  <c:pt idx="1">
                    <c:v>0.77912064532210623</c:v>
                  </c:pt>
                  <c:pt idx="2">
                    <c:v>0.88186676941716391</c:v>
                  </c:pt>
                  <c:pt idx="3">
                    <c:v>0.77912064532210623</c:v>
                  </c:pt>
                  <c:pt idx="4">
                    <c:v>0.79859687897938947</c:v>
                  </c:pt>
                </c:numCache>
              </c:numRef>
            </c:plus>
            <c:minus>
              <c:numRef>
                <c:f>feature_match_logs!$AE$42:$AE$46</c:f>
                <c:numCache>
                  <c:formatCode>General</c:formatCode>
                  <c:ptCount val="5"/>
                  <c:pt idx="0">
                    <c:v>0.70917557160900768</c:v>
                  </c:pt>
                  <c:pt idx="1">
                    <c:v>0.77912064532210623</c:v>
                  </c:pt>
                  <c:pt idx="2">
                    <c:v>0.88186676941716391</c:v>
                  </c:pt>
                  <c:pt idx="3">
                    <c:v>0.77912064532210623</c:v>
                  </c:pt>
                  <c:pt idx="4">
                    <c:v>0.79859687897938947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feature_match_logs!$X$42:$X$46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feature_match_logs!$AA$42:$AA$46</c:f>
              <c:numCache>
                <c:formatCode>0.00</c:formatCode>
                <c:ptCount val="5"/>
                <c:pt idx="0">
                  <c:v>2.0171047270157909</c:v>
                </c:pt>
                <c:pt idx="1">
                  <c:v>2.2550613334944631</c:v>
                </c:pt>
                <c:pt idx="2">
                  <c:v>2.1811631984101112</c:v>
                </c:pt>
                <c:pt idx="3">
                  <c:v>3.6954852547210089</c:v>
                </c:pt>
                <c:pt idx="4">
                  <c:v>1.7920524687584607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0-4E9C-A75F-3ECB8CA9F119}"/>
            </c:ext>
          </c:extLst>
        </c:ser>
        <c:ser>
          <c:idx val="3"/>
          <c:order val="3"/>
          <c:tx>
            <c:strRef>
              <c:f>feature_match_logs!$AB$41</c:f>
              <c:strCache>
                <c:ptCount val="1"/>
                <c:pt idx="0">
                  <c:v>2m (None Crack)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feature_match_logs!$AF$42:$AF$46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1.9329542398008832E-2</c:v>
                  </c:pt>
                  <c:pt idx="3">
                    <c:v>0.10427756617526618</c:v>
                  </c:pt>
                  <c:pt idx="4">
                    <c:v>0</c:v>
                  </c:pt>
                </c:numCache>
              </c:numRef>
            </c:plus>
            <c:minus>
              <c:numRef>
                <c:f>feature_match_logs!$AF$42:$AF$46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1.9329542398008832E-2</c:v>
                  </c:pt>
                  <c:pt idx="3">
                    <c:v>0.10427756617526618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feature_match_logs!$X$42:$X$46</c:f>
              <c:strCache>
                <c:ptCount val="5"/>
                <c:pt idx="0">
                  <c:v>AKAZE</c:v>
                </c:pt>
                <c:pt idx="1">
                  <c:v>BRISK_FAST</c:v>
                </c:pt>
                <c:pt idx="2">
                  <c:v>BRISK_SLOW</c:v>
                </c:pt>
                <c:pt idx="3">
                  <c:v>ORB_FAST</c:v>
                </c:pt>
                <c:pt idx="4">
                  <c:v>ORB_SLOW</c:v>
                </c:pt>
              </c:strCache>
            </c:strRef>
          </c:cat>
          <c:val>
            <c:numRef>
              <c:f>feature_match_logs!$AB$42:$AB$46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2.5183364456406547</c:v>
                </c:pt>
                <c:pt idx="3">
                  <c:v>2.729776757033433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0-4E9C-A75F-3ECB8CA9F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878640"/>
        <c:axId val="220623760"/>
      </c:barChart>
      <c:catAx>
        <c:axId val="4298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623760"/>
        <c:crosses val="autoZero"/>
        <c:auto val="1"/>
        <c:lblAlgn val="ctr"/>
        <c:lblOffset val="100"/>
        <c:noMultiLvlLbl val="0"/>
      </c:catAx>
      <c:valAx>
        <c:axId val="22062376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[%]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8786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734293</xdr:colOff>
      <xdr:row>47</xdr:row>
      <xdr:rowOff>174172</xdr:rowOff>
    </xdr:from>
    <xdr:to>
      <xdr:col>5</xdr:col>
      <xdr:colOff>734292</xdr:colOff>
      <xdr:row>60</xdr:row>
      <xdr:rowOff>174171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31E4495-AE7A-46ED-AEE9-86A52A7C1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734292</xdr:colOff>
      <xdr:row>60</xdr:row>
      <xdr:rowOff>162197</xdr:rowOff>
    </xdr:from>
    <xdr:to>
      <xdr:col>5</xdr:col>
      <xdr:colOff>734292</xdr:colOff>
      <xdr:row>73</xdr:row>
      <xdr:rowOff>162198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15C5FAD-4A5F-4178-A9AE-955E1F682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734292</xdr:colOff>
      <xdr:row>60</xdr:row>
      <xdr:rowOff>162197</xdr:rowOff>
    </xdr:from>
    <xdr:to>
      <xdr:col>11</xdr:col>
      <xdr:colOff>429493</xdr:colOff>
      <xdr:row>73</xdr:row>
      <xdr:rowOff>162198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3B0F734-D181-43CD-8EB8-79244CDA6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734292</xdr:colOff>
      <xdr:row>47</xdr:row>
      <xdr:rowOff>177437</xdr:rowOff>
    </xdr:from>
    <xdr:to>
      <xdr:col>11</xdr:col>
      <xdr:colOff>429493</xdr:colOff>
      <xdr:row>60</xdr:row>
      <xdr:rowOff>174171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2401B2F-8431-4A35-A095-8C29051DB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topLeftCell="C60" zoomScale="130" zoomScaleNormal="130" workbookViewId="0">
      <selection activeCell="N61" sqref="N61"/>
    </sheetView>
  </sheetViews>
  <sheetFormatPr defaultColWidth="10.19921875" defaultRowHeight="17.399999999999999" x14ac:dyDescent="0.4"/>
  <cols>
    <col min="1" max="27" width="10.19921875" style="2"/>
    <col min="28" max="28" width="11.69921875" style="2" bestFit="1" customWidth="1"/>
    <col min="29" max="16384" width="10.19921875" style="2"/>
  </cols>
  <sheetData>
    <row r="1" spans="1:3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</row>
    <row r="2" spans="1:30" x14ac:dyDescent="0.4">
      <c r="A2" s="3" t="s">
        <v>6</v>
      </c>
      <c r="B2" s="4">
        <v>1</v>
      </c>
      <c r="C2" s="5">
        <v>1</v>
      </c>
      <c r="D2" s="6">
        <v>40</v>
      </c>
      <c r="E2" s="6">
        <v>1.1501333333333299</v>
      </c>
      <c r="F2" s="6">
        <v>6.0254993308207201</v>
      </c>
      <c r="G2" s="3" t="s">
        <v>7</v>
      </c>
      <c r="H2" s="4">
        <v>1</v>
      </c>
      <c r="I2" s="5">
        <v>1</v>
      </c>
      <c r="J2" s="6"/>
      <c r="K2" s="6"/>
      <c r="L2" s="6"/>
      <c r="M2" s="3" t="s">
        <v>8</v>
      </c>
      <c r="N2" s="4">
        <v>1</v>
      </c>
      <c r="O2" s="5">
        <v>1</v>
      </c>
      <c r="P2" s="6">
        <v>95</v>
      </c>
      <c r="Q2" s="6">
        <v>21.115600000000001</v>
      </c>
      <c r="R2" s="6">
        <v>6.1914051936444903</v>
      </c>
      <c r="S2" s="3" t="s">
        <v>9</v>
      </c>
      <c r="T2" s="4">
        <v>1</v>
      </c>
      <c r="U2" s="5">
        <v>1</v>
      </c>
      <c r="V2" s="6">
        <v>119</v>
      </c>
      <c r="W2" s="6">
        <v>2.98766666666666</v>
      </c>
      <c r="X2" s="6">
        <v>6.1884743097723103</v>
      </c>
      <c r="Y2" s="3" t="s">
        <v>10</v>
      </c>
      <c r="Z2" s="4">
        <v>1</v>
      </c>
      <c r="AA2" s="5">
        <v>1</v>
      </c>
      <c r="AB2" s="6">
        <v>252</v>
      </c>
      <c r="AC2" s="6">
        <v>8.3253666666666604</v>
      </c>
      <c r="AD2" s="6">
        <v>5.8260509988100297</v>
      </c>
    </row>
    <row r="3" spans="1:30" x14ac:dyDescent="0.4">
      <c r="A3" s="3" t="s">
        <v>6</v>
      </c>
      <c r="B3" s="4">
        <v>1</v>
      </c>
      <c r="C3" s="5">
        <v>2</v>
      </c>
      <c r="D3" s="6"/>
      <c r="E3" s="6"/>
      <c r="F3" s="6"/>
      <c r="G3" s="3" t="s">
        <v>7</v>
      </c>
      <c r="H3" s="4">
        <v>1</v>
      </c>
      <c r="I3" s="5">
        <v>2</v>
      </c>
      <c r="J3" s="6"/>
      <c r="K3" s="6"/>
      <c r="L3" s="6"/>
      <c r="M3" s="3" t="s">
        <v>8</v>
      </c>
      <c r="N3" s="4">
        <v>1</v>
      </c>
      <c r="O3" s="5">
        <v>2</v>
      </c>
      <c r="P3" s="6">
        <v>114</v>
      </c>
      <c r="Q3" s="6">
        <v>33.155000000000001</v>
      </c>
      <c r="R3" s="6">
        <v>0.49682194489193399</v>
      </c>
      <c r="S3" s="3" t="s">
        <v>9</v>
      </c>
      <c r="T3" s="4">
        <v>1</v>
      </c>
      <c r="U3" s="5">
        <v>2</v>
      </c>
      <c r="V3" s="6">
        <v>82</v>
      </c>
      <c r="W3" s="6">
        <v>3.43716666666666</v>
      </c>
      <c r="X3" s="6">
        <v>0.67699898874982101</v>
      </c>
      <c r="Y3" s="3" t="s">
        <v>10</v>
      </c>
      <c r="Z3" s="4">
        <v>1</v>
      </c>
      <c r="AA3" s="5">
        <v>2</v>
      </c>
      <c r="AB3" s="6">
        <v>213</v>
      </c>
      <c r="AC3" s="6">
        <v>11.296900000000001</v>
      </c>
      <c r="AD3" s="6">
        <v>0.15532732995964199</v>
      </c>
    </row>
    <row r="4" spans="1:30" x14ac:dyDescent="0.4">
      <c r="A4" s="3" t="s">
        <v>6</v>
      </c>
      <c r="B4" s="4">
        <v>1</v>
      </c>
      <c r="C4" s="5">
        <v>4</v>
      </c>
      <c r="D4" s="6">
        <v>65</v>
      </c>
      <c r="E4" s="6">
        <v>1.15733333333333</v>
      </c>
      <c r="F4" s="6">
        <v>6.5443004822180297</v>
      </c>
      <c r="G4" s="3" t="s">
        <v>7</v>
      </c>
      <c r="H4" s="4">
        <v>1</v>
      </c>
      <c r="I4" s="5">
        <v>4</v>
      </c>
      <c r="J4" s="6">
        <v>63</v>
      </c>
      <c r="K4" s="6">
        <v>1.47603333333333</v>
      </c>
      <c r="L4" s="6">
        <v>5.9447079107812097</v>
      </c>
      <c r="M4" s="3" t="s">
        <v>8</v>
      </c>
      <c r="N4" s="4">
        <v>1</v>
      </c>
      <c r="O4" s="5">
        <v>4</v>
      </c>
      <c r="P4" s="6">
        <v>379</v>
      </c>
      <c r="Q4" s="6">
        <v>28.513866666666601</v>
      </c>
      <c r="R4" s="6">
        <v>5.9077259169920602</v>
      </c>
      <c r="S4" s="3" t="s">
        <v>9</v>
      </c>
      <c r="T4" s="4">
        <v>1</v>
      </c>
      <c r="U4" s="5">
        <v>4</v>
      </c>
      <c r="V4" s="6">
        <v>262</v>
      </c>
      <c r="W4" s="6">
        <v>2.7813666666666599</v>
      </c>
      <c r="X4" s="6">
        <v>5.9027083816049997</v>
      </c>
      <c r="Y4" s="3" t="s">
        <v>10</v>
      </c>
      <c r="Z4" s="4">
        <v>1</v>
      </c>
      <c r="AA4" s="5">
        <v>4</v>
      </c>
      <c r="AB4" s="6">
        <v>522</v>
      </c>
      <c r="AC4" s="6">
        <v>10.7594333333333</v>
      </c>
      <c r="AD4" s="6">
        <v>5.6673835995175903</v>
      </c>
    </row>
    <row r="5" spans="1:30" x14ac:dyDescent="0.4">
      <c r="A5" s="3" t="s">
        <v>6</v>
      </c>
      <c r="B5" s="4">
        <v>1</v>
      </c>
      <c r="C5" s="5">
        <v>5</v>
      </c>
      <c r="D5" s="6"/>
      <c r="E5" s="6"/>
      <c r="F5" s="6"/>
      <c r="G5" s="3" t="s">
        <v>7</v>
      </c>
      <c r="H5" s="4">
        <v>1</v>
      </c>
      <c r="I5" s="5">
        <v>5</v>
      </c>
      <c r="J5" s="6"/>
      <c r="K5" s="6"/>
      <c r="L5" s="6"/>
      <c r="M5" s="3" t="s">
        <v>8</v>
      </c>
      <c r="N5" s="4">
        <v>1</v>
      </c>
      <c r="O5" s="5">
        <v>5</v>
      </c>
      <c r="P5" s="6">
        <v>219</v>
      </c>
      <c r="Q5" s="6">
        <v>21.6575666666666</v>
      </c>
      <c r="R5" s="6">
        <v>7.4549388566462698</v>
      </c>
      <c r="S5" s="3" t="s">
        <v>9</v>
      </c>
      <c r="T5" s="4">
        <v>1</v>
      </c>
      <c r="U5" s="5">
        <v>5</v>
      </c>
      <c r="V5" s="6">
        <v>132</v>
      </c>
      <c r="W5" s="6">
        <v>2.9033333333333302</v>
      </c>
      <c r="X5" s="6">
        <v>7.8949659297545596</v>
      </c>
      <c r="Y5" s="3" t="s">
        <v>10</v>
      </c>
      <c r="Z5" s="4">
        <v>1</v>
      </c>
      <c r="AA5" s="5">
        <v>5</v>
      </c>
      <c r="AB5" s="6">
        <v>249</v>
      </c>
      <c r="AC5" s="6">
        <v>8.7036666666666598</v>
      </c>
      <c r="AD5" s="6">
        <v>6.0288367566097598</v>
      </c>
    </row>
    <row r="6" spans="1:30" x14ac:dyDescent="0.4">
      <c r="A6" s="3" t="s">
        <v>6</v>
      </c>
      <c r="B6" s="4">
        <v>1</v>
      </c>
      <c r="C6" s="5">
        <v>7</v>
      </c>
      <c r="D6" s="6">
        <v>54</v>
      </c>
      <c r="E6" s="6">
        <v>0.93359999999999999</v>
      </c>
      <c r="F6" s="6">
        <v>2.9100481262598299</v>
      </c>
      <c r="G6" s="3" t="s">
        <v>7</v>
      </c>
      <c r="H6" s="4">
        <v>1</v>
      </c>
      <c r="I6" s="5">
        <v>7</v>
      </c>
      <c r="J6" s="6">
        <v>54</v>
      </c>
      <c r="K6" s="6">
        <v>1.4623333333333299</v>
      </c>
      <c r="L6" s="6">
        <v>1.9576730639362101</v>
      </c>
      <c r="M6" s="3" t="s">
        <v>8</v>
      </c>
      <c r="N6" s="4">
        <v>1</v>
      </c>
      <c r="O6" s="5">
        <v>7</v>
      </c>
      <c r="P6" s="6">
        <v>472</v>
      </c>
      <c r="Q6" s="6">
        <v>24.4518666666666</v>
      </c>
      <c r="R6" s="6">
        <v>2.22178703730542</v>
      </c>
      <c r="S6" s="3" t="s">
        <v>9</v>
      </c>
      <c r="T6" s="4">
        <v>1</v>
      </c>
      <c r="U6" s="5">
        <v>7</v>
      </c>
      <c r="V6" s="6">
        <v>246</v>
      </c>
      <c r="W6" s="6">
        <v>3.0990000000000002</v>
      </c>
      <c r="X6" s="6">
        <v>2.1235149839765599</v>
      </c>
      <c r="Y6" s="3" t="s">
        <v>10</v>
      </c>
      <c r="Z6" s="4">
        <v>1</v>
      </c>
      <c r="AA6" s="5">
        <v>7</v>
      </c>
      <c r="AB6" s="6">
        <v>541</v>
      </c>
      <c r="AC6" s="6">
        <v>9.7907333333333302</v>
      </c>
      <c r="AD6" s="6">
        <v>0.88975707109351099</v>
      </c>
    </row>
    <row r="7" spans="1:30" x14ac:dyDescent="0.4">
      <c r="A7" s="3" t="s">
        <v>6</v>
      </c>
      <c r="B7" s="4">
        <v>1</v>
      </c>
      <c r="C7" s="5">
        <v>8</v>
      </c>
      <c r="D7" s="6">
        <v>127</v>
      </c>
      <c r="E7" s="6">
        <v>1.24236666666666</v>
      </c>
      <c r="F7" s="6">
        <v>4.7609387311995999</v>
      </c>
      <c r="G7" s="3" t="s">
        <v>7</v>
      </c>
      <c r="H7" s="4">
        <v>1</v>
      </c>
      <c r="I7" s="5">
        <v>8</v>
      </c>
      <c r="J7" s="6"/>
      <c r="K7" s="6"/>
      <c r="L7" s="6"/>
      <c r="M7" s="3" t="s">
        <v>8</v>
      </c>
      <c r="N7" s="4">
        <v>1</v>
      </c>
      <c r="O7" s="5">
        <v>8</v>
      </c>
      <c r="P7" s="6">
        <v>670</v>
      </c>
      <c r="Q7" s="6">
        <v>35.4495</v>
      </c>
      <c r="R7" s="6">
        <v>4.9299230607372699</v>
      </c>
      <c r="S7" s="3" t="s">
        <v>9</v>
      </c>
      <c r="T7" s="4">
        <v>1</v>
      </c>
      <c r="U7" s="5">
        <v>8</v>
      </c>
      <c r="V7" s="6">
        <v>370</v>
      </c>
      <c r="W7" s="6">
        <v>3.1836666666666602</v>
      </c>
      <c r="X7" s="6">
        <v>4.4629962941907504</v>
      </c>
      <c r="Y7" s="3" t="s">
        <v>10</v>
      </c>
      <c r="Z7" s="4">
        <v>1</v>
      </c>
      <c r="AA7" s="5">
        <v>8</v>
      </c>
      <c r="AB7" s="6">
        <v>791</v>
      </c>
      <c r="AC7" s="6">
        <v>13.927300000000001</v>
      </c>
      <c r="AD7" s="6">
        <v>4.2701712614352703</v>
      </c>
    </row>
    <row r="8" spans="1:30" x14ac:dyDescent="0.4">
      <c r="A8" s="13" t="s">
        <v>13</v>
      </c>
      <c r="B8" s="13">
        <f>COUNTBLANK(D2:D7)</f>
        <v>2</v>
      </c>
      <c r="C8" s="13" t="s">
        <v>12</v>
      </c>
      <c r="D8" s="13">
        <f>AVERAGE(D2:D7)</f>
        <v>71.5</v>
      </c>
      <c r="E8" s="13">
        <f>AVERAGE(E2:E7)</f>
        <v>1.12085833333333</v>
      </c>
      <c r="F8" s="13">
        <f>AVERAGE(F2:F7)</f>
        <v>5.0601966676245453</v>
      </c>
      <c r="G8" s="13" t="s">
        <v>13</v>
      </c>
      <c r="H8" s="13">
        <f>COUNTBLANK(J2:J7)</f>
        <v>4</v>
      </c>
      <c r="I8" s="13" t="s">
        <v>12</v>
      </c>
      <c r="J8" s="13">
        <f>AVERAGE(J2:J7)</f>
        <v>58.5</v>
      </c>
      <c r="K8" s="13">
        <f>AVERAGE(K2:K7)</f>
        <v>1.46918333333333</v>
      </c>
      <c r="L8" s="13">
        <f>AVERAGE(L2:L7)</f>
        <v>3.9511904873587098</v>
      </c>
      <c r="M8" s="13" t="s">
        <v>13</v>
      </c>
      <c r="N8" s="13">
        <f>COUNTBLANK(P2:P7)</f>
        <v>0</v>
      </c>
      <c r="O8" s="13" t="s">
        <v>12</v>
      </c>
      <c r="P8" s="13">
        <f>AVERAGE(P2:P7)</f>
        <v>324.83333333333331</v>
      </c>
      <c r="Q8" s="13">
        <f>AVERAGE(Q2:Q7)</f>
        <v>27.390566666666633</v>
      </c>
      <c r="R8" s="13">
        <f>AVERAGE(R2:R7)</f>
        <v>4.5337670017029073</v>
      </c>
      <c r="S8" s="13" t="s">
        <v>13</v>
      </c>
      <c r="T8" s="13">
        <f>COUNTBLANK(V2:V7)</f>
        <v>0</v>
      </c>
      <c r="U8" s="13" t="s">
        <v>12</v>
      </c>
      <c r="V8" s="13">
        <f>AVERAGE(V2:V7)</f>
        <v>201.83333333333334</v>
      </c>
      <c r="W8" s="13">
        <f>AVERAGE(W2:W7)</f>
        <v>3.0653666666666619</v>
      </c>
      <c r="X8" s="13">
        <f>AVERAGE(X2:X7)</f>
        <v>4.5416098146748327</v>
      </c>
      <c r="Y8" s="13" t="s">
        <v>13</v>
      </c>
      <c r="Z8" s="13">
        <f>COUNTBLANK(AB2:AB7)</f>
        <v>0</v>
      </c>
      <c r="AA8" s="13" t="s">
        <v>12</v>
      </c>
      <c r="AB8" s="13">
        <f>AVERAGE(AB2:AB7)</f>
        <v>428</v>
      </c>
      <c r="AC8" s="13">
        <f>AVERAGE(AC2:AC7)</f>
        <v>10.467233333333324</v>
      </c>
      <c r="AD8" s="13">
        <f>AVERAGE(AD2:AD7)</f>
        <v>3.8062545029043005</v>
      </c>
    </row>
    <row r="9" spans="1:30" x14ac:dyDescent="0.4">
      <c r="A9" s="13"/>
      <c r="B9" s="13"/>
      <c r="C9" s="13" t="s">
        <v>11</v>
      </c>
      <c r="D9" s="13">
        <f>_xlfn.STDEV.S(D2:D7)</f>
        <v>38.38836629327519</v>
      </c>
      <c r="E9" s="13">
        <f>_xlfn.STDEV.S(E2:E7)</f>
        <v>0.13167815526530435</v>
      </c>
      <c r="F9" s="13">
        <f>_xlfn.STDEV.S(F2:F7)</f>
        <v>1.6173092289881428</v>
      </c>
      <c r="G9" s="13"/>
      <c r="H9" s="13"/>
      <c r="I9" s="13" t="s">
        <v>11</v>
      </c>
      <c r="J9" s="13">
        <f>_xlfn.STDEV.S(J2:J7)</f>
        <v>6.3639610306789276</v>
      </c>
      <c r="K9" s="13">
        <f>_xlfn.STDEV.S(K2:K7)</f>
        <v>9.6873629022557334E-3</v>
      </c>
      <c r="L9" s="13">
        <f>_xlfn.STDEV.S(L2:L7)</f>
        <v>2.8192593770311678</v>
      </c>
      <c r="M9" s="13"/>
      <c r="N9" s="13"/>
      <c r="O9" s="13" t="s">
        <v>11</v>
      </c>
      <c r="P9" s="13">
        <f>_xlfn.STDEV.S(P2:P7)</f>
        <v>224.59155519891365</v>
      </c>
      <c r="Q9" s="13">
        <f>_xlfn.STDEV.S(Q2:Q7)</f>
        <v>6.0052536061907364</v>
      </c>
      <c r="R9" s="13">
        <f>_xlfn.STDEV.S(R2:R7)</f>
        <v>2.6445373452834717</v>
      </c>
      <c r="S9" s="13"/>
      <c r="T9" s="13"/>
      <c r="U9" s="13" t="s">
        <v>11</v>
      </c>
      <c r="V9" s="13">
        <f>_xlfn.STDEV.S(V2:V7)</f>
        <v>109.49779297623614</v>
      </c>
      <c r="W9" s="13">
        <f>_xlfn.STDEV.S(W2:W7)</f>
        <v>0.23078536445027084</v>
      </c>
      <c r="X9" s="13">
        <f>_xlfn.STDEV.S(X2:X7)</f>
        <v>2.7054880794549452</v>
      </c>
      <c r="Y9" s="13"/>
      <c r="Z9" s="13"/>
      <c r="AA9" s="13" t="s">
        <v>11</v>
      </c>
      <c r="AB9" s="13">
        <f>_xlfn.STDEV.S(AB2:AB7)</f>
        <v>229.17940570653374</v>
      </c>
      <c r="AC9" s="13">
        <f>_xlfn.STDEV.S(AC2:AC7)</f>
        <v>2.0445635921199012</v>
      </c>
      <c r="AD9" s="13">
        <f>_xlfn.STDEV.S(AD2:AD7)</f>
        <v>2.6280675989924842</v>
      </c>
    </row>
    <row r="10" spans="1:30" x14ac:dyDescent="0.4">
      <c r="A10" s="3" t="s">
        <v>6</v>
      </c>
      <c r="B10" s="4">
        <v>1</v>
      </c>
      <c r="C10" s="5">
        <v>3</v>
      </c>
      <c r="D10" s="6">
        <v>62</v>
      </c>
      <c r="E10" s="6">
        <v>1.4623333333333299</v>
      </c>
      <c r="F10" s="6">
        <v>1.2426983545808801</v>
      </c>
      <c r="G10" s="3" t="s">
        <v>7</v>
      </c>
      <c r="H10" s="4">
        <v>1</v>
      </c>
      <c r="I10" s="5">
        <v>3</v>
      </c>
      <c r="J10" s="6">
        <v>37</v>
      </c>
      <c r="K10" s="6">
        <v>2.0365000000000002</v>
      </c>
      <c r="L10" s="6">
        <v>1.3568587824549201</v>
      </c>
      <c r="M10" s="3" t="s">
        <v>8</v>
      </c>
      <c r="N10" s="4">
        <v>1</v>
      </c>
      <c r="O10" s="5">
        <v>3</v>
      </c>
      <c r="P10" s="6">
        <v>199</v>
      </c>
      <c r="Q10" s="6">
        <v>50.917699999999897</v>
      </c>
      <c r="R10" s="6">
        <v>1.5666355732646999</v>
      </c>
      <c r="S10" s="3" t="s">
        <v>9</v>
      </c>
      <c r="T10" s="4">
        <v>1</v>
      </c>
      <c r="U10" s="5">
        <v>3</v>
      </c>
      <c r="V10" s="6">
        <v>137</v>
      </c>
      <c r="W10" s="6">
        <v>3.2915999999999999</v>
      </c>
      <c r="X10" s="6">
        <v>1.36787398648479</v>
      </c>
      <c r="Y10" s="3" t="s">
        <v>10</v>
      </c>
      <c r="Z10" s="4">
        <v>1</v>
      </c>
      <c r="AA10" s="5">
        <v>3</v>
      </c>
      <c r="AB10" s="6">
        <v>253</v>
      </c>
      <c r="AC10" s="6">
        <v>14.7605</v>
      </c>
      <c r="AD10" s="6">
        <v>1.0774313866858301</v>
      </c>
    </row>
    <row r="11" spans="1:30" x14ac:dyDescent="0.4">
      <c r="A11" s="3" t="s">
        <v>6</v>
      </c>
      <c r="B11" s="4">
        <v>1</v>
      </c>
      <c r="C11" s="5">
        <v>6</v>
      </c>
      <c r="D11" s="6">
        <v>76</v>
      </c>
      <c r="E11" s="6">
        <v>1.43166666666666</v>
      </c>
      <c r="F11" s="6">
        <v>0.64679682634980395</v>
      </c>
      <c r="G11" s="3" t="s">
        <v>7</v>
      </c>
      <c r="H11" s="4">
        <v>1</v>
      </c>
      <c r="I11" s="5">
        <v>6</v>
      </c>
      <c r="J11" s="6">
        <v>56</v>
      </c>
      <c r="K11" s="6">
        <v>3.4433666666666598</v>
      </c>
      <c r="L11" s="6">
        <v>1.38452439770102</v>
      </c>
      <c r="M11" s="3" t="s">
        <v>8</v>
      </c>
      <c r="N11" s="4">
        <v>1</v>
      </c>
      <c r="O11" s="5">
        <v>6</v>
      </c>
      <c r="P11" s="6">
        <v>184</v>
      </c>
      <c r="Q11" s="6">
        <v>65.199799999999996</v>
      </c>
      <c r="R11" s="6">
        <v>0.244051125143562</v>
      </c>
      <c r="S11" s="3" t="s">
        <v>9</v>
      </c>
      <c r="T11" s="4">
        <v>1</v>
      </c>
      <c r="U11" s="5">
        <v>6</v>
      </c>
      <c r="V11" s="6">
        <v>124</v>
      </c>
      <c r="W11" s="6">
        <v>3.2189999999999999</v>
      </c>
      <c r="X11" s="6">
        <v>0.370930197148577</v>
      </c>
      <c r="Y11" s="3" t="s">
        <v>10</v>
      </c>
      <c r="Z11" s="4">
        <v>1</v>
      </c>
      <c r="AA11" s="5">
        <v>6</v>
      </c>
      <c r="AB11" s="6">
        <v>325</v>
      </c>
      <c r="AC11" s="6">
        <v>16.002933333333299</v>
      </c>
      <c r="AD11" s="6">
        <v>0.16681653738968</v>
      </c>
    </row>
    <row r="12" spans="1:30" x14ac:dyDescent="0.4">
      <c r="A12" s="3" t="s">
        <v>6</v>
      </c>
      <c r="B12" s="4">
        <v>1</v>
      </c>
      <c r="C12" s="5">
        <v>9</v>
      </c>
      <c r="D12" s="6">
        <v>162</v>
      </c>
      <c r="E12" s="6">
        <v>1.69516666666666</v>
      </c>
      <c r="F12" s="6">
        <v>1.4579476998101799</v>
      </c>
      <c r="G12" s="3" t="s">
        <v>7</v>
      </c>
      <c r="H12" s="4">
        <v>1</v>
      </c>
      <c r="I12" s="5">
        <v>9</v>
      </c>
      <c r="J12" s="6">
        <v>99</v>
      </c>
      <c r="K12" s="6">
        <v>6.13266666666666</v>
      </c>
      <c r="L12" s="6">
        <v>0.71317257476115603</v>
      </c>
      <c r="M12" s="3" t="s">
        <v>8</v>
      </c>
      <c r="N12" s="4">
        <v>1</v>
      </c>
      <c r="O12" s="5">
        <v>9</v>
      </c>
      <c r="P12" s="6">
        <v>355</v>
      </c>
      <c r="Q12" s="6">
        <v>94.153866666666602</v>
      </c>
      <c r="R12" s="6">
        <v>1.5401315243651801</v>
      </c>
      <c r="S12" s="3" t="s">
        <v>9</v>
      </c>
      <c r="T12" s="4">
        <v>1</v>
      </c>
      <c r="U12" s="5">
        <v>9</v>
      </c>
      <c r="V12" s="6">
        <v>144</v>
      </c>
      <c r="W12" s="6">
        <v>3.1116999999999999</v>
      </c>
      <c r="X12" s="6">
        <v>0.51640485547992299</v>
      </c>
      <c r="Y12" s="3" t="s">
        <v>10</v>
      </c>
      <c r="Z12" s="4">
        <v>1</v>
      </c>
      <c r="AA12" s="5">
        <v>9</v>
      </c>
      <c r="AB12" s="6">
        <v>314</v>
      </c>
      <c r="AC12" s="6">
        <v>17.187766666666601</v>
      </c>
      <c r="AD12" s="6">
        <v>0.399597168220511</v>
      </c>
    </row>
    <row r="13" spans="1:30" x14ac:dyDescent="0.4">
      <c r="A13" s="13" t="s">
        <v>13</v>
      </c>
      <c r="B13" s="13">
        <f>COUNTBLANK(D10:D12)</f>
        <v>0</v>
      </c>
      <c r="C13" s="13" t="s">
        <v>12</v>
      </c>
      <c r="D13" s="13">
        <f>AVERAGE(D10:D12)</f>
        <v>100</v>
      </c>
      <c r="E13" s="13">
        <f t="shared" ref="E13:F13" si="0">AVERAGE(E10:E12)</f>
        <v>1.5297222222222164</v>
      </c>
      <c r="F13" s="13">
        <f t="shared" si="0"/>
        <v>1.1158142935802879</v>
      </c>
      <c r="G13" s="13" t="s">
        <v>13</v>
      </c>
      <c r="H13" s="13">
        <f>COUNTBLANK(J10:J12)</f>
        <v>0</v>
      </c>
      <c r="I13" s="13" t="s">
        <v>12</v>
      </c>
      <c r="J13" s="13">
        <f>AVERAGE(J10:J12)</f>
        <v>64</v>
      </c>
      <c r="K13" s="13">
        <f t="shared" ref="K13" si="1">AVERAGE(K10:K12)</f>
        <v>3.8708444444444403</v>
      </c>
      <c r="L13" s="13">
        <f t="shared" ref="L13" si="2">AVERAGE(L10:L12)</f>
        <v>1.1515185849723653</v>
      </c>
      <c r="M13" s="13" t="s">
        <v>13</v>
      </c>
      <c r="N13" s="13">
        <f>COUNTBLANK(P10:P12)</f>
        <v>0</v>
      </c>
      <c r="O13" s="13" t="s">
        <v>12</v>
      </c>
      <c r="P13" s="13">
        <f>AVERAGE(P10:P12)</f>
        <v>246</v>
      </c>
      <c r="Q13" s="13">
        <f t="shared" ref="Q13" si="3">AVERAGE(Q10:Q12)</f>
        <v>70.090455555555494</v>
      </c>
      <c r="R13" s="13">
        <f t="shared" ref="R13" si="4">AVERAGE(R10:R12)</f>
        <v>1.1169394075911472</v>
      </c>
      <c r="S13" s="13" t="s">
        <v>13</v>
      </c>
      <c r="T13" s="13">
        <f>COUNTBLANK(V10:V12)</f>
        <v>0</v>
      </c>
      <c r="U13" s="13" t="s">
        <v>12</v>
      </c>
      <c r="V13" s="13">
        <f>AVERAGE(V10:V12)</f>
        <v>135</v>
      </c>
      <c r="W13" s="13">
        <f t="shared" ref="W13" si="5">AVERAGE(W10:W12)</f>
        <v>3.2074333333333329</v>
      </c>
      <c r="X13" s="13">
        <f t="shared" ref="X13" si="6">AVERAGE(X10:X12)</f>
        <v>0.75173634637109676</v>
      </c>
      <c r="Y13" s="13" t="s">
        <v>13</v>
      </c>
      <c r="Z13" s="13">
        <f>COUNTBLANK(AB10:AB12)</f>
        <v>0</v>
      </c>
      <c r="AA13" s="13" t="s">
        <v>12</v>
      </c>
      <c r="AB13" s="13">
        <f>AVERAGE(AB10:AB12)</f>
        <v>297.33333333333331</v>
      </c>
      <c r="AC13" s="13">
        <f t="shared" ref="AC13" si="7">AVERAGE(AC10:AC12)</f>
        <v>15.9837333333333</v>
      </c>
      <c r="AD13" s="13">
        <f t="shared" ref="AD13" si="8">AVERAGE(AD10:AD12)</f>
        <v>0.54794836409867365</v>
      </c>
    </row>
    <row r="14" spans="1:30" x14ac:dyDescent="0.4">
      <c r="A14" s="13"/>
      <c r="B14" s="13"/>
      <c r="C14" s="13" t="s">
        <v>11</v>
      </c>
      <c r="D14" s="13">
        <f>_xlfn.STDEV.S(D10:D12)</f>
        <v>54.147945482723536</v>
      </c>
      <c r="E14" s="13">
        <f t="shared" ref="E14:F14" si="9">_xlfn.STDEV.S(E10:E12)</f>
        <v>0.14409722155287746</v>
      </c>
      <c r="F14" s="13">
        <f t="shared" si="9"/>
        <v>0.42019770177963167</v>
      </c>
      <c r="G14" s="13"/>
      <c r="H14" s="13"/>
      <c r="I14" s="13" t="s">
        <v>11</v>
      </c>
      <c r="J14" s="13">
        <f>_xlfn.STDEV.S(J10:J12)</f>
        <v>31.76476034853718</v>
      </c>
      <c r="K14" s="13">
        <f t="shared" ref="K14:L14" si="10">_xlfn.STDEV.S(K10:K12)</f>
        <v>2.0812732348608463</v>
      </c>
      <c r="L14" s="13">
        <f t="shared" si="10"/>
        <v>0.37987072151957291</v>
      </c>
      <c r="M14" s="13"/>
      <c r="N14" s="13"/>
      <c r="O14" s="13" t="s">
        <v>11</v>
      </c>
      <c r="P14" s="13">
        <f>_xlfn.STDEV.S(P10:P12)</f>
        <v>94.694244809280775</v>
      </c>
      <c r="Q14" s="13">
        <f t="shared" ref="Q14:R14" si="11">_xlfn.STDEV.S(Q10:Q12)</f>
        <v>22.029081025527603</v>
      </c>
      <c r="R14" s="13">
        <f t="shared" si="11"/>
        <v>0.75605957528341561</v>
      </c>
      <c r="S14" s="13"/>
      <c r="T14" s="13"/>
      <c r="U14" s="13" t="s">
        <v>11</v>
      </c>
      <c r="V14" s="13">
        <f>_xlfn.STDEV.S(V10:V12)</f>
        <v>10.148891565092219</v>
      </c>
      <c r="W14" s="13">
        <f t="shared" ref="W14:X14" si="12">_xlfn.STDEV.S(W10:W12)</f>
        <v>9.0506040314076983E-2</v>
      </c>
      <c r="X14" s="13">
        <f t="shared" si="12"/>
        <v>0.53852568437151505</v>
      </c>
      <c r="Y14" s="13"/>
      <c r="Z14" s="13"/>
      <c r="AA14" s="13" t="s">
        <v>11</v>
      </c>
      <c r="AB14" s="13">
        <f>_xlfn.STDEV.S(AB10:AB12)</f>
        <v>38.785736209763286</v>
      </c>
      <c r="AC14" s="13">
        <f t="shared" ref="AC14:AD14" si="13">_xlfn.STDEV.S(AC10:AC12)</f>
        <v>1.2137472338908533</v>
      </c>
      <c r="AD14" s="13">
        <f t="shared" si="13"/>
        <v>0.47308657656767561</v>
      </c>
    </row>
    <row r="15" spans="1:30" x14ac:dyDescent="0.4">
      <c r="A15" s="3" t="s">
        <v>6</v>
      </c>
      <c r="B15" s="4">
        <v>2</v>
      </c>
      <c r="C15" s="5">
        <v>1</v>
      </c>
      <c r="D15" s="6"/>
      <c r="E15" s="6"/>
      <c r="F15" s="6"/>
      <c r="G15" s="3" t="s">
        <v>7</v>
      </c>
      <c r="H15" s="4">
        <v>2</v>
      </c>
      <c r="I15" s="5">
        <v>1</v>
      </c>
      <c r="J15" s="6"/>
      <c r="K15" s="6"/>
      <c r="L15" s="6"/>
      <c r="M15" s="3" t="s">
        <v>8</v>
      </c>
      <c r="N15" s="4">
        <v>2</v>
      </c>
      <c r="O15" s="5">
        <v>1</v>
      </c>
      <c r="P15" s="6"/>
      <c r="Q15" s="6"/>
      <c r="R15" s="6"/>
      <c r="S15" s="3" t="s">
        <v>9</v>
      </c>
      <c r="T15" s="4">
        <v>2</v>
      </c>
      <c r="U15" s="5">
        <v>1</v>
      </c>
      <c r="V15" s="6"/>
      <c r="W15" s="6"/>
      <c r="X15" s="6"/>
      <c r="Y15" s="3" t="s">
        <v>10</v>
      </c>
      <c r="Z15" s="4">
        <v>2</v>
      </c>
      <c r="AA15" s="5">
        <v>1</v>
      </c>
      <c r="AB15" s="6"/>
      <c r="AC15" s="6"/>
      <c r="AD15" s="6"/>
    </row>
    <row r="16" spans="1:30" x14ac:dyDescent="0.4">
      <c r="A16" s="3" t="s">
        <v>6</v>
      </c>
      <c r="B16" s="4">
        <v>2</v>
      </c>
      <c r="C16" s="5">
        <v>2</v>
      </c>
      <c r="D16" s="6"/>
      <c r="E16" s="6"/>
      <c r="F16" s="6"/>
      <c r="G16" s="3" t="s">
        <v>7</v>
      </c>
      <c r="H16" s="4">
        <v>2</v>
      </c>
      <c r="I16" s="5">
        <v>2</v>
      </c>
      <c r="J16" s="6"/>
      <c r="K16" s="6"/>
      <c r="L16" s="6"/>
      <c r="M16" s="3" t="s">
        <v>8</v>
      </c>
      <c r="N16" s="4">
        <v>2</v>
      </c>
      <c r="O16" s="5">
        <v>2</v>
      </c>
      <c r="P16" s="6"/>
      <c r="Q16" s="6"/>
      <c r="R16" s="6"/>
      <c r="S16" s="3" t="s">
        <v>9</v>
      </c>
      <c r="T16" s="4">
        <v>2</v>
      </c>
      <c r="U16" s="5">
        <v>2</v>
      </c>
      <c r="V16" s="6"/>
      <c r="W16" s="6"/>
      <c r="X16" s="6"/>
      <c r="Y16" s="3" t="s">
        <v>10</v>
      </c>
      <c r="Z16" s="4">
        <v>2</v>
      </c>
      <c r="AA16" s="5">
        <v>2</v>
      </c>
      <c r="AB16" s="6"/>
      <c r="AC16" s="6"/>
      <c r="AD16" s="6"/>
    </row>
    <row r="17" spans="1:32" x14ac:dyDescent="0.4">
      <c r="A17" s="3" t="s">
        <v>6</v>
      </c>
      <c r="B17" s="4">
        <v>2</v>
      </c>
      <c r="C17" s="5">
        <v>4</v>
      </c>
      <c r="D17" s="6"/>
      <c r="E17" s="6"/>
      <c r="F17" s="6"/>
      <c r="G17" s="3" t="s">
        <v>7</v>
      </c>
      <c r="H17" s="4">
        <v>2</v>
      </c>
      <c r="I17" s="5">
        <v>4</v>
      </c>
      <c r="J17" s="6"/>
      <c r="K17" s="6"/>
      <c r="L17" s="6"/>
      <c r="M17" s="3" t="s">
        <v>8</v>
      </c>
      <c r="N17" s="4">
        <v>2</v>
      </c>
      <c r="O17" s="5">
        <v>4</v>
      </c>
      <c r="P17" s="6">
        <v>65</v>
      </c>
      <c r="Q17" s="6">
        <v>6.9319666666666597</v>
      </c>
      <c r="R17" s="6">
        <v>7.5413412864150997</v>
      </c>
      <c r="S17" s="3" t="s">
        <v>9</v>
      </c>
      <c r="T17" s="4">
        <v>2</v>
      </c>
      <c r="U17" s="5">
        <v>4</v>
      </c>
      <c r="V17" s="6">
        <v>80</v>
      </c>
      <c r="W17" s="6">
        <v>1.71</v>
      </c>
      <c r="X17" s="6">
        <v>8.2630656452684601</v>
      </c>
      <c r="Y17" s="3" t="s">
        <v>10</v>
      </c>
      <c r="Z17" s="4">
        <v>2</v>
      </c>
      <c r="AA17" s="5">
        <v>4</v>
      </c>
      <c r="AB17" s="6"/>
      <c r="AC17" s="6"/>
      <c r="AD17" s="6"/>
    </row>
    <row r="18" spans="1:32" x14ac:dyDescent="0.4">
      <c r="A18" s="3" t="s">
        <v>6</v>
      </c>
      <c r="B18" s="4">
        <v>2</v>
      </c>
      <c r="C18" s="5">
        <v>5</v>
      </c>
      <c r="D18" s="6"/>
      <c r="E18" s="6"/>
      <c r="F18" s="6"/>
      <c r="G18" s="3" t="s">
        <v>7</v>
      </c>
      <c r="H18" s="4">
        <v>2</v>
      </c>
      <c r="I18" s="5">
        <v>5</v>
      </c>
      <c r="J18" s="6"/>
      <c r="K18" s="6"/>
      <c r="L18" s="6"/>
      <c r="M18" s="3" t="s">
        <v>8</v>
      </c>
      <c r="N18" s="4">
        <v>2</v>
      </c>
      <c r="O18" s="5">
        <v>5</v>
      </c>
      <c r="P18" s="6"/>
      <c r="Q18" s="6"/>
      <c r="R18" s="6"/>
      <c r="S18" s="3" t="s">
        <v>9</v>
      </c>
      <c r="T18" s="4">
        <v>2</v>
      </c>
      <c r="U18" s="5">
        <v>5</v>
      </c>
      <c r="V18" s="6"/>
      <c r="W18" s="6"/>
      <c r="X18" s="6"/>
      <c r="Y18" s="3" t="s">
        <v>10</v>
      </c>
      <c r="Z18" s="4">
        <v>2</v>
      </c>
      <c r="AA18" s="5">
        <v>5</v>
      </c>
      <c r="AB18" s="6"/>
      <c r="AC18" s="6"/>
      <c r="AD18" s="6"/>
    </row>
    <row r="19" spans="1:32" x14ac:dyDescent="0.4">
      <c r="A19" s="3" t="s">
        <v>6</v>
      </c>
      <c r="B19" s="4">
        <v>2</v>
      </c>
      <c r="C19" s="5">
        <v>7</v>
      </c>
      <c r="D19" s="6"/>
      <c r="E19" s="6"/>
      <c r="F19" s="6"/>
      <c r="G19" s="3" t="s">
        <v>7</v>
      </c>
      <c r="H19" s="4">
        <v>2</v>
      </c>
      <c r="I19" s="5">
        <v>7</v>
      </c>
      <c r="J19" s="6"/>
      <c r="K19" s="6"/>
      <c r="L19" s="6"/>
      <c r="M19" s="3" t="s">
        <v>8</v>
      </c>
      <c r="N19" s="4">
        <v>2</v>
      </c>
      <c r="O19" s="5">
        <v>7</v>
      </c>
      <c r="P19" s="6"/>
      <c r="Q19" s="6"/>
      <c r="R19" s="6"/>
      <c r="S19" s="3" t="s">
        <v>9</v>
      </c>
      <c r="T19" s="4">
        <v>2</v>
      </c>
      <c r="U19" s="5">
        <v>7</v>
      </c>
      <c r="V19" s="6"/>
      <c r="W19" s="6"/>
      <c r="X19" s="6"/>
      <c r="Y19" s="3" t="s">
        <v>10</v>
      </c>
      <c r="Z19" s="4">
        <v>2</v>
      </c>
      <c r="AA19" s="5">
        <v>7</v>
      </c>
      <c r="AB19" s="6"/>
      <c r="AC19" s="6"/>
      <c r="AD19" s="6"/>
    </row>
    <row r="20" spans="1:32" x14ac:dyDescent="0.4">
      <c r="A20" s="3" t="s">
        <v>6</v>
      </c>
      <c r="B20" s="4">
        <v>2</v>
      </c>
      <c r="C20" s="5">
        <v>8</v>
      </c>
      <c r="D20" s="6"/>
      <c r="E20" s="6"/>
      <c r="F20" s="6"/>
      <c r="G20" s="3" t="s">
        <v>7</v>
      </c>
      <c r="H20" s="4">
        <v>2</v>
      </c>
      <c r="I20" s="5">
        <v>8</v>
      </c>
      <c r="J20" s="6"/>
      <c r="K20" s="6"/>
      <c r="L20" s="6"/>
      <c r="M20" s="3" t="s">
        <v>8</v>
      </c>
      <c r="N20" s="4">
        <v>2</v>
      </c>
      <c r="O20" s="5">
        <v>8</v>
      </c>
      <c r="P20" s="6">
        <v>87</v>
      </c>
      <c r="Q20" s="6">
        <v>7.3499666666666599</v>
      </c>
      <c r="R20" s="6">
        <v>7.5686773874288296</v>
      </c>
      <c r="S20" s="3" t="s">
        <v>9</v>
      </c>
      <c r="T20" s="4">
        <v>2</v>
      </c>
      <c r="U20" s="5">
        <v>8</v>
      </c>
      <c r="V20" s="6">
        <v>94</v>
      </c>
      <c r="W20" s="6">
        <v>1.44733333333333</v>
      </c>
      <c r="X20" s="6">
        <v>8.1155948969321408</v>
      </c>
      <c r="Y20" s="3" t="s">
        <v>10</v>
      </c>
      <c r="Z20" s="4">
        <v>2</v>
      </c>
      <c r="AA20" s="5">
        <v>8</v>
      </c>
      <c r="AB20" s="6"/>
      <c r="AC20" s="6"/>
      <c r="AD20" s="6"/>
    </row>
    <row r="21" spans="1:32" x14ac:dyDescent="0.4">
      <c r="A21" s="13" t="s">
        <v>13</v>
      </c>
      <c r="B21" s="13">
        <f>COUNTBLANK(D15:D20)</f>
        <v>6</v>
      </c>
      <c r="C21" s="13" t="s">
        <v>12</v>
      </c>
      <c r="D21" s="13">
        <v>0</v>
      </c>
      <c r="E21" s="13">
        <v>0</v>
      </c>
      <c r="F21" s="13">
        <v>0</v>
      </c>
      <c r="G21" s="13" t="s">
        <v>13</v>
      </c>
      <c r="H21" s="13">
        <f>COUNTBLANK(J15:J20)</f>
        <v>6</v>
      </c>
      <c r="I21" s="13" t="s">
        <v>12</v>
      </c>
      <c r="J21" s="13">
        <v>0</v>
      </c>
      <c r="K21" s="13">
        <v>0</v>
      </c>
      <c r="L21" s="13">
        <v>0</v>
      </c>
      <c r="M21" s="13" t="s">
        <v>13</v>
      </c>
      <c r="N21" s="13">
        <f>COUNTBLANK(P15:P20)</f>
        <v>4</v>
      </c>
      <c r="O21" s="13" t="s">
        <v>12</v>
      </c>
      <c r="P21" s="13">
        <f>AVERAGE(P15:P20)</f>
        <v>76</v>
      </c>
      <c r="Q21" s="13">
        <f>AVERAGE(Q15:Q20)</f>
        <v>7.1409666666666602</v>
      </c>
      <c r="R21" s="13">
        <f>AVERAGE(R15:R20)</f>
        <v>7.5550093369219642</v>
      </c>
      <c r="S21" s="13" t="s">
        <v>13</v>
      </c>
      <c r="T21" s="13">
        <f>COUNTBLANK(V15:V20)</f>
        <v>4</v>
      </c>
      <c r="U21" s="13" t="s">
        <v>12</v>
      </c>
      <c r="V21" s="13">
        <f>AVERAGE(V15:V20)</f>
        <v>87</v>
      </c>
      <c r="W21" s="13">
        <f>AVERAGE(W15:W20)</f>
        <v>1.5786666666666651</v>
      </c>
      <c r="X21" s="13">
        <f>AVERAGE(X15:X20)</f>
        <v>8.1893302711002995</v>
      </c>
      <c r="Y21" s="13" t="s">
        <v>13</v>
      </c>
      <c r="Z21" s="13">
        <f>COUNTBLANK(AB15:AB20)</f>
        <v>6</v>
      </c>
      <c r="AA21" s="13" t="s">
        <v>12</v>
      </c>
      <c r="AB21" s="13">
        <v>0</v>
      </c>
      <c r="AC21" s="13">
        <v>0</v>
      </c>
      <c r="AD21" s="13">
        <v>0</v>
      </c>
    </row>
    <row r="22" spans="1:32" x14ac:dyDescent="0.4">
      <c r="A22" s="13"/>
      <c r="B22" s="13"/>
      <c r="C22" s="13" t="s">
        <v>11</v>
      </c>
      <c r="D22" s="13">
        <v>0</v>
      </c>
      <c r="E22" s="13">
        <v>0</v>
      </c>
      <c r="F22" s="13">
        <v>0</v>
      </c>
      <c r="G22" s="13"/>
      <c r="H22" s="13"/>
      <c r="I22" s="13" t="s">
        <v>11</v>
      </c>
      <c r="J22" s="13">
        <v>0</v>
      </c>
      <c r="K22" s="13">
        <v>0</v>
      </c>
      <c r="L22" s="13">
        <v>0</v>
      </c>
      <c r="M22" s="13"/>
      <c r="N22" s="13"/>
      <c r="O22" s="13" t="s">
        <v>11</v>
      </c>
      <c r="P22" s="13">
        <f>_xlfn.STDEV.S(P15:P20)</f>
        <v>15.556349186104045</v>
      </c>
      <c r="Q22" s="13">
        <f>_xlfn.STDEV.S(Q15:Q20)</f>
        <v>0.29557063453597698</v>
      </c>
      <c r="R22" s="13">
        <f>_xlfn.STDEV.S(R15:R20)</f>
        <v>1.9329542398008832E-2</v>
      </c>
      <c r="S22" s="13"/>
      <c r="T22" s="13"/>
      <c r="U22" s="13" t="s">
        <v>11</v>
      </c>
      <c r="V22" s="13">
        <f>_xlfn.STDEV.S(V15:V20)</f>
        <v>9.8994949366116654</v>
      </c>
      <c r="W22" s="13">
        <f>_xlfn.STDEV.S(W15:W20)</f>
        <v>0.18573338119166879</v>
      </c>
      <c r="X22" s="13">
        <f>_xlfn.STDEV.S(X15:X20)</f>
        <v>0.10427756617526618</v>
      </c>
      <c r="Y22" s="13"/>
      <c r="Z22" s="13"/>
      <c r="AA22" s="13" t="s">
        <v>11</v>
      </c>
      <c r="AB22" s="13">
        <v>0</v>
      </c>
      <c r="AC22" s="13">
        <v>0</v>
      </c>
      <c r="AD22" s="13">
        <v>0</v>
      </c>
    </row>
    <row r="23" spans="1:32" x14ac:dyDescent="0.4">
      <c r="A23" s="3" t="s">
        <v>6</v>
      </c>
      <c r="B23" s="4">
        <v>2</v>
      </c>
      <c r="C23" s="5">
        <v>3</v>
      </c>
      <c r="D23" s="6">
        <v>14</v>
      </c>
      <c r="E23" s="6">
        <v>0.86163333333333303</v>
      </c>
      <c r="F23" s="6">
        <v>5.2344985561299602</v>
      </c>
      <c r="G23" s="3" t="s">
        <v>7</v>
      </c>
      <c r="H23" s="4">
        <v>2</v>
      </c>
      <c r="I23" s="5">
        <v>3</v>
      </c>
      <c r="J23" s="6"/>
      <c r="K23" s="6"/>
      <c r="L23" s="6"/>
      <c r="M23" s="3" t="s">
        <v>8</v>
      </c>
      <c r="N23" s="4">
        <v>2</v>
      </c>
      <c r="O23" s="5">
        <v>3</v>
      </c>
      <c r="P23" s="6">
        <v>50</v>
      </c>
      <c r="Q23" s="6">
        <v>34.900633333333303</v>
      </c>
      <c r="R23" s="6">
        <v>6.6294028071633697</v>
      </c>
      <c r="S23" s="3" t="s">
        <v>9</v>
      </c>
      <c r="T23" s="4">
        <v>2</v>
      </c>
      <c r="U23" s="5">
        <v>3</v>
      </c>
      <c r="V23" s="6">
        <v>72</v>
      </c>
      <c r="W23" s="6">
        <v>2.9129999999999998</v>
      </c>
      <c r="X23" s="6">
        <v>19.053245437338202</v>
      </c>
      <c r="Y23" s="3" t="s">
        <v>10</v>
      </c>
      <c r="Z23" s="4">
        <v>2</v>
      </c>
      <c r="AA23" s="5">
        <v>3</v>
      </c>
      <c r="AB23" s="6">
        <v>156</v>
      </c>
      <c r="AC23" s="6">
        <v>11.745699999999999</v>
      </c>
      <c r="AD23" s="6">
        <v>4.4805579109150804</v>
      </c>
    </row>
    <row r="24" spans="1:32" x14ac:dyDescent="0.4">
      <c r="A24" s="3" t="s">
        <v>6</v>
      </c>
      <c r="B24" s="4">
        <v>2</v>
      </c>
      <c r="C24" s="5">
        <v>6</v>
      </c>
      <c r="D24" s="6">
        <v>16</v>
      </c>
      <c r="E24" s="6">
        <v>1.1039666666666601</v>
      </c>
      <c r="F24" s="6">
        <v>6.5101121466616796</v>
      </c>
      <c r="G24" s="3" t="s">
        <v>7</v>
      </c>
      <c r="H24" s="4">
        <v>2</v>
      </c>
      <c r="I24" s="5">
        <v>6</v>
      </c>
      <c r="J24" s="6">
        <v>19</v>
      </c>
      <c r="K24" s="6">
        <v>1.7312000000000001</v>
      </c>
      <c r="L24" s="6">
        <v>6.2142625088136896</v>
      </c>
      <c r="M24" s="3" t="s">
        <v>8</v>
      </c>
      <c r="N24" s="4">
        <v>2</v>
      </c>
      <c r="O24" s="5">
        <v>6</v>
      </c>
      <c r="P24" s="6">
        <v>48</v>
      </c>
      <c r="Q24" s="6">
        <v>33.8404666666666</v>
      </c>
      <c r="R24" s="6">
        <v>7.3792554648007602</v>
      </c>
      <c r="S24" s="3" t="s">
        <v>9</v>
      </c>
      <c r="T24" s="4">
        <v>2</v>
      </c>
      <c r="U24" s="5">
        <v>6</v>
      </c>
      <c r="V24" s="6">
        <v>64</v>
      </c>
      <c r="W24" s="6">
        <v>3.3478666666666599</v>
      </c>
      <c r="X24" s="6">
        <v>8.1096256539657503</v>
      </c>
      <c r="Y24" s="3" t="s">
        <v>10</v>
      </c>
      <c r="Z24" s="4">
        <v>2</v>
      </c>
      <c r="AA24" s="5">
        <v>6</v>
      </c>
      <c r="AB24" s="6">
        <v>155</v>
      </c>
      <c r="AC24" s="6">
        <v>13.5151666666666</v>
      </c>
      <c r="AD24" s="6">
        <v>6.0141757993307596</v>
      </c>
    </row>
    <row r="25" spans="1:32" x14ac:dyDescent="0.4">
      <c r="A25" s="3" t="s">
        <v>6</v>
      </c>
      <c r="B25" s="4">
        <v>2</v>
      </c>
      <c r="C25" s="5">
        <v>9</v>
      </c>
      <c r="D25" s="6">
        <v>32</v>
      </c>
      <c r="E25" s="6">
        <v>0.888066666666666</v>
      </c>
      <c r="F25" s="6">
        <v>6.4093318403504798</v>
      </c>
      <c r="G25" s="3" t="s">
        <v>7</v>
      </c>
      <c r="H25" s="4">
        <v>2</v>
      </c>
      <c r="I25" s="5">
        <v>9</v>
      </c>
      <c r="J25" s="6">
        <v>23</v>
      </c>
      <c r="K25" s="6">
        <v>1.29066666666666</v>
      </c>
      <c r="L25" s="6">
        <v>7.3161054921530901</v>
      </c>
      <c r="M25" s="3" t="s">
        <v>8</v>
      </c>
      <c r="N25" s="4">
        <v>2</v>
      </c>
      <c r="O25" s="5">
        <v>9</v>
      </c>
      <c r="P25" s="6">
        <v>131</v>
      </c>
      <c r="Q25" s="6">
        <v>22.794366666666601</v>
      </c>
      <c r="R25" s="6">
        <v>5.6218105137268699</v>
      </c>
      <c r="S25" s="3" t="s">
        <v>9</v>
      </c>
      <c r="T25" s="4">
        <v>2</v>
      </c>
      <c r="U25" s="5">
        <v>9</v>
      </c>
      <c r="V25" s="6">
        <v>111</v>
      </c>
      <c r="W25" s="6">
        <v>3.1377666666666602</v>
      </c>
      <c r="X25" s="6">
        <v>6.09649620118513</v>
      </c>
      <c r="Y25" s="3" t="s">
        <v>10</v>
      </c>
      <c r="Z25" s="4">
        <v>2</v>
      </c>
      <c r="AA25" s="5">
        <v>9</v>
      </c>
      <c r="AB25" s="6">
        <v>190</v>
      </c>
      <c r="AC25" s="6">
        <v>9.8736666666666597</v>
      </c>
      <c r="AD25" s="6">
        <v>5.6337385085803096</v>
      </c>
    </row>
    <row r="26" spans="1:32" x14ac:dyDescent="0.4">
      <c r="A26" s="13" t="s">
        <v>13</v>
      </c>
      <c r="B26" s="13">
        <f>COUNTBLANK(D23:D25)</f>
        <v>0</v>
      </c>
      <c r="C26" s="13" t="s">
        <v>12</v>
      </c>
      <c r="D26" s="13">
        <f>AVERAGE(D23:D25)</f>
        <v>20.666666666666668</v>
      </c>
      <c r="E26" s="13">
        <f t="shared" ref="E26" si="14">AVERAGE(E23:E25)</f>
        <v>0.95122222222221975</v>
      </c>
      <c r="F26" s="13">
        <f t="shared" ref="F26" si="15">AVERAGE(F23:F25)</f>
        <v>6.0513141810473732</v>
      </c>
      <c r="G26" s="13" t="s">
        <v>13</v>
      </c>
      <c r="H26" s="13">
        <f>COUNTBLANK(J23:J25)</f>
        <v>1</v>
      </c>
      <c r="I26" s="13" t="s">
        <v>12</v>
      </c>
      <c r="J26" s="13">
        <f>AVERAGE(J23:J25)</f>
        <v>21</v>
      </c>
      <c r="K26" s="13">
        <f t="shared" ref="K26" si="16">AVERAGE(K23:K25)</f>
        <v>1.5109333333333299</v>
      </c>
      <c r="L26" s="13">
        <f t="shared" ref="L26" si="17">AVERAGE(L23:L25)</f>
        <v>6.7651840004833899</v>
      </c>
      <c r="M26" s="13" t="s">
        <v>13</v>
      </c>
      <c r="N26" s="13">
        <f>COUNTBLANK(P23:P25)</f>
        <v>0</v>
      </c>
      <c r="O26" s="13" t="s">
        <v>12</v>
      </c>
      <c r="P26" s="13">
        <f>AVERAGE(P23:P25)</f>
        <v>76.333333333333329</v>
      </c>
      <c r="Q26" s="13">
        <f t="shared" ref="Q26" si="18">AVERAGE(Q23:Q25)</f>
        <v>30.511822222222168</v>
      </c>
      <c r="R26" s="13">
        <f t="shared" ref="R26" si="19">AVERAGE(R23:R25)</f>
        <v>6.5434895952303336</v>
      </c>
      <c r="S26" s="13" t="s">
        <v>13</v>
      </c>
      <c r="T26" s="13">
        <f>COUNTBLANK(V23:V25)</f>
        <v>0</v>
      </c>
      <c r="U26" s="13" t="s">
        <v>12</v>
      </c>
      <c r="V26" s="13">
        <f>AVERAGE(V23:V25)</f>
        <v>82.333333333333329</v>
      </c>
      <c r="W26" s="13">
        <f t="shared" ref="W26" si="20">AVERAGE(W23:W25)</f>
        <v>3.1328777777777734</v>
      </c>
      <c r="X26" s="13">
        <f t="shared" ref="X26" si="21">AVERAGE(X23:X25)</f>
        <v>11.086455764163027</v>
      </c>
      <c r="Y26" s="13" t="s">
        <v>13</v>
      </c>
      <c r="Z26" s="13">
        <f>COUNTBLANK(AB23:AB25)</f>
        <v>0</v>
      </c>
      <c r="AA26" s="13" t="s">
        <v>12</v>
      </c>
      <c r="AB26" s="13">
        <f>AVERAGE(AB23:AB25)</f>
        <v>167</v>
      </c>
      <c r="AC26" s="13">
        <f t="shared" ref="AC26" si="22">AVERAGE(AC23:AC25)</f>
        <v>11.711511111111086</v>
      </c>
      <c r="AD26" s="13">
        <f t="shared" ref="AD26" si="23">AVERAGE(AD23:AD25)</f>
        <v>5.3761574062753823</v>
      </c>
    </row>
    <row r="27" spans="1:32" x14ac:dyDescent="0.4">
      <c r="A27" s="13"/>
      <c r="B27" s="13"/>
      <c r="C27" s="13" t="s">
        <v>11</v>
      </c>
      <c r="D27" s="13">
        <f>_xlfn.STDEV.S(D23:D25)</f>
        <v>9.8657657246324959</v>
      </c>
      <c r="E27" s="13">
        <f t="shared" ref="E27:F27" si="24">_xlfn.STDEV.S(E23:E25)</f>
        <v>0.13293919384161423</v>
      </c>
      <c r="F27" s="13">
        <f t="shared" si="24"/>
        <v>0.70917557160900768</v>
      </c>
      <c r="G27" s="13"/>
      <c r="H27" s="13"/>
      <c r="I27" s="13" t="s">
        <v>11</v>
      </c>
      <c r="J27" s="13">
        <f>_xlfn.STDEV.S(J23:J25)</f>
        <v>2.8284271247461903</v>
      </c>
      <c r="K27" s="13">
        <f t="shared" ref="K27:L27" si="25">_xlfn.STDEV.S(K23:K25)</f>
        <v>0.31150410733871969</v>
      </c>
      <c r="L27" s="13">
        <f t="shared" si="25"/>
        <v>0.77912064532210623</v>
      </c>
      <c r="M27" s="13"/>
      <c r="N27" s="13"/>
      <c r="O27" s="13" t="s">
        <v>11</v>
      </c>
      <c r="P27" s="13">
        <f>_xlfn.STDEV.S(P23:P25)</f>
        <v>47.353282181210353</v>
      </c>
      <c r="Q27" s="13">
        <f t="shared" ref="Q27:R27" si="26">_xlfn.STDEV.S(Q23:Q25)</f>
        <v>6.7045006174404369</v>
      </c>
      <c r="R27" s="13">
        <f t="shared" si="26"/>
        <v>0.88186676941716391</v>
      </c>
      <c r="S27" s="13"/>
      <c r="T27" s="13"/>
      <c r="U27" s="13" t="s">
        <v>11</v>
      </c>
      <c r="V27" s="13">
        <f>_xlfn.STDEV.S(V23:V25)</f>
        <v>25.146238950056407</v>
      </c>
      <c r="W27" s="13">
        <f t="shared" ref="W27:X27" si="27">_xlfn.STDEV.S(W23:W25)</f>
        <v>0.21747455108671662</v>
      </c>
      <c r="X27" s="13">
        <f t="shared" si="27"/>
        <v>6.9724798903167269</v>
      </c>
      <c r="Y27" s="13"/>
      <c r="Z27" s="13"/>
      <c r="AA27" s="13" t="s">
        <v>11</v>
      </c>
      <c r="AB27" s="13">
        <f>_xlfn.STDEV.S(AB23:AB25)</f>
        <v>19.924858845171276</v>
      </c>
      <c r="AC27" s="13">
        <f t="shared" ref="AC27:AD27" si="28">_xlfn.STDEV.S(AC23:AC25)</f>
        <v>1.8209907255646514</v>
      </c>
      <c r="AD27" s="13">
        <f t="shared" si="28"/>
        <v>0.79859687897938947</v>
      </c>
    </row>
    <row r="28" spans="1:32" x14ac:dyDescent="0.4">
      <c r="A28" s="15" t="s">
        <v>14</v>
      </c>
      <c r="B28" s="15"/>
      <c r="C28" s="15"/>
      <c r="D28" s="15"/>
      <c r="E28" s="15"/>
      <c r="F28" s="15" t="s">
        <v>21</v>
      </c>
      <c r="G28" s="15"/>
      <c r="H28" s="15"/>
      <c r="I28" s="15"/>
      <c r="J28" s="15"/>
      <c r="K28" s="15"/>
      <c r="L28" s="15"/>
      <c r="M28" s="15"/>
      <c r="N28" s="15"/>
      <c r="O28" s="15" t="s">
        <v>25</v>
      </c>
      <c r="P28" s="15"/>
      <c r="Q28" s="15"/>
      <c r="R28" s="15"/>
      <c r="S28" s="15"/>
      <c r="T28" s="15"/>
      <c r="U28" s="15"/>
      <c r="V28" s="15"/>
      <c r="W28" s="15"/>
      <c r="X28" s="15" t="s">
        <v>26</v>
      </c>
      <c r="Y28" s="15"/>
      <c r="Z28" s="15"/>
      <c r="AA28" s="15"/>
      <c r="AB28" s="15"/>
      <c r="AC28" s="15"/>
      <c r="AD28" s="15"/>
      <c r="AE28" s="15"/>
      <c r="AF28" s="15"/>
    </row>
    <row r="29" spans="1:32" x14ac:dyDescent="0.4">
      <c r="A29" s="7"/>
      <c r="B29" s="16" t="s">
        <v>22</v>
      </c>
      <c r="C29" s="16"/>
      <c r="D29" s="16"/>
      <c r="E29" s="16"/>
      <c r="F29" s="7"/>
      <c r="G29" s="16" t="s">
        <v>23</v>
      </c>
      <c r="H29" s="16"/>
      <c r="I29" s="16"/>
      <c r="J29" s="16"/>
      <c r="K29" s="16" t="s">
        <v>24</v>
      </c>
      <c r="L29" s="16"/>
      <c r="M29" s="16"/>
      <c r="N29" s="16"/>
      <c r="O29" s="8"/>
      <c r="P29" s="16" t="s">
        <v>29</v>
      </c>
      <c r="Q29" s="16"/>
      <c r="R29" s="16"/>
      <c r="S29" s="16"/>
      <c r="T29" s="16" t="s">
        <v>30</v>
      </c>
      <c r="U29" s="16"/>
      <c r="V29" s="16"/>
      <c r="W29" s="16"/>
      <c r="X29" s="8"/>
      <c r="Y29" s="16" t="s">
        <v>27</v>
      </c>
      <c r="Z29" s="16"/>
      <c r="AA29" s="16"/>
      <c r="AB29" s="16"/>
      <c r="AC29" s="16" t="s">
        <v>28</v>
      </c>
      <c r="AD29" s="16"/>
      <c r="AE29" s="16"/>
      <c r="AF29" s="16"/>
    </row>
    <row r="30" spans="1:32" x14ac:dyDescent="0.4">
      <c r="A30" s="7"/>
      <c r="B30" s="16" t="s">
        <v>32</v>
      </c>
      <c r="C30" s="16"/>
      <c r="D30" s="16" t="s">
        <v>31</v>
      </c>
      <c r="E30" s="16"/>
      <c r="F30" s="7"/>
      <c r="G30" s="16" t="s">
        <v>32</v>
      </c>
      <c r="H30" s="16"/>
      <c r="I30" s="16" t="s">
        <v>31</v>
      </c>
      <c r="J30" s="16"/>
      <c r="K30" s="16" t="s">
        <v>32</v>
      </c>
      <c r="L30" s="16"/>
      <c r="M30" s="16" t="s">
        <v>31</v>
      </c>
      <c r="N30" s="16"/>
      <c r="O30" s="8"/>
      <c r="P30" s="16" t="s">
        <v>32</v>
      </c>
      <c r="Q30" s="16"/>
      <c r="R30" s="16" t="s">
        <v>31</v>
      </c>
      <c r="S30" s="16"/>
      <c r="T30" s="16" t="s">
        <v>32</v>
      </c>
      <c r="U30" s="16"/>
      <c r="V30" s="16" t="s">
        <v>31</v>
      </c>
      <c r="W30" s="16"/>
      <c r="X30" s="8"/>
      <c r="Y30" s="16" t="s">
        <v>32</v>
      </c>
      <c r="Z30" s="16"/>
      <c r="AA30" s="16" t="s">
        <v>31</v>
      </c>
      <c r="AB30" s="16"/>
      <c r="AC30" s="16" t="s">
        <v>32</v>
      </c>
      <c r="AD30" s="16"/>
      <c r="AE30" s="16" t="s">
        <v>31</v>
      </c>
      <c r="AF30" s="16"/>
    </row>
    <row r="31" spans="1:32" x14ac:dyDescent="0.4">
      <c r="A31" s="9" t="s">
        <v>20</v>
      </c>
      <c r="B31" s="10" t="s">
        <v>38</v>
      </c>
      <c r="C31" s="10" t="s">
        <v>40</v>
      </c>
      <c r="D31" s="10" t="s">
        <v>34</v>
      </c>
      <c r="E31" s="10" t="s">
        <v>36</v>
      </c>
      <c r="F31" s="9" t="s">
        <v>20</v>
      </c>
      <c r="G31" s="10" t="s">
        <v>38</v>
      </c>
      <c r="H31" s="10" t="s">
        <v>40</v>
      </c>
      <c r="I31" s="10" t="s">
        <v>34</v>
      </c>
      <c r="J31" s="10" t="s">
        <v>36</v>
      </c>
      <c r="K31" s="14" t="s">
        <v>38</v>
      </c>
      <c r="L31" s="14" t="s">
        <v>40</v>
      </c>
      <c r="M31" s="14" t="s">
        <v>34</v>
      </c>
      <c r="N31" s="14" t="s">
        <v>36</v>
      </c>
      <c r="O31" s="9" t="s">
        <v>20</v>
      </c>
      <c r="P31" s="10" t="s">
        <v>38</v>
      </c>
      <c r="Q31" s="10" t="s">
        <v>40</v>
      </c>
      <c r="R31" s="10" t="s">
        <v>34</v>
      </c>
      <c r="S31" s="10" t="s">
        <v>36</v>
      </c>
      <c r="T31" s="14" t="s">
        <v>38</v>
      </c>
      <c r="U31" s="14" t="s">
        <v>40</v>
      </c>
      <c r="V31" s="14" t="s">
        <v>34</v>
      </c>
      <c r="W31" s="14" t="s">
        <v>36</v>
      </c>
      <c r="X31" s="9" t="s">
        <v>20</v>
      </c>
      <c r="Y31" s="10" t="s">
        <v>38</v>
      </c>
      <c r="Z31" s="10" t="s">
        <v>40</v>
      </c>
      <c r="AA31" s="10" t="s">
        <v>34</v>
      </c>
      <c r="AB31" s="10" t="s">
        <v>36</v>
      </c>
      <c r="AC31" s="14" t="s">
        <v>38</v>
      </c>
      <c r="AD31" s="14" t="s">
        <v>40</v>
      </c>
      <c r="AE31" s="14" t="s">
        <v>34</v>
      </c>
      <c r="AF31" s="14" t="s">
        <v>36</v>
      </c>
    </row>
    <row r="32" spans="1:32" x14ac:dyDescent="0.4">
      <c r="A32" s="9" t="s">
        <v>15</v>
      </c>
      <c r="B32" s="12">
        <f>B8</f>
        <v>2</v>
      </c>
      <c r="C32" s="12">
        <f>B21</f>
        <v>6</v>
      </c>
      <c r="D32" s="12">
        <f>B13</f>
        <v>0</v>
      </c>
      <c r="E32" s="12">
        <f>B26</f>
        <v>0</v>
      </c>
      <c r="F32" s="9" t="s">
        <v>15</v>
      </c>
      <c r="G32" s="10">
        <f>D8</f>
        <v>71.5</v>
      </c>
      <c r="H32" s="10">
        <f>D21</f>
        <v>0</v>
      </c>
      <c r="I32" s="12">
        <f>D13</f>
        <v>100</v>
      </c>
      <c r="J32" s="12">
        <f>D26</f>
        <v>20.666666666666668</v>
      </c>
      <c r="K32" s="14">
        <f>D9</f>
        <v>38.38836629327519</v>
      </c>
      <c r="L32" s="14">
        <f>D22</f>
        <v>0</v>
      </c>
      <c r="M32" s="14">
        <f>D14</f>
        <v>54.147945482723536</v>
      </c>
      <c r="N32" s="14">
        <f>D27</f>
        <v>9.8657657246324959</v>
      </c>
      <c r="O32" s="9" t="s">
        <v>15</v>
      </c>
      <c r="P32" s="10">
        <f>E8</f>
        <v>1.12085833333333</v>
      </c>
      <c r="Q32" s="10">
        <f>E21</f>
        <v>0</v>
      </c>
      <c r="R32" s="10">
        <f>E13</f>
        <v>1.5297222222222164</v>
      </c>
      <c r="S32" s="10">
        <f>E26</f>
        <v>0.95122222222221975</v>
      </c>
      <c r="T32" s="14">
        <f>E9</f>
        <v>0.13167815526530435</v>
      </c>
      <c r="U32" s="14">
        <f>E22</f>
        <v>0</v>
      </c>
      <c r="V32" s="14">
        <f>E14</f>
        <v>0.14409722155287746</v>
      </c>
      <c r="W32" s="14">
        <f>E27</f>
        <v>0.13293919384161423</v>
      </c>
      <c r="X32" s="9" t="s">
        <v>15</v>
      </c>
      <c r="Y32" s="10">
        <f>F8</f>
        <v>5.0601966676245453</v>
      </c>
      <c r="Z32" s="10">
        <f>F21</f>
        <v>0</v>
      </c>
      <c r="AA32" s="10">
        <f>F13</f>
        <v>1.1158142935802879</v>
      </c>
      <c r="AB32" s="10">
        <f>F26</f>
        <v>6.0513141810473732</v>
      </c>
      <c r="AC32" s="14">
        <f>F9</f>
        <v>1.6173092289881428</v>
      </c>
      <c r="AD32" s="14">
        <f>F22</f>
        <v>0</v>
      </c>
      <c r="AE32" s="14">
        <f>F14</f>
        <v>0.42019770177963167</v>
      </c>
      <c r="AF32" s="14">
        <f>F27</f>
        <v>0.70917557160900768</v>
      </c>
    </row>
    <row r="33" spans="1:32" x14ac:dyDescent="0.4">
      <c r="A33" s="9" t="s">
        <v>16</v>
      </c>
      <c r="B33" s="12">
        <f>H8</f>
        <v>4</v>
      </c>
      <c r="C33" s="12">
        <f>H21</f>
        <v>6</v>
      </c>
      <c r="D33" s="12">
        <f>H13</f>
        <v>0</v>
      </c>
      <c r="E33" s="12">
        <f>H26</f>
        <v>1</v>
      </c>
      <c r="F33" s="9" t="s">
        <v>16</v>
      </c>
      <c r="G33" s="10">
        <f>J8</f>
        <v>58.5</v>
      </c>
      <c r="H33" s="10">
        <f>J21</f>
        <v>0</v>
      </c>
      <c r="I33" s="12">
        <f>J13</f>
        <v>64</v>
      </c>
      <c r="J33" s="12">
        <f>J26</f>
        <v>21</v>
      </c>
      <c r="K33" s="14">
        <f>J9</f>
        <v>6.3639610306789276</v>
      </c>
      <c r="L33" s="14">
        <f>J22</f>
        <v>0</v>
      </c>
      <c r="M33" s="14">
        <f>J14</f>
        <v>31.76476034853718</v>
      </c>
      <c r="N33" s="14">
        <f>J27</f>
        <v>2.8284271247461903</v>
      </c>
      <c r="O33" s="9" t="s">
        <v>16</v>
      </c>
      <c r="P33" s="10">
        <f>K8</f>
        <v>1.46918333333333</v>
      </c>
      <c r="Q33" s="10">
        <f>K21</f>
        <v>0</v>
      </c>
      <c r="R33" s="10">
        <f>K13</f>
        <v>3.8708444444444403</v>
      </c>
      <c r="S33" s="10">
        <f>K26</f>
        <v>1.5109333333333299</v>
      </c>
      <c r="T33" s="11">
        <f>K9</f>
        <v>9.6873629022557334E-3</v>
      </c>
      <c r="U33" s="11">
        <f>K22</f>
        <v>0</v>
      </c>
      <c r="V33" s="11">
        <f>K14</f>
        <v>2.0812732348608463</v>
      </c>
      <c r="W33" s="11">
        <f>K27</f>
        <v>0.31150410733871969</v>
      </c>
      <c r="X33" s="9" t="s">
        <v>16</v>
      </c>
      <c r="Y33" s="10">
        <f>L8</f>
        <v>3.9511904873587098</v>
      </c>
      <c r="Z33" s="10">
        <f>L21</f>
        <v>0</v>
      </c>
      <c r="AA33" s="10">
        <f>L13</f>
        <v>1.1515185849723653</v>
      </c>
      <c r="AB33" s="10">
        <f>L26</f>
        <v>6.7651840004833899</v>
      </c>
      <c r="AC33" s="14">
        <f>L9</f>
        <v>2.8192593770311678</v>
      </c>
      <c r="AD33" s="14">
        <f>L22</f>
        <v>0</v>
      </c>
      <c r="AE33" s="14">
        <f>L14</f>
        <v>0.37987072151957291</v>
      </c>
      <c r="AF33" s="14">
        <f>L27</f>
        <v>0.77912064532210623</v>
      </c>
    </row>
    <row r="34" spans="1:32" x14ac:dyDescent="0.4">
      <c r="A34" s="9" t="s">
        <v>17</v>
      </c>
      <c r="B34" s="12">
        <f>N8</f>
        <v>0</v>
      </c>
      <c r="C34" s="12">
        <f>N21</f>
        <v>4</v>
      </c>
      <c r="D34" s="12">
        <f>N13</f>
        <v>0</v>
      </c>
      <c r="E34" s="12">
        <f>N26</f>
        <v>0</v>
      </c>
      <c r="F34" s="9" t="s">
        <v>17</v>
      </c>
      <c r="G34" s="10">
        <f>P8</f>
        <v>324.83333333333331</v>
      </c>
      <c r="H34" s="10">
        <f>P21</f>
        <v>76</v>
      </c>
      <c r="I34" s="12">
        <f>P13</f>
        <v>246</v>
      </c>
      <c r="J34" s="12">
        <f>P26</f>
        <v>76.333333333333329</v>
      </c>
      <c r="K34" s="14">
        <f>P9</f>
        <v>224.59155519891365</v>
      </c>
      <c r="L34" s="14">
        <f>P22</f>
        <v>15.556349186104045</v>
      </c>
      <c r="M34" s="14">
        <f>P14</f>
        <v>94.694244809280775</v>
      </c>
      <c r="N34" s="14">
        <f>P27</f>
        <v>47.353282181210353</v>
      </c>
      <c r="O34" s="9" t="s">
        <v>17</v>
      </c>
      <c r="P34" s="10">
        <f>Q8</f>
        <v>27.390566666666633</v>
      </c>
      <c r="Q34" s="10">
        <f>Q21</f>
        <v>7.1409666666666602</v>
      </c>
      <c r="R34" s="10">
        <f>Q13</f>
        <v>70.090455555555494</v>
      </c>
      <c r="S34" s="10">
        <f>Q26</f>
        <v>30.511822222222168</v>
      </c>
      <c r="T34" s="11">
        <f>Q9</f>
        <v>6.0052536061907364</v>
      </c>
      <c r="U34" s="11">
        <f>Q22</f>
        <v>0.29557063453597698</v>
      </c>
      <c r="V34" s="11">
        <f>Q14</f>
        <v>22.029081025527603</v>
      </c>
      <c r="W34" s="11">
        <f>Q27</f>
        <v>6.7045006174404369</v>
      </c>
      <c r="X34" s="9" t="s">
        <v>17</v>
      </c>
      <c r="Y34" s="10">
        <f>R8</f>
        <v>4.5337670017029073</v>
      </c>
      <c r="Z34" s="10">
        <f>R21</f>
        <v>7.5550093369219642</v>
      </c>
      <c r="AA34" s="10">
        <f>R13</f>
        <v>1.1169394075911472</v>
      </c>
      <c r="AB34" s="10">
        <f>R26</f>
        <v>6.5434895952303336</v>
      </c>
      <c r="AC34" s="14">
        <f>R9</f>
        <v>2.6445373452834717</v>
      </c>
      <c r="AD34" s="14">
        <f>R22</f>
        <v>1.9329542398008832E-2</v>
      </c>
      <c r="AE34" s="14">
        <f>R14</f>
        <v>0.75605957528341561</v>
      </c>
      <c r="AF34" s="14">
        <f>R27</f>
        <v>0.88186676941716391</v>
      </c>
    </row>
    <row r="35" spans="1:32" x14ac:dyDescent="0.4">
      <c r="A35" s="9" t="s">
        <v>18</v>
      </c>
      <c r="B35" s="12">
        <f>T8</f>
        <v>0</v>
      </c>
      <c r="C35" s="12">
        <f>T21</f>
        <v>4</v>
      </c>
      <c r="D35" s="12">
        <f>T13</f>
        <v>0</v>
      </c>
      <c r="E35" s="12">
        <f>T26</f>
        <v>0</v>
      </c>
      <c r="F35" s="9" t="s">
        <v>18</v>
      </c>
      <c r="G35" s="10">
        <f>V8</f>
        <v>201.83333333333334</v>
      </c>
      <c r="H35" s="10">
        <f>V21</f>
        <v>87</v>
      </c>
      <c r="I35" s="12">
        <f>V13</f>
        <v>135</v>
      </c>
      <c r="J35" s="12">
        <f>V26</f>
        <v>82.333333333333329</v>
      </c>
      <c r="K35" s="11">
        <f>V9</f>
        <v>109.49779297623614</v>
      </c>
      <c r="L35" s="11">
        <f>V22</f>
        <v>9.8994949366116654</v>
      </c>
      <c r="M35" s="11">
        <f>V14</f>
        <v>10.148891565092219</v>
      </c>
      <c r="N35" s="11">
        <f>V27</f>
        <v>25.146238950056407</v>
      </c>
      <c r="O35" s="9" t="s">
        <v>18</v>
      </c>
      <c r="P35" s="10">
        <f>W8</f>
        <v>3.0653666666666619</v>
      </c>
      <c r="Q35" s="10">
        <f>W21</f>
        <v>1.5786666666666651</v>
      </c>
      <c r="R35" s="10">
        <f>W13</f>
        <v>3.2074333333333329</v>
      </c>
      <c r="S35" s="10">
        <f>W26</f>
        <v>3.1328777777777734</v>
      </c>
      <c r="T35" s="11">
        <f>W9</f>
        <v>0.23078536445027084</v>
      </c>
      <c r="U35" s="11">
        <f>W22</f>
        <v>0.18573338119166879</v>
      </c>
      <c r="V35" s="11">
        <f>W14</f>
        <v>9.0506040314076983E-2</v>
      </c>
      <c r="W35" s="11">
        <f>W27</f>
        <v>0.21747455108671662</v>
      </c>
      <c r="X35" s="9" t="s">
        <v>18</v>
      </c>
      <c r="Y35" s="10">
        <f>X8</f>
        <v>4.5416098146748327</v>
      </c>
      <c r="Z35" s="10">
        <f>X21</f>
        <v>8.1893302711002995</v>
      </c>
      <c r="AA35" s="10">
        <f>X13</f>
        <v>0.75173634637109676</v>
      </c>
      <c r="AB35" s="10">
        <f>X26</f>
        <v>11.086455764163027</v>
      </c>
      <c r="AC35" s="14">
        <f>X9</f>
        <v>2.7054880794549452</v>
      </c>
      <c r="AD35" s="14">
        <f>X22</f>
        <v>0.10427756617526618</v>
      </c>
      <c r="AE35" s="14">
        <f>X14</f>
        <v>0.53852568437151505</v>
      </c>
      <c r="AF35" s="14">
        <f>X27</f>
        <v>6.9724798903167269</v>
      </c>
    </row>
    <row r="36" spans="1:32" x14ac:dyDescent="0.4">
      <c r="A36" s="9" t="s">
        <v>19</v>
      </c>
      <c r="B36" s="12">
        <f>Z8</f>
        <v>0</v>
      </c>
      <c r="C36" s="12">
        <f>Z21</f>
        <v>6</v>
      </c>
      <c r="D36" s="12">
        <f>Z13</f>
        <v>0</v>
      </c>
      <c r="E36" s="12">
        <f>Z26</f>
        <v>0</v>
      </c>
      <c r="F36" s="9" t="s">
        <v>19</v>
      </c>
      <c r="G36" s="10">
        <f>AB8</f>
        <v>428</v>
      </c>
      <c r="H36" s="10">
        <f>AB21</f>
        <v>0</v>
      </c>
      <c r="I36" s="12">
        <f>AB13</f>
        <v>297.33333333333331</v>
      </c>
      <c r="J36" s="12">
        <f>AB26</f>
        <v>167</v>
      </c>
      <c r="K36" s="11">
        <f>AB9</f>
        <v>229.17940570653374</v>
      </c>
      <c r="L36" s="11">
        <f>AB22</f>
        <v>0</v>
      </c>
      <c r="M36" s="11">
        <f>AB14</f>
        <v>38.785736209763286</v>
      </c>
      <c r="N36" s="11">
        <f>AB27</f>
        <v>19.924858845171276</v>
      </c>
      <c r="O36" s="9" t="s">
        <v>19</v>
      </c>
      <c r="P36" s="10">
        <f>AC8</f>
        <v>10.467233333333324</v>
      </c>
      <c r="Q36" s="10">
        <f>AC21</f>
        <v>0</v>
      </c>
      <c r="R36" s="10">
        <f>AC13</f>
        <v>15.9837333333333</v>
      </c>
      <c r="S36" s="10">
        <f>AC26</f>
        <v>11.711511111111086</v>
      </c>
      <c r="T36" s="11">
        <f>AC9</f>
        <v>2.0445635921199012</v>
      </c>
      <c r="U36" s="11">
        <f>AC22</f>
        <v>0</v>
      </c>
      <c r="V36" s="11">
        <f>AC14</f>
        <v>1.2137472338908533</v>
      </c>
      <c r="W36" s="11">
        <f>AC27</f>
        <v>1.8209907255646514</v>
      </c>
      <c r="X36" s="9" t="s">
        <v>19</v>
      </c>
      <c r="Y36" s="10">
        <f>AD8</f>
        <v>3.8062545029043005</v>
      </c>
      <c r="Z36" s="10">
        <f>AD21</f>
        <v>0</v>
      </c>
      <c r="AA36" s="10">
        <f>AD13</f>
        <v>0.54794836409867365</v>
      </c>
      <c r="AB36" s="10">
        <f>AD26</f>
        <v>5.3761574062753823</v>
      </c>
      <c r="AC36" s="11">
        <f>AD9</f>
        <v>2.6280675989924842</v>
      </c>
      <c r="AD36" s="11">
        <f>AD22</f>
        <v>0</v>
      </c>
      <c r="AE36" s="11">
        <f>AD14</f>
        <v>0.47308657656767561</v>
      </c>
      <c r="AF36" s="11">
        <f>AD27</f>
        <v>0.79859687897938947</v>
      </c>
    </row>
    <row r="38" spans="1:32" x14ac:dyDescent="0.4">
      <c r="A38" s="2" t="s">
        <v>41</v>
      </c>
      <c r="F38" s="2" t="s">
        <v>42</v>
      </c>
      <c r="O38" s="2" t="s">
        <v>43</v>
      </c>
      <c r="X38" s="2" t="s">
        <v>44</v>
      </c>
    </row>
    <row r="39" spans="1:32" x14ac:dyDescent="0.4">
      <c r="B39" s="2" t="s">
        <v>45</v>
      </c>
      <c r="G39" s="2" t="s">
        <v>46</v>
      </c>
      <c r="K39" s="2" t="s">
        <v>47</v>
      </c>
      <c r="P39" s="2" t="s">
        <v>48</v>
      </c>
      <c r="T39" s="2" t="s">
        <v>49</v>
      </c>
      <c r="Y39" s="2" t="s">
        <v>50</v>
      </c>
      <c r="AC39" s="2" t="s">
        <v>51</v>
      </c>
    </row>
    <row r="41" spans="1:32" x14ac:dyDescent="0.4">
      <c r="A41" s="2" t="s">
        <v>52</v>
      </c>
      <c r="B41" s="2" t="s">
        <v>33</v>
      </c>
      <c r="C41" s="2" t="s">
        <v>37</v>
      </c>
      <c r="D41" s="2" t="s">
        <v>35</v>
      </c>
      <c r="E41" s="2" t="s">
        <v>39</v>
      </c>
      <c r="F41" s="2" t="s">
        <v>52</v>
      </c>
      <c r="G41" s="2" t="s">
        <v>33</v>
      </c>
      <c r="H41" s="2" t="s">
        <v>37</v>
      </c>
      <c r="I41" s="2" t="s">
        <v>35</v>
      </c>
      <c r="J41" s="2" t="s">
        <v>39</v>
      </c>
      <c r="K41" s="2" t="s">
        <v>33</v>
      </c>
      <c r="L41" s="2" t="s">
        <v>37</v>
      </c>
      <c r="M41" s="2" t="s">
        <v>35</v>
      </c>
      <c r="N41" s="2" t="s">
        <v>39</v>
      </c>
      <c r="O41" s="2" t="s">
        <v>52</v>
      </c>
      <c r="P41" s="2" t="s">
        <v>33</v>
      </c>
      <c r="Q41" s="2" t="s">
        <v>37</v>
      </c>
      <c r="R41" s="2" t="s">
        <v>35</v>
      </c>
      <c r="S41" s="2" t="s">
        <v>39</v>
      </c>
      <c r="T41" s="2" t="s">
        <v>33</v>
      </c>
      <c r="U41" s="2" t="s">
        <v>37</v>
      </c>
      <c r="V41" s="2" t="s">
        <v>35</v>
      </c>
      <c r="W41" s="2" t="s">
        <v>39</v>
      </c>
      <c r="X41" s="2" t="s">
        <v>52</v>
      </c>
      <c r="Y41" s="2" t="s">
        <v>33</v>
      </c>
      <c r="Z41" s="2" t="s">
        <v>37</v>
      </c>
      <c r="AA41" s="2" t="s">
        <v>35</v>
      </c>
      <c r="AB41" s="2" t="s">
        <v>39</v>
      </c>
      <c r="AC41" s="2" t="s">
        <v>33</v>
      </c>
      <c r="AD41" s="2" t="s">
        <v>37</v>
      </c>
      <c r="AE41" s="2" t="s">
        <v>35</v>
      </c>
      <c r="AF41" s="2" t="s">
        <v>39</v>
      </c>
    </row>
    <row r="42" spans="1:32" x14ac:dyDescent="0.4">
      <c r="A42" s="2" t="s">
        <v>53</v>
      </c>
      <c r="B42" s="2">
        <v>0</v>
      </c>
      <c r="C42" s="2">
        <v>2</v>
      </c>
      <c r="D42" s="2">
        <v>0</v>
      </c>
      <c r="E42" s="2">
        <v>6</v>
      </c>
      <c r="F42" s="2" t="s">
        <v>53</v>
      </c>
      <c r="G42" s="2">
        <v>100</v>
      </c>
      <c r="H42" s="2">
        <v>71.5</v>
      </c>
      <c r="I42" s="2">
        <v>20.666666666666668</v>
      </c>
      <c r="J42" s="2">
        <v>0</v>
      </c>
      <c r="K42" s="2">
        <v>54.147945482723536</v>
      </c>
      <c r="L42" s="2">
        <v>38.38836629327519</v>
      </c>
      <c r="M42" s="2">
        <v>9.8657657246324959</v>
      </c>
      <c r="N42" s="2">
        <v>0</v>
      </c>
      <c r="O42" s="2" t="s">
        <v>53</v>
      </c>
      <c r="P42" s="2">
        <v>1.5297222222222164</v>
      </c>
      <c r="Q42" s="2">
        <v>1.12085833333333</v>
      </c>
      <c r="R42" s="2">
        <v>0.95122222222221975</v>
      </c>
      <c r="S42" s="2">
        <v>1.3</v>
      </c>
      <c r="T42" s="2">
        <v>0.14409722155287746</v>
      </c>
      <c r="U42" s="2">
        <v>0.13167815526530435</v>
      </c>
      <c r="V42" s="2">
        <v>0.13293919384161423</v>
      </c>
      <c r="W42" s="2">
        <v>0.1</v>
      </c>
      <c r="X42" s="2" t="s">
        <v>53</v>
      </c>
      <c r="Y42" s="2">
        <v>0.37193809786009596</v>
      </c>
      <c r="Z42" s="2">
        <v>1.6867322225415151</v>
      </c>
      <c r="AA42" s="2">
        <v>2.0171047270157909</v>
      </c>
      <c r="AB42" s="2">
        <v>100</v>
      </c>
      <c r="AC42" s="2">
        <v>0.42019770177963167</v>
      </c>
      <c r="AD42" s="2">
        <f>0.12</f>
        <v>0.12</v>
      </c>
      <c r="AE42" s="2">
        <v>0.70917557160900768</v>
      </c>
      <c r="AF42" s="2">
        <v>0</v>
      </c>
    </row>
    <row r="43" spans="1:32" x14ac:dyDescent="0.4">
      <c r="A43" s="2" t="s">
        <v>54</v>
      </c>
      <c r="B43" s="2">
        <v>0</v>
      </c>
      <c r="C43" s="2">
        <v>4</v>
      </c>
      <c r="D43" s="2">
        <v>1</v>
      </c>
      <c r="E43" s="2">
        <v>6</v>
      </c>
      <c r="F43" s="2" t="s">
        <v>54</v>
      </c>
      <c r="G43" s="2">
        <v>64</v>
      </c>
      <c r="H43" s="2">
        <v>58.5</v>
      </c>
      <c r="I43" s="2">
        <v>21</v>
      </c>
      <c r="J43" s="2">
        <v>0</v>
      </c>
      <c r="K43" s="2">
        <v>31.76476034853718</v>
      </c>
      <c r="L43" s="2">
        <v>6.3639610306789276</v>
      </c>
      <c r="M43" s="2">
        <v>2.8284271247461903</v>
      </c>
      <c r="N43" s="2">
        <v>0</v>
      </c>
      <c r="O43" s="2" t="s">
        <v>54</v>
      </c>
      <c r="P43" s="2">
        <v>3.8708444444444403</v>
      </c>
      <c r="Q43" s="2">
        <v>1.46918333333333</v>
      </c>
      <c r="R43" s="2">
        <v>1.5109333333333299</v>
      </c>
      <c r="S43" s="2">
        <v>1.4</v>
      </c>
      <c r="T43" s="2">
        <v>2.0812732348608463</v>
      </c>
      <c r="U43" s="2">
        <v>9.6873629022557334E-3</v>
      </c>
      <c r="V43" s="2">
        <v>0.31150410733871969</v>
      </c>
      <c r="W43" s="2">
        <v>0.2</v>
      </c>
      <c r="X43" s="2" t="s">
        <v>54</v>
      </c>
      <c r="Y43" s="2">
        <v>0.38383952832412177</v>
      </c>
      <c r="Z43" s="2">
        <v>1.3170634957862366</v>
      </c>
      <c r="AA43" s="2">
        <v>2.2550613334944631</v>
      </c>
      <c r="AB43" s="2">
        <v>100</v>
      </c>
      <c r="AC43" s="2">
        <v>0.37987072151957291</v>
      </c>
      <c r="AD43" s="2">
        <v>0.24</v>
      </c>
      <c r="AE43" s="2">
        <v>0.77912064532210623</v>
      </c>
      <c r="AF43" s="2">
        <v>0</v>
      </c>
    </row>
    <row r="44" spans="1:32" x14ac:dyDescent="0.4">
      <c r="A44" s="2" t="s">
        <v>55</v>
      </c>
      <c r="B44" s="2">
        <v>0</v>
      </c>
      <c r="C44" s="2">
        <v>0</v>
      </c>
      <c r="D44" s="2">
        <v>0</v>
      </c>
      <c r="E44" s="2">
        <v>4</v>
      </c>
      <c r="F44" s="2" t="s">
        <v>55</v>
      </c>
      <c r="G44" s="2">
        <v>246</v>
      </c>
      <c r="H44" s="2">
        <v>324.83333333333331</v>
      </c>
      <c r="I44" s="2">
        <v>76.333333333333329</v>
      </c>
      <c r="J44" s="2">
        <v>76</v>
      </c>
      <c r="K44" s="2">
        <v>94.694244809280775</v>
      </c>
      <c r="L44" s="2">
        <v>224.59155519891365</v>
      </c>
      <c r="M44" s="2">
        <v>47.353282181210353</v>
      </c>
      <c r="N44" s="2">
        <v>15.556349186104045</v>
      </c>
      <c r="O44" s="2" t="s">
        <v>55</v>
      </c>
      <c r="P44" s="2">
        <v>70.090455555555494</v>
      </c>
      <c r="Q44" s="2">
        <v>27.390566666666633</v>
      </c>
      <c r="R44" s="2">
        <v>30.511822222222168</v>
      </c>
      <c r="S44" s="2">
        <v>7.1409666666666602</v>
      </c>
      <c r="T44" s="2">
        <v>22.029081025527603</v>
      </c>
      <c r="U44" s="2">
        <v>6.0052536061907364</v>
      </c>
      <c r="V44" s="2">
        <v>6.7045006174404369</v>
      </c>
      <c r="W44" s="2">
        <v>0.29557063453597698</v>
      </c>
      <c r="X44" s="2" t="s">
        <v>55</v>
      </c>
      <c r="Y44" s="2">
        <v>0.37231313586371573</v>
      </c>
      <c r="Z44" s="2">
        <v>1.5112556672343025</v>
      </c>
      <c r="AA44" s="2">
        <v>2.1811631984101112</v>
      </c>
      <c r="AB44" s="2">
        <v>2.5183364456406547</v>
      </c>
      <c r="AC44" s="2">
        <v>0.75605957528341561</v>
      </c>
      <c r="AD44" s="2">
        <v>0.21</v>
      </c>
      <c r="AE44" s="2">
        <v>0.88186676941716391</v>
      </c>
      <c r="AF44" s="2">
        <v>1.9329542398008832E-2</v>
      </c>
    </row>
    <row r="45" spans="1:32" x14ac:dyDescent="0.4">
      <c r="A45" s="2" t="s">
        <v>56</v>
      </c>
      <c r="B45" s="2">
        <v>0</v>
      </c>
      <c r="C45" s="2">
        <v>0</v>
      </c>
      <c r="D45" s="2">
        <v>0</v>
      </c>
      <c r="E45" s="2">
        <v>4</v>
      </c>
      <c r="F45" s="2" t="s">
        <v>56</v>
      </c>
      <c r="G45" s="2">
        <v>135</v>
      </c>
      <c r="H45" s="2">
        <v>201.83333333333334</v>
      </c>
      <c r="I45" s="2">
        <v>82.333333333333329</v>
      </c>
      <c r="J45" s="2">
        <v>87</v>
      </c>
      <c r="K45" s="2">
        <v>10.148891565092219</v>
      </c>
      <c r="L45" s="2">
        <v>109.49779297623614</v>
      </c>
      <c r="M45" s="2">
        <v>25.146238950056407</v>
      </c>
      <c r="N45" s="2">
        <v>9.8994949366116654</v>
      </c>
      <c r="O45" s="2" t="s">
        <v>56</v>
      </c>
      <c r="P45" s="2">
        <v>3.2074333333333329</v>
      </c>
      <c r="Q45" s="2">
        <v>3.0653666666666619</v>
      </c>
      <c r="R45" s="2">
        <v>3.1328777777777734</v>
      </c>
      <c r="S45" s="2">
        <v>1.5786666666666651</v>
      </c>
      <c r="T45" s="2">
        <v>9.0506040314076983E-2</v>
      </c>
      <c r="U45" s="2">
        <v>0.23078536445027084</v>
      </c>
      <c r="V45" s="2">
        <v>0.21747455108671662</v>
      </c>
      <c r="W45" s="2">
        <v>0.18573338119166879</v>
      </c>
      <c r="X45" s="2" t="s">
        <v>56</v>
      </c>
      <c r="Y45" s="2">
        <v>0.25057878212369894</v>
      </c>
      <c r="Z45" s="2">
        <v>1.5138699382249443</v>
      </c>
      <c r="AA45" s="2">
        <v>3.6954852547210089</v>
      </c>
      <c r="AB45" s="2">
        <v>2.729776757033433</v>
      </c>
      <c r="AC45" s="2">
        <v>0.53852568437151505</v>
      </c>
      <c r="AD45" s="2">
        <v>0.66</v>
      </c>
      <c r="AE45" s="2">
        <v>0.77912064532210623</v>
      </c>
      <c r="AF45" s="2">
        <v>0.10427756617526618</v>
      </c>
    </row>
    <row r="46" spans="1:32" x14ac:dyDescent="0.4">
      <c r="A46" s="2" t="s">
        <v>57</v>
      </c>
      <c r="B46" s="2">
        <v>0</v>
      </c>
      <c r="C46" s="2">
        <v>0</v>
      </c>
      <c r="D46" s="2">
        <v>0</v>
      </c>
      <c r="E46" s="2">
        <v>6</v>
      </c>
      <c r="F46" s="2" t="s">
        <v>57</v>
      </c>
      <c r="G46" s="2">
        <v>297.33333333333331</v>
      </c>
      <c r="H46" s="2">
        <v>428</v>
      </c>
      <c r="I46" s="2">
        <v>167</v>
      </c>
      <c r="J46" s="2">
        <v>0</v>
      </c>
      <c r="K46" s="2">
        <v>38.785736209763286</v>
      </c>
      <c r="L46" s="2">
        <v>229.17940570653374</v>
      </c>
      <c r="M46" s="2">
        <v>19.924858845171276</v>
      </c>
      <c r="N46" s="2">
        <v>0</v>
      </c>
      <c r="O46" s="2" t="s">
        <v>57</v>
      </c>
      <c r="P46" s="2">
        <v>15.9837333333333</v>
      </c>
      <c r="Q46" s="2">
        <v>10.467233333333324</v>
      </c>
      <c r="R46" s="2">
        <v>11.711511111111086</v>
      </c>
      <c r="S46" s="2">
        <v>12</v>
      </c>
      <c r="T46" s="2">
        <v>1.2137472338908533</v>
      </c>
      <c r="U46" s="2">
        <v>2.0445635921199012</v>
      </c>
      <c r="V46" s="2">
        <v>1.8209907255646514</v>
      </c>
      <c r="W46" s="2">
        <v>0.1</v>
      </c>
      <c r="X46" s="2" t="s">
        <v>57</v>
      </c>
      <c r="Y46" s="2">
        <v>0.18264945469955787</v>
      </c>
      <c r="Z46" s="2">
        <v>1.2687515009681001</v>
      </c>
      <c r="AA46" s="2">
        <v>1.7920524687584607</v>
      </c>
      <c r="AB46" s="2">
        <v>100</v>
      </c>
      <c r="AC46" s="2">
        <v>0.47308657656767561</v>
      </c>
      <c r="AD46" s="2">
        <v>0.34</v>
      </c>
      <c r="AE46" s="2">
        <v>0.79859687897938947</v>
      </c>
      <c r="AF46" s="2">
        <v>0</v>
      </c>
    </row>
  </sheetData>
  <mergeCells count="25">
    <mergeCell ref="AE30:AF30"/>
    <mergeCell ref="T30:U30"/>
    <mergeCell ref="X28:AF28"/>
    <mergeCell ref="P29:S29"/>
    <mergeCell ref="T29:W29"/>
    <mergeCell ref="Y29:AB29"/>
    <mergeCell ref="AC29:AF29"/>
    <mergeCell ref="AA30:AB30"/>
    <mergeCell ref="AC30:AD30"/>
    <mergeCell ref="Y30:Z30"/>
    <mergeCell ref="A28:E28"/>
    <mergeCell ref="O28:W28"/>
    <mergeCell ref="F28:N28"/>
    <mergeCell ref="B30:C30"/>
    <mergeCell ref="D30:E30"/>
    <mergeCell ref="G30:H30"/>
    <mergeCell ref="I30:J30"/>
    <mergeCell ref="K30:L30"/>
    <mergeCell ref="M30:N30"/>
    <mergeCell ref="B29:E29"/>
    <mergeCell ref="G29:J29"/>
    <mergeCell ref="K29:N29"/>
    <mergeCell ref="P30:Q30"/>
    <mergeCell ref="R30:S30"/>
    <mergeCell ref="V30:W3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feature_match_logs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TAEJOON PARK</dc:creator>
  <cp:lastModifiedBy>PARK TAEJOON</cp:lastModifiedBy>
  <dcterms:created xsi:type="dcterms:W3CDTF">2020-02-02T04:33:27Z</dcterms:created>
  <dcterms:modified xsi:type="dcterms:W3CDTF">2020-02-04T05:47:05Z</dcterms:modified>
</cp:coreProperties>
</file>