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yaonoprichuk/Documents/repository of lab /wagescount-main/"/>
    </mc:Choice>
  </mc:AlternateContent>
  <xr:revisionPtr revIDLastSave="0" documentId="13_ncr:1_{1D96BE22-90DB-1A4E-ABB4-6E6E2024777B}" xr6:coauthVersionLast="47" xr6:coauthVersionMax="47" xr10:uidLastSave="{00000000-0000-0000-0000-000000000000}"/>
  <bookViews>
    <workbookView xWindow="20" yWindow="760" windowWidth="34560" windowHeight="19980" activeTab="5" xr2:uid="{00000000-000D-0000-FFFF-FFFF00000000}"/>
  </bookViews>
  <sheets>
    <sheet name="Employees" sheetId="1" r:id="rId1"/>
    <sheet name="Premium points" sheetId="2" r:id="rId2"/>
    <sheet name="Minus points" sheetId="3" r:id="rId3"/>
    <sheet name="Prem Rasch" sheetId="4" r:id="rId4"/>
    <sheet name="Search" sheetId="5" r:id="rId5"/>
    <sheet name="end shi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2" i="4"/>
  <c r="B101" i="4"/>
  <c r="D101" i="4" s="1"/>
  <c r="B100" i="4"/>
  <c r="D100" i="4" s="1"/>
  <c r="B99" i="4"/>
  <c r="D99" i="4" s="1"/>
  <c r="B98" i="4"/>
  <c r="D98" i="4" s="1"/>
  <c r="B97" i="4"/>
  <c r="D97" i="4" s="1"/>
  <c r="G97" i="4" s="1"/>
  <c r="B96" i="4"/>
  <c r="D96" i="4" s="1"/>
  <c r="G96" i="4" s="1"/>
  <c r="B95" i="4"/>
  <c r="D95" i="4" s="1"/>
  <c r="G95" i="4" s="1"/>
  <c r="B94" i="4"/>
  <c r="D94" i="4" s="1"/>
  <c r="B93" i="4"/>
  <c r="D93" i="4" s="1"/>
  <c r="B92" i="4"/>
  <c r="D92" i="4" s="1"/>
  <c r="G92" i="4" s="1"/>
  <c r="B91" i="4"/>
  <c r="D91" i="4" s="1"/>
  <c r="B90" i="4"/>
  <c r="D90" i="4" s="1"/>
  <c r="B89" i="4"/>
  <c r="D89" i="4" s="1"/>
  <c r="B88" i="4"/>
  <c r="D88" i="4" s="1"/>
  <c r="B87" i="4"/>
  <c r="D87" i="4" s="1"/>
  <c r="G87" i="4" s="1"/>
  <c r="B86" i="4"/>
  <c r="D86" i="4" s="1"/>
  <c r="G86" i="4" s="1"/>
  <c r="B85" i="4"/>
  <c r="D85" i="4" s="1"/>
  <c r="G85" i="4" s="1"/>
  <c r="B84" i="4"/>
  <c r="D84" i="4" s="1"/>
  <c r="B83" i="4"/>
  <c r="D83" i="4" s="1"/>
  <c r="G83" i="4" s="1"/>
  <c r="B82" i="4"/>
  <c r="D82" i="4" s="1"/>
  <c r="G82" i="4" s="1"/>
  <c r="B81" i="4"/>
  <c r="D81" i="4" s="1"/>
  <c r="B80" i="4"/>
  <c r="D80" i="4" s="1"/>
  <c r="B79" i="4"/>
  <c r="D79" i="4" s="1"/>
  <c r="B78" i="4"/>
  <c r="D78" i="4" s="1"/>
  <c r="B77" i="4"/>
  <c r="D77" i="4" s="1"/>
  <c r="G77" i="4" s="1"/>
  <c r="B76" i="4"/>
  <c r="D76" i="4" s="1"/>
  <c r="G76" i="4" s="1"/>
  <c r="B75" i="4"/>
  <c r="D75" i="4" s="1"/>
  <c r="G75" i="4" s="1"/>
  <c r="B74" i="4"/>
  <c r="D74" i="4" s="1"/>
  <c r="B73" i="4"/>
  <c r="D73" i="4" s="1"/>
  <c r="B72" i="4"/>
  <c r="D72" i="4" s="1"/>
  <c r="G72" i="4" s="1"/>
  <c r="B71" i="4"/>
  <c r="D71" i="4" s="1"/>
  <c r="B70" i="4"/>
  <c r="D70" i="4" s="1"/>
  <c r="B69" i="4"/>
  <c r="D69" i="4" s="1"/>
  <c r="B68" i="4"/>
  <c r="D68" i="4" s="1"/>
  <c r="B67" i="4"/>
  <c r="D67" i="4" s="1"/>
  <c r="G67" i="4" s="1"/>
  <c r="B66" i="4"/>
  <c r="D66" i="4" s="1"/>
  <c r="G66" i="4" s="1"/>
  <c r="B65" i="4"/>
  <c r="D65" i="4" s="1"/>
  <c r="G65" i="4" s="1"/>
  <c r="B64" i="4"/>
  <c r="D64" i="4" s="1"/>
  <c r="B63" i="4"/>
  <c r="D63" i="4" s="1"/>
  <c r="G63" i="4" s="1"/>
  <c r="B62" i="4"/>
  <c r="D62" i="4" s="1"/>
  <c r="G62" i="4" s="1"/>
  <c r="B61" i="4"/>
  <c r="D61" i="4" s="1"/>
  <c r="B60" i="4"/>
  <c r="D60" i="4" s="1"/>
  <c r="B59" i="4"/>
  <c r="D59" i="4" s="1"/>
  <c r="B58" i="4"/>
  <c r="D58" i="4" s="1"/>
  <c r="B57" i="4"/>
  <c r="D57" i="4" s="1"/>
  <c r="G57" i="4" s="1"/>
  <c r="B56" i="4"/>
  <c r="D56" i="4" s="1"/>
  <c r="G56" i="4" s="1"/>
  <c r="B55" i="4"/>
  <c r="D55" i="4" s="1"/>
  <c r="G55" i="4" s="1"/>
  <c r="B54" i="4"/>
  <c r="D54" i="4" s="1"/>
  <c r="B53" i="4"/>
  <c r="D53" i="4" s="1"/>
  <c r="G53" i="4" s="1"/>
  <c r="B52" i="4"/>
  <c r="D52" i="4" s="1"/>
  <c r="G52" i="4" s="1"/>
  <c r="B51" i="4"/>
  <c r="D51" i="4" s="1"/>
  <c r="B50" i="4"/>
  <c r="D50" i="4" s="1"/>
  <c r="B49" i="4"/>
  <c r="D49" i="4" s="1"/>
  <c r="B48" i="4"/>
  <c r="D48" i="4" s="1"/>
  <c r="B47" i="4"/>
  <c r="D47" i="4" s="1"/>
  <c r="G47" i="4" s="1"/>
  <c r="B46" i="4"/>
  <c r="D46" i="4" s="1"/>
  <c r="G46" i="4" s="1"/>
  <c r="B45" i="4"/>
  <c r="D45" i="4" s="1"/>
  <c r="G45" i="4" s="1"/>
  <c r="B44" i="4"/>
  <c r="D44" i="4" s="1"/>
  <c r="B43" i="4"/>
  <c r="D43" i="4" s="1"/>
  <c r="G43" i="4" s="1"/>
  <c r="B42" i="4"/>
  <c r="D42" i="4" s="1"/>
  <c r="G42" i="4" s="1"/>
  <c r="B41" i="4"/>
  <c r="D41" i="4" s="1"/>
  <c r="B40" i="4"/>
  <c r="D40" i="4" s="1"/>
  <c r="B39" i="4"/>
  <c r="D39" i="4" s="1"/>
  <c r="B38" i="4"/>
  <c r="D38" i="4" s="1"/>
  <c r="G38" i="4" s="1"/>
  <c r="B37" i="4"/>
  <c r="D37" i="4" s="1"/>
  <c r="G37" i="4" s="1"/>
  <c r="B36" i="4"/>
  <c r="D36" i="4" s="1"/>
  <c r="G36" i="4" s="1"/>
  <c r="B35" i="4"/>
  <c r="D35" i="4" s="1"/>
  <c r="G35" i="4" s="1"/>
  <c r="B34" i="4"/>
  <c r="D34" i="4" s="1"/>
  <c r="B33" i="4"/>
  <c r="D33" i="4" s="1"/>
  <c r="G33" i="4" s="1"/>
  <c r="B32" i="4"/>
  <c r="D32" i="4" s="1"/>
  <c r="G32" i="4" s="1"/>
  <c r="B31" i="4"/>
  <c r="D31" i="4" s="1"/>
  <c r="B30" i="4"/>
  <c r="D30" i="4" s="1"/>
  <c r="B29" i="4"/>
  <c r="D29" i="4" s="1"/>
  <c r="B28" i="4"/>
  <c r="D28" i="4" s="1"/>
  <c r="G28" i="4" s="1"/>
  <c r="B27" i="4"/>
  <c r="D27" i="4" s="1"/>
  <c r="G27" i="4" s="1"/>
  <c r="B26" i="4"/>
  <c r="D26" i="4" s="1"/>
  <c r="G26" i="4" s="1"/>
  <c r="B25" i="4"/>
  <c r="D25" i="4" s="1"/>
  <c r="G25" i="4" s="1"/>
  <c r="B24" i="4"/>
  <c r="D24" i="4" s="1"/>
  <c r="B23" i="4"/>
  <c r="D23" i="4" s="1"/>
  <c r="G23" i="4" s="1"/>
  <c r="B22" i="4"/>
  <c r="D22" i="4" s="1"/>
  <c r="G22" i="4" s="1"/>
  <c r="B21" i="4"/>
  <c r="D21" i="4" s="1"/>
  <c r="B20" i="4"/>
  <c r="D20" i="4" s="1"/>
  <c r="B19" i="4"/>
  <c r="D19" i="4" s="1"/>
  <c r="B18" i="4"/>
  <c r="D18" i="4" s="1"/>
  <c r="B17" i="4"/>
  <c r="D17" i="4" s="1"/>
  <c r="G17" i="4" s="1"/>
  <c r="B16" i="4"/>
  <c r="D16" i="4" s="1"/>
  <c r="G16" i="4" s="1"/>
  <c r="B15" i="4"/>
  <c r="D15" i="4" s="1"/>
  <c r="G15" i="4" s="1"/>
  <c r="B14" i="4"/>
  <c r="D14" i="4" s="1"/>
  <c r="B13" i="4"/>
  <c r="D13" i="4" s="1"/>
  <c r="G13" i="4" s="1"/>
  <c r="B12" i="4"/>
  <c r="D12" i="4" s="1"/>
  <c r="G12" i="4" s="1"/>
  <c r="B11" i="4"/>
  <c r="D11" i="4" s="1"/>
  <c r="B10" i="4"/>
  <c r="D10" i="4" s="1"/>
  <c r="B9" i="4"/>
  <c r="D9" i="4" s="1"/>
  <c r="B8" i="4"/>
  <c r="D8" i="4" s="1"/>
  <c r="G8" i="4" s="1"/>
  <c r="B7" i="4"/>
  <c r="D7" i="4" s="1"/>
  <c r="G7" i="4" s="1"/>
  <c r="B6" i="4"/>
  <c r="D6" i="4" s="1"/>
  <c r="G6" i="4" s="1"/>
  <c r="B5" i="4"/>
  <c r="D5" i="4" s="1"/>
  <c r="G5" i="4" s="1"/>
  <c r="B4" i="4"/>
  <c r="D4" i="4" s="1"/>
  <c r="B3" i="4"/>
  <c r="D3" i="4" s="1"/>
  <c r="G3" i="4" s="1"/>
  <c r="B2" i="4"/>
  <c r="D2" i="4" s="1"/>
  <c r="G2" i="4" s="1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G98" i="4" l="1"/>
  <c r="G50" i="4"/>
  <c r="G10" i="4"/>
  <c r="G20" i="4"/>
  <c r="G30" i="4"/>
  <c r="G40" i="4"/>
  <c r="G60" i="4"/>
  <c r="G70" i="4"/>
  <c r="G80" i="4"/>
  <c r="G90" i="4"/>
  <c r="G100" i="4"/>
  <c r="G11" i="4"/>
  <c r="G21" i="4"/>
  <c r="G31" i="4"/>
  <c r="G41" i="4"/>
  <c r="G51" i="4"/>
  <c r="G61" i="4"/>
  <c r="G71" i="4"/>
  <c r="G81" i="4"/>
  <c r="G91" i="4"/>
  <c r="G101" i="4"/>
  <c r="G58" i="4"/>
  <c r="G68" i="4"/>
  <c r="G78" i="4"/>
  <c r="G88" i="4"/>
  <c r="G18" i="4"/>
  <c r="G9" i="4"/>
  <c r="G79" i="4"/>
  <c r="G89" i="4"/>
  <c r="G99" i="4"/>
  <c r="G19" i="4"/>
  <c r="G29" i="4"/>
  <c r="G39" i="4"/>
  <c r="G48" i="4"/>
  <c r="G69" i="4"/>
  <c r="G93" i="4"/>
  <c r="G49" i="4"/>
  <c r="G59" i="4"/>
  <c r="G73" i="4"/>
  <c r="G4" i="4"/>
  <c r="G14" i="4"/>
  <c r="G24" i="4"/>
  <c r="G34" i="4"/>
  <c r="G44" i="4"/>
  <c r="G54" i="4"/>
  <c r="G64" i="4"/>
  <c r="G74" i="4"/>
  <c r="G84" i="4"/>
  <c r="G94" i="4"/>
  <c r="J4" i="4" l="1"/>
  <c r="H78" i="4" s="1"/>
  <c r="H68" i="4" l="1"/>
  <c r="H89" i="4"/>
  <c r="H44" i="4"/>
  <c r="H18" i="4"/>
  <c r="H99" i="4"/>
  <c r="H58" i="4"/>
  <c r="H84" i="4"/>
  <c r="H39" i="4"/>
  <c r="H73" i="4"/>
  <c r="H88" i="4"/>
  <c r="H4" i="4"/>
  <c r="H9" i="4"/>
  <c r="H24" i="4"/>
  <c r="H49" i="4"/>
  <c r="H29" i="4"/>
  <c r="H2" i="4"/>
  <c r="H67" i="4"/>
  <c r="H77" i="4"/>
  <c r="H87" i="4"/>
  <c r="H97" i="4"/>
  <c r="H98" i="4"/>
  <c r="H10" i="4"/>
  <c r="H20" i="4"/>
  <c r="H30" i="4"/>
  <c r="H40" i="4"/>
  <c r="H50" i="4"/>
  <c r="H60" i="4"/>
  <c r="H70" i="4"/>
  <c r="H80" i="4"/>
  <c r="H90" i="4"/>
  <c r="H100" i="4"/>
  <c r="H5" i="4"/>
  <c r="H52" i="4"/>
  <c r="H43" i="4"/>
  <c r="H27" i="4"/>
  <c r="H15" i="4"/>
  <c r="H51" i="4"/>
  <c r="H22" i="4"/>
  <c r="H96" i="4"/>
  <c r="H33" i="4"/>
  <c r="H45" i="4"/>
  <c r="H62" i="4"/>
  <c r="H53" i="4"/>
  <c r="H55" i="4"/>
  <c r="H85" i="4"/>
  <c r="H61" i="4"/>
  <c r="H76" i="4"/>
  <c r="H13" i="4"/>
  <c r="H17" i="4"/>
  <c r="H6" i="4"/>
  <c r="H72" i="4"/>
  <c r="H63" i="4"/>
  <c r="H26" i="4"/>
  <c r="H66" i="4"/>
  <c r="H71" i="4"/>
  <c r="H7" i="4"/>
  <c r="H65" i="4"/>
  <c r="H16" i="4"/>
  <c r="H91" i="4"/>
  <c r="H95" i="4"/>
  <c r="H37" i="4"/>
  <c r="H3" i="4"/>
  <c r="H11" i="4"/>
  <c r="H86" i="4"/>
  <c r="H23" i="4"/>
  <c r="H31" i="4"/>
  <c r="H42" i="4"/>
  <c r="H46" i="4"/>
  <c r="H82" i="4"/>
  <c r="H83" i="4"/>
  <c r="H25" i="4"/>
  <c r="H47" i="4"/>
  <c r="H81" i="4"/>
  <c r="H92" i="4"/>
  <c r="H8" i="4"/>
  <c r="H57" i="4"/>
  <c r="H36" i="4"/>
  <c r="H101" i="4"/>
  <c r="H12" i="4"/>
  <c r="H35" i="4"/>
  <c r="H56" i="4"/>
  <c r="H75" i="4"/>
  <c r="H38" i="4"/>
  <c r="H21" i="4"/>
  <c r="H32" i="4"/>
  <c r="H41" i="4"/>
  <c r="H28" i="4"/>
  <c r="H94" i="4"/>
  <c r="H79" i="4"/>
  <c r="H93" i="4"/>
  <c r="H59" i="4"/>
  <c r="H64" i="4"/>
  <c r="H34" i="4"/>
  <c r="H48" i="4"/>
  <c r="H14" i="4"/>
  <c r="H19" i="4"/>
  <c r="H74" i="4"/>
  <c r="H69" i="4"/>
  <c r="H54" i="4"/>
</calcChain>
</file>

<file path=xl/sharedStrings.xml><?xml version="1.0" encoding="utf-8"?>
<sst xmlns="http://schemas.openxmlformats.org/spreadsheetml/2006/main" count="636" uniqueCount="335">
  <si>
    <t>ФИО</t>
  </si>
  <si>
    <t>Должность</t>
  </si>
  <si>
    <t>Дата приема на работу</t>
  </si>
  <si>
    <t>Зарплата</t>
  </si>
  <si>
    <t>Адрес</t>
  </si>
  <si>
    <t>Телефон</t>
  </si>
  <si>
    <t>Гурьев Аникита Терентьевич</t>
  </si>
  <si>
    <t>Инженер</t>
  </si>
  <si>
    <t>клх Череповец, ш. Морозова, д. 2/3 к. 5, 603640</t>
  </si>
  <si>
    <t>8 (685) 436-68-50</t>
  </si>
  <si>
    <t>Адриан Аверьянович Капустин</t>
  </si>
  <si>
    <t>Менеджер</t>
  </si>
  <si>
    <t>п. Красноярск, алл. Курортная, д. 234 к. 42, 184232</t>
  </si>
  <si>
    <t>8 (028) 492-67-81</t>
  </si>
  <si>
    <t>Козлова Милица Николаевна</t>
  </si>
  <si>
    <t>с. Красновишерск, наб. Гайдара, д. 298 стр. 32, 237268</t>
  </si>
  <si>
    <t>82987136953</t>
  </si>
  <si>
    <t>Максим Валерианович Веселов</t>
  </si>
  <si>
    <t>ст. Теберда, бул. 40 лет Октября, д. 92 к. 194, 073305</t>
  </si>
  <si>
    <t>87290679545</t>
  </si>
  <si>
    <t>Соловьева Евфросиния Альбертовна</t>
  </si>
  <si>
    <t>Программист</t>
  </si>
  <si>
    <t>п. Усть-Калманка, наб. Свободы, д. 3 к. 498, 350072</t>
  </si>
  <si>
    <t>8 (709) 650-43-97</t>
  </si>
  <si>
    <t>Федосий Устинович Антонов</t>
  </si>
  <si>
    <t>д. Красноуральск, алл. Камская, д. 8 стр. 4/1, 856261</t>
  </si>
  <si>
    <t>8 874 640 5005</t>
  </si>
  <si>
    <t>Автоном Тарасович Кузьмин</t>
  </si>
  <si>
    <t>клх Лысьва, наб. Пригородная, д. 33, 147864</t>
  </si>
  <si>
    <t>+7 314 385 9371</t>
  </si>
  <si>
    <t>Куликов Эммануил Вилорович</t>
  </si>
  <si>
    <t>д. Каневская, ул. Прохладная, д. 423, 747714</t>
  </si>
  <si>
    <t>8 663 364 5943</t>
  </si>
  <si>
    <t>Матвеев Рюрик Богданович</t>
  </si>
  <si>
    <t>Аналитик</t>
  </si>
  <si>
    <t>к. Белый Яр (Томск.), бул. Береговой, д. 4/7, 147107</t>
  </si>
  <si>
    <t>8 386 798 6490</t>
  </si>
  <si>
    <t>Татьяна Рубеновна Гущина</t>
  </si>
  <si>
    <t>д. Талдом, пер. Монтажников, д. 1, 781692</t>
  </si>
  <si>
    <t>+7 (271) 154-95-60</t>
  </si>
  <si>
    <t>Полина Филипповна Громова</t>
  </si>
  <si>
    <t>к. Великий Устюг, алл. Деповская, д. 4 стр. 150, 337595</t>
  </si>
  <si>
    <t>8 407 199 2795</t>
  </si>
  <si>
    <t>Максимова Кира Геннадьевна</t>
  </si>
  <si>
    <t>с. Шелехов, пер. Волочаевский, д. 9/4, 429551</t>
  </si>
  <si>
    <t>8 (214) 317-30-23</t>
  </si>
  <si>
    <t>Тарас Фомич Лебедев</t>
  </si>
  <si>
    <t>к. Тотьма, наб. Владимирская, д. 512 стр. 15, 059804</t>
  </si>
  <si>
    <t>83681594874</t>
  </si>
  <si>
    <t>Аполлон Валерьянович Кулаков</t>
  </si>
  <si>
    <t>п. Кизел, бул. Терешковой, д. 2/5 к. 4/1, 607430</t>
  </si>
  <si>
    <t>+7 434 156 61 98</t>
  </si>
  <si>
    <t>Фрол Александрович Лыткин</t>
  </si>
  <si>
    <t>г. Уссурийск, бул. Волжский, д. 6 к. 9, 218505</t>
  </si>
  <si>
    <t>+7 (742) 950-8712</t>
  </si>
  <si>
    <t>Мария Кузьминична Корнилова</t>
  </si>
  <si>
    <t>п. Ессентуки, наб. 50 лет ВЛКСМ, д. 4 к. 416, 813595</t>
  </si>
  <si>
    <t>+7 930 142 1496</t>
  </si>
  <si>
    <t>Александра Кузьминична Попова</t>
  </si>
  <si>
    <t>г. Вуктыл, пр. Осипенко, д. 6/6 стр. 2/9, 338992</t>
  </si>
  <si>
    <t>87526925619</t>
  </si>
  <si>
    <t>Болеслав Давидович Дмитриев</t>
  </si>
  <si>
    <t>к. Дзержинск, пр. Просвещения, д. 55 к. 8, 942993</t>
  </si>
  <si>
    <t>8 197 750 8645</t>
  </si>
  <si>
    <t>Анжела Захаровна Коновалова</t>
  </si>
  <si>
    <t>п. Тимашевск, ул. Шаумяна, д. 3/1 к. 816, 674939</t>
  </si>
  <si>
    <t>+7 112 576 8966</t>
  </si>
  <si>
    <t>Сидоров Мир Витальевич</t>
  </si>
  <si>
    <t>д. Старый Оскол, пер. Розы Люксембург, д. 29 к. 60, 763249</t>
  </si>
  <si>
    <t>8 991 543 76 77</t>
  </si>
  <si>
    <t>тов. Пономарев Матвей Феоктистович</t>
  </si>
  <si>
    <t>с. Петрозаводск, пр. Угольный, д. 556 к. 6/4, 831502</t>
  </si>
  <si>
    <t>89674156986</t>
  </si>
  <si>
    <t>Петров Парамон Вилорович</t>
  </si>
  <si>
    <t>клх Терней, пр. Совхозный, д. 464 стр. 604, 618932</t>
  </si>
  <si>
    <t>82582639023</t>
  </si>
  <si>
    <t>Демьян Феоктистович Лаврентьев</t>
  </si>
  <si>
    <t>ст. Ялуторовск, алл. Урожайная, д. 50 к. 3, 583369</t>
  </si>
  <si>
    <t>+7 227 670 53 20</t>
  </si>
  <si>
    <t>Петухова Глафира Алексеевна</t>
  </si>
  <si>
    <t>клх Оса, ул. Кузнечная, д. 548, 854496</t>
  </si>
  <si>
    <t>+7 (430) 702-4021</t>
  </si>
  <si>
    <t>Ксения Рубеновна Дмитриева</t>
  </si>
  <si>
    <t>с. Стерлитамак, алл. Запорожская, д. 139, 168684</t>
  </si>
  <si>
    <t>+7 035 716 8019</t>
  </si>
  <si>
    <t>Ситников Чеслав Егорович</t>
  </si>
  <si>
    <t>с. Галич, бул. Достоевского, д. 1/8, 602110</t>
  </si>
  <si>
    <t>+7 444 152 79 02</t>
  </si>
  <si>
    <t>Зуев Лавр Ефстафьевич</t>
  </si>
  <si>
    <t>клх Новочеркасск, наб. Детская, д. 2/9 к. 652, 734215</t>
  </si>
  <si>
    <t>8 646 495 3579</t>
  </si>
  <si>
    <t>Виктория Александровна Воронцова</t>
  </si>
  <si>
    <t>клх Клин, пр. Чкалова, д. 6/4 стр. 3, 406196</t>
  </si>
  <si>
    <t>+7 252 669 70 49</t>
  </si>
  <si>
    <t>Потапова Александра Николаевна</t>
  </si>
  <si>
    <t>п. Кировск (Ленин.), алл. Кузнецова, д. 164 к. 51, 992382</t>
  </si>
  <si>
    <t>8 603 741 8188</t>
  </si>
  <si>
    <t>Раиса Ивановна Беспалова</t>
  </si>
  <si>
    <t>с. Инта, пер. Репина, д. 7 стр. 29, 766866</t>
  </si>
  <si>
    <t>+7 185 366 6120</t>
  </si>
  <si>
    <t>Варфоломей Изотович Ершов</t>
  </si>
  <si>
    <t>клх Петрозаводск, бул. Глинки, д. 7/8, 151197</t>
  </si>
  <si>
    <t>8 245 967 65 68</t>
  </si>
  <si>
    <t>Соболев Софрон Ермилович</t>
  </si>
  <si>
    <t>к. Орск, пер. Кольцевой, д. 55 к. 6, 864050</t>
  </si>
  <si>
    <t>8 (226) 447-2276</t>
  </si>
  <si>
    <t>Виктория Кузьминична Кулакова</t>
  </si>
  <si>
    <t>д. Бийск, наб. Южная, д. 81 к. 6, 585361</t>
  </si>
  <si>
    <t>8 (713) 176-0979</t>
  </si>
  <si>
    <t>Быков Будимир Захарьевич</t>
  </si>
  <si>
    <t>д. Вендинга, ш. Лесное, д. 5/9, 843063</t>
  </si>
  <si>
    <t>+7 (920) 291-11-65</t>
  </si>
  <si>
    <t>Казаков Януарий Еремеевич</t>
  </si>
  <si>
    <t>п. Миллерово, пер. Покровский, д. 8/4 стр. 7, 118569</t>
  </si>
  <si>
    <t>+72541584131</t>
  </si>
  <si>
    <t>Павлов Вениамин Иларионович</t>
  </si>
  <si>
    <t>с. Адлер, пр. Минина, д. 739, 465625</t>
  </si>
  <si>
    <t>+7 719 173 7341</t>
  </si>
  <si>
    <t>Гремислав Иосифович Мясников</t>
  </si>
  <si>
    <t>клх Астрахань, ул. Шаумяна, д. 964, 090303</t>
  </si>
  <si>
    <t>8 (099) 019-89-22</t>
  </si>
  <si>
    <t>Марк Витальевич Дьячков</t>
  </si>
  <si>
    <t>к. Егорьевск, ш. Волжское, д. 66, 815101</t>
  </si>
  <si>
    <t>8 319 220 39 18</t>
  </si>
  <si>
    <t>Ситникова Таисия Тимуровна</t>
  </si>
  <si>
    <t>к. Беслан, алл. Володарского, д. 514 к. 1/7, 020705</t>
  </si>
  <si>
    <t>8 (850) 420-3918</t>
  </si>
  <si>
    <t>г-н Никифоров Агафон Гордеевич</t>
  </si>
  <si>
    <t>ст. Псебай, наб. Саратовская, д. 958 стр. 5/5, 475629</t>
  </si>
  <si>
    <t>8 337 086 5927</t>
  </si>
  <si>
    <t>Мина Гавриилович Харитонов</t>
  </si>
  <si>
    <t>клх Ставрополь, алл. Зои Космодемьянской, д. 527 стр. 958, 233026</t>
  </si>
  <si>
    <t>+7 763 649 02 65</t>
  </si>
  <si>
    <t>Никонова Глафира Леонидовна</t>
  </si>
  <si>
    <t>г. Яшкуль, ш. Володарского, д. 4 к. 984, 327299</t>
  </si>
  <si>
    <t>+7 470 624 5706</t>
  </si>
  <si>
    <t>Лебедева Ульяна Наумовна</t>
  </si>
  <si>
    <t>д. Находка, пр. Геологов, д. 9, 879485</t>
  </si>
  <si>
    <t>+79381813601</t>
  </si>
  <si>
    <t>Федот Фролович Емельянов</t>
  </si>
  <si>
    <t>п. Москва, пер. Победы, д. 8, 915992</t>
  </si>
  <si>
    <t>85918554538</t>
  </si>
  <si>
    <t>Силин Нестор Давидович</t>
  </si>
  <si>
    <t>п. Ялуторовск, бул. Восьмого Марта, д. 4/2 стр. 5, 606469</t>
  </si>
  <si>
    <t>86550641359</t>
  </si>
  <si>
    <t>Евгений Гордеевич Матвеев</t>
  </si>
  <si>
    <t>г. Макаров, пер. Ивановский, д. 94 к. 3/3, 715016</t>
  </si>
  <si>
    <t>+7 (479) 862-68-33</t>
  </si>
  <si>
    <t>Соколова Любовь Рубеновна</t>
  </si>
  <si>
    <t>клх Ряжск, алл. Бажова, д. 451 стр. 248, 138949</t>
  </si>
  <si>
    <t>+76173319562</t>
  </si>
  <si>
    <t>Шестаков Аггей Иосипович</t>
  </si>
  <si>
    <t>ст. Ведено, алл. Халтурина, д. 7/6, 553104</t>
  </si>
  <si>
    <t>+7 562 124 75 06</t>
  </si>
  <si>
    <t>Лебедев Твердислав Гертрудович</t>
  </si>
  <si>
    <t>г. Обоянь, наб. Угловая, д. 2, 395153</t>
  </si>
  <si>
    <t>+7 (888) 833-6440</t>
  </si>
  <si>
    <t>Савелий Димитриевич Зуев</t>
  </si>
  <si>
    <t>с. Кырен, пр. Тельмана, д. 5 стр. 576, 711289</t>
  </si>
  <si>
    <t>8 679 275 2590</t>
  </si>
  <si>
    <t>Олег Юлианович Белоусов</t>
  </si>
  <si>
    <t>клх Азов (Рост.), ул. Морозова, д. 45, 658577</t>
  </si>
  <si>
    <t>+7 (862) 906-6539</t>
  </si>
  <si>
    <t>Комарова Вероника Тимофеевна</t>
  </si>
  <si>
    <t>клх Онега, пер. Крылова, д. 72, 863953</t>
  </si>
  <si>
    <t>8 043 441 95 24</t>
  </si>
  <si>
    <t>Красильников Гурий Юльевич</t>
  </si>
  <si>
    <t>д. Кизилюрт, наб. Братская, д. 78, 967368</t>
  </si>
  <si>
    <t>+71566788073</t>
  </si>
  <si>
    <t>Велимир Адамович Большаков</t>
  </si>
  <si>
    <t>п. Мончегорск, ул. Абрикосовая, д. 66 стр. 7/1, 576825</t>
  </si>
  <si>
    <t>8 (444) 414-92-62</t>
  </si>
  <si>
    <t>Анастасия Макаровна Боброва</t>
  </si>
  <si>
    <t>с. Ханты-Мансийск, пр. Донской, д. 15 к. 18, 540642</t>
  </si>
  <si>
    <t>+75557600195</t>
  </si>
  <si>
    <t>Ефремов Эраст Тимурович</t>
  </si>
  <si>
    <t>г. Самара, пер. Тамбовский, д. 3/2 стр. 3/4, 109711</t>
  </si>
  <si>
    <t>87708185617</t>
  </si>
  <si>
    <t>Субботина Мария Юльевна</t>
  </si>
  <si>
    <t>г. Краснодар, ул. Седова, д. 71 стр. 83, 325389</t>
  </si>
  <si>
    <t>+7 722 097 0697</t>
  </si>
  <si>
    <t>Зайцев Боян Игнатьевич</t>
  </si>
  <si>
    <t>к. Алагир, пер. О.Кошевого, д. 3/3 стр. 65, 472075</t>
  </si>
  <si>
    <t>8 (369) 385-66-87</t>
  </si>
  <si>
    <t>Евгения Святославовна Моисеева</t>
  </si>
  <si>
    <t>к. Одинцово, пер. Учительский, д. 7/1 стр. 28, 345410</t>
  </si>
  <si>
    <t>86106308230</t>
  </si>
  <si>
    <t>Вадим Матвеевич Щукин</t>
  </si>
  <si>
    <t>к. Касимов, алл. Космодемьянской, д. 742, 912524</t>
  </si>
  <si>
    <t>85184580162</t>
  </si>
  <si>
    <t>Агафья Ильинична Гришина</t>
  </si>
  <si>
    <t>п. Александровск, ул. Бажова, д. 680, 196432</t>
  </si>
  <si>
    <t>8 (645) 025-6425</t>
  </si>
  <si>
    <t>Евдокимова Фаина Павловна</t>
  </si>
  <si>
    <t>д. Псебай, пер. Тургенева, д. 39 к. 16, 234756</t>
  </si>
  <si>
    <t>82597033193</t>
  </si>
  <si>
    <t>Надежда Филипповна Савина</t>
  </si>
  <si>
    <t>п. Самара, алл. Лесхозная, д. 363 к. 5, 717362</t>
  </si>
  <si>
    <t>8 011 697 8364</t>
  </si>
  <si>
    <t>Комарова Маргарита Вениаминовна</t>
  </si>
  <si>
    <t>д. Ноябрьск, пр. Кирпичный, д. 4/1 к. 670, 490899</t>
  </si>
  <si>
    <t>8 (532) 139-01-11</t>
  </si>
  <si>
    <t>Носова Ираида Ивановна</t>
  </si>
  <si>
    <t>д. Бологое, пер. Слободской, д. 2, 769018</t>
  </si>
  <si>
    <t>+7 162 146 7532</t>
  </si>
  <si>
    <t>Одинцов Гаврила Ярославович</t>
  </si>
  <si>
    <t>к. Александровск, наб. Юбилейная, д. 767 к. 6, 059732</t>
  </si>
  <si>
    <t>+7 (975) 384-50-64</t>
  </si>
  <si>
    <t>Меркушев Прокофий Федосьевич</t>
  </si>
  <si>
    <t>г. Гремячинск (Перм.), алл. Коминтерна, д. 25 стр. 466, 373467</t>
  </si>
  <si>
    <t>+7 (024) 855-5210</t>
  </si>
  <si>
    <t>Громова Екатерина Евгеньевна</t>
  </si>
  <si>
    <t>ст. Канск, пр. Прудовой, д. 9/1 к. 1/7, 012547</t>
  </si>
  <si>
    <t>89896704789</t>
  </si>
  <si>
    <t>Натан Гурьевич Лазарев</t>
  </si>
  <si>
    <t>п. Забайкальск, пр. 1 Мая, д. 4/4 стр. 2/3, 671274</t>
  </si>
  <si>
    <t>+7 938 633 40 82</t>
  </si>
  <si>
    <t>Агафон Архипович Егоров</t>
  </si>
  <si>
    <t>клх Ревда (Сверд.), ул. Большевистская, д. 74 к. 8, 476889</t>
  </si>
  <si>
    <t>+7 (670) 882-4140</t>
  </si>
  <si>
    <t>Марфа Олеговна Медведева</t>
  </si>
  <si>
    <t>клх Вологда, алл. Горького, д. 372 к. 9/4, 243781</t>
  </si>
  <si>
    <t>+7 (522) 196-20-01</t>
  </si>
  <si>
    <t>Орлов Леонтий Владленович</t>
  </si>
  <si>
    <t>клх Нягань, пер. Колхозный, д. 8 стр. 38, 327400</t>
  </si>
  <si>
    <t>8 760 487 1916</t>
  </si>
  <si>
    <t>Молчанова Агата Ильинична</t>
  </si>
  <si>
    <t>д. Салават, пер. Проезжий, д. 5 к. 1, 065631</t>
  </si>
  <si>
    <t>+7 683 974 4405</t>
  </si>
  <si>
    <t>Велимир Игнатович Сидоров</t>
  </si>
  <si>
    <t>клх Вязьма, наб. Урицкого, д. 6 стр. 595, 023842</t>
  </si>
  <si>
    <t>+7 399 962 48 15</t>
  </si>
  <si>
    <t>Стрелков Афиноген Вилорович</t>
  </si>
  <si>
    <t>п. Городовиковск, пер. Ударный, д. 2, 656320</t>
  </si>
  <si>
    <t>+7 366 904 6712</t>
  </si>
  <si>
    <t>Анна Кузьминична Коновалова</t>
  </si>
  <si>
    <t>ст. Беслан, пер. Морозова, д. 396, 716764</t>
  </si>
  <si>
    <t>8 (702) 735-4309</t>
  </si>
  <si>
    <t>Александра Юльевна Герасимова</t>
  </si>
  <si>
    <t>к. Ноябрьск, ш. 50 лет Победы, д. 6 к. 32, 351685</t>
  </si>
  <si>
    <t>8 (677) 336-1913</t>
  </si>
  <si>
    <t>Маслов Игорь Дорофеевич</t>
  </si>
  <si>
    <t>д. Бреды, ш. Звездное, д. 2 к. 44, 502105</t>
  </si>
  <si>
    <t>+7 882 104 7125</t>
  </si>
  <si>
    <t>Маркова Нинель Вячеславовна</t>
  </si>
  <si>
    <t>с. Смоленск, ул. Никитина, д. 1 стр. 80, 074586</t>
  </si>
  <si>
    <t>+7 233 569 65 17</t>
  </si>
  <si>
    <t>Аркадий Дмитриевич Колесников</t>
  </si>
  <si>
    <t>г. Сортавала, пер. Октябрьский, д. 398, 812597</t>
  </si>
  <si>
    <t>8 259 100 15 32</t>
  </si>
  <si>
    <t>Кудрявцева Надежда Альбертовна</t>
  </si>
  <si>
    <t>п. Миллерово, алл. Ударная, д. 44 стр. 76, 055932</t>
  </si>
  <si>
    <t>+79106119418</t>
  </si>
  <si>
    <t>Алевтина Геннадьевна Макарова</t>
  </si>
  <si>
    <t>ст. Братск, пр. Березовый, д. 5/3, 688160</t>
  </si>
  <si>
    <t>8 (473) 834-7758</t>
  </si>
  <si>
    <t>Лонгин Георгиевич Смирнов</t>
  </si>
  <si>
    <t>п. Ковров, наб. Рязанская, д. 36 к. 4/5, 284184</t>
  </si>
  <si>
    <t>86793050908</t>
  </si>
  <si>
    <t>Ларионов Аполлинарий Измаилович</t>
  </si>
  <si>
    <t>клх Октябрьское (Челяб.), ул. Островского, д. 1/8 стр. 67, 165672</t>
  </si>
  <si>
    <t>+7 (576) 860-5610</t>
  </si>
  <si>
    <t>Роман Трифонович Гришин</t>
  </si>
  <si>
    <t>с. Оха, ул. Прибрежная, д. 49 стр. 50, 501145</t>
  </si>
  <si>
    <t>82210709964</t>
  </si>
  <si>
    <t>Федот Федосьевич Цветков</t>
  </si>
  <si>
    <t>ст. Арсеньев, бул. Гвардейский, д. 4 стр. 232, 981570</t>
  </si>
  <si>
    <t>83996206946</t>
  </si>
  <si>
    <t>Поляков Вышеслав Тихонович</t>
  </si>
  <si>
    <t>д. Кирово-Чепецк, ш. Придорожное, д. 795 к. 130, 952188</t>
  </si>
  <si>
    <t>87609210391</t>
  </si>
  <si>
    <t>Логинова Евгения Вячеславовна</t>
  </si>
  <si>
    <t>ст. Шатура, наб. Орловская, д. 7/6 стр. 6/1, 731787</t>
  </si>
  <si>
    <t>+7 (660) 964-65-29</t>
  </si>
  <si>
    <t>Субботин Амос Аверьянович</t>
  </si>
  <si>
    <t>д. Каргополь, алл. Центральная, д. 321, 450346</t>
  </si>
  <si>
    <t>83280155530</t>
  </si>
  <si>
    <t>Ульяна Макаровна Баранова</t>
  </si>
  <si>
    <t>п. Шатки, пер. Рязанский, д. 548 стр. 397, 222966</t>
  </si>
  <si>
    <t>8 582 543 50 04</t>
  </si>
  <si>
    <t>Василиса Аскольдовна Алексеева</t>
  </si>
  <si>
    <t>п. Верхнее Пенжино, наб. Смирнова, д. 56 стр. 9, 920051</t>
  </si>
  <si>
    <t>87743574256</t>
  </si>
  <si>
    <t>Иларион Ерофеевич Щербаков</t>
  </si>
  <si>
    <t>с. Балашов, ул. Заречная, д. 956 стр. 54, 177452</t>
  </si>
  <si>
    <t>8 (055) 240-40-90</t>
  </si>
  <si>
    <t>Матвеев Ермолай Валентинович</t>
  </si>
  <si>
    <t>г. Хасан, алл. Бульварная, д. 22, 015178</t>
  </si>
  <si>
    <t>+72968489911</t>
  </si>
  <si>
    <t>г-н Панфилов Корнил Владиленович</t>
  </si>
  <si>
    <t>г. Билибино, наб. Клары Цеткин, д. 8/9 к. 78, 084252</t>
  </si>
  <si>
    <t>82279063145</t>
  </si>
  <si>
    <t>Калашников Рюрик Григорьевич</t>
  </si>
  <si>
    <t>г. Таганрог, пер. Никитина, д. 38, 287532</t>
  </si>
  <si>
    <t>8 (821) 253-83-62</t>
  </si>
  <si>
    <t>Федосий Егорович Евсеев</t>
  </si>
  <si>
    <t>к. Терней, бул. Жукова, д. 90, 945162</t>
  </si>
  <si>
    <t>+7 672 003 95 64</t>
  </si>
  <si>
    <t>Регина Григорьевна Панова</t>
  </si>
  <si>
    <t>с. Моздок, пр. Приозерный, д. 4/6, 248380</t>
  </si>
  <si>
    <t>81967107162</t>
  </si>
  <si>
    <t>Антонин Матвеевич Блохин</t>
  </si>
  <si>
    <t>клх Бирск, алл. Орджоникидзе, д. 6 к. 7/7, 783600</t>
  </si>
  <si>
    <t>8 (781) 886-8623</t>
  </si>
  <si>
    <t>Модест Артемьевич Щукин</t>
  </si>
  <si>
    <t>г. Пушкинские Горы, ул. Калинина, д. 2/6 к. 81, 170132</t>
  </si>
  <si>
    <t>8 439 846 80 10</t>
  </si>
  <si>
    <t>София Тарасовна Осипова</t>
  </si>
  <si>
    <t>клх Северобайкальск, алл. Декабристов, д. 7 стр. 437, 156071</t>
  </si>
  <si>
    <t>8 (504) 374-47-91</t>
  </si>
  <si>
    <t>Благодарность клиентов</t>
  </si>
  <si>
    <t>Внеурочные работы</t>
  </si>
  <si>
    <t>Другие</t>
  </si>
  <si>
    <t>Сумма</t>
  </si>
  <si>
    <t>Опоздания</t>
  </si>
  <si>
    <t>Прогулы</t>
  </si>
  <si>
    <t>Курение</t>
  </si>
  <si>
    <t>Стаж</t>
  </si>
  <si>
    <t>Сотрудник</t>
  </si>
  <si>
    <t>КОЭФ ЗАРПЛАТЫ</t>
  </si>
  <si>
    <t>Премия за балл</t>
  </si>
  <si>
    <t>Штраф за балл</t>
  </si>
  <si>
    <t>Премия за стаж</t>
  </si>
  <si>
    <t>Смета</t>
  </si>
  <si>
    <t>Премия за баллы</t>
  </si>
  <si>
    <t>Штраф за баллы</t>
  </si>
  <si>
    <t>Итоговая премия</t>
  </si>
  <si>
    <t>Сумма премий</t>
  </si>
  <si>
    <t>Корректировка премии</t>
  </si>
  <si>
    <t>Введите ФИО</t>
  </si>
  <si>
    <t>Job name: Программист</t>
  </si>
  <si>
    <t>Premium Points: 15</t>
  </si>
  <si>
    <t>Minus Points: 11</t>
  </si>
  <si>
    <t>Total prem: 8609.29578773214</t>
  </si>
  <si>
    <t>How much worked: 5.83287671232877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</si>
</sst>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_-* #,##0.00\ [$₽-419]_-;\-* #,##0.00\ [$₽-419]_-;_-* &quot;-&quot;??\ [$₽-419]_-;_-@_-"/>
    <numFmt numFmtId="166" formatCode="_-* #,##0\ [$₽-419]_-;\-* #,##0\ [$₽-419]_-;_-* &quot;-&quot;??\ [$₽-419]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31.83203125" bestFit="1" customWidth="1"/>
    <col min="2" max="2" width="11.6640625" bestFit="1" customWidth="1"/>
    <col min="3" max="3" width="19.83203125" bestFit="1" customWidth="1"/>
    <col min="4" max="4" width="9.6640625" bestFit="1" customWidth="1"/>
    <col min="5" max="5" width="55.33203125" bestFit="1" customWidth="1"/>
    <col min="6" max="6" width="1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42593</v>
      </c>
      <c r="D2" s="3">
        <v>72050</v>
      </c>
      <c r="E2" t="s">
        <v>8</v>
      </c>
      <c r="F2" s="4" t="s">
        <v>9</v>
      </c>
    </row>
    <row r="3" spans="1:6" x14ac:dyDescent="0.2">
      <c r="A3" t="s">
        <v>10</v>
      </c>
      <c r="B3" t="s">
        <v>11</v>
      </c>
      <c r="C3" s="2">
        <v>44218</v>
      </c>
      <c r="D3" s="3">
        <v>75460</v>
      </c>
      <c r="E3" t="s">
        <v>12</v>
      </c>
      <c r="F3" s="4" t="s">
        <v>13</v>
      </c>
    </row>
    <row r="4" spans="1:6" x14ac:dyDescent="0.2">
      <c r="A4" t="s">
        <v>14</v>
      </c>
      <c r="B4" t="s">
        <v>11</v>
      </c>
      <c r="C4" s="2">
        <v>42394</v>
      </c>
      <c r="D4" s="3">
        <v>41051</v>
      </c>
      <c r="E4" t="s">
        <v>15</v>
      </c>
      <c r="F4" s="4" t="s">
        <v>16</v>
      </c>
    </row>
    <row r="5" spans="1:6" x14ac:dyDescent="0.2">
      <c r="A5" t="s">
        <v>17</v>
      </c>
      <c r="B5" t="s">
        <v>7</v>
      </c>
      <c r="C5" s="2">
        <v>44030</v>
      </c>
      <c r="D5" s="3">
        <v>92109</v>
      </c>
      <c r="E5" t="s">
        <v>18</v>
      </c>
      <c r="F5" s="4" t="s">
        <v>19</v>
      </c>
    </row>
    <row r="6" spans="1:6" x14ac:dyDescent="0.2">
      <c r="A6" t="s">
        <v>20</v>
      </c>
      <c r="B6" t="s">
        <v>21</v>
      </c>
      <c r="C6" s="2">
        <v>42773</v>
      </c>
      <c r="D6" s="3">
        <v>75575</v>
      </c>
      <c r="E6" t="s">
        <v>22</v>
      </c>
      <c r="F6" s="4" t="s">
        <v>23</v>
      </c>
    </row>
    <row r="7" spans="1:6" x14ac:dyDescent="0.2">
      <c r="A7" t="s">
        <v>24</v>
      </c>
      <c r="B7" t="s">
        <v>21</v>
      </c>
      <c r="C7" s="2">
        <v>44596</v>
      </c>
      <c r="D7" s="3">
        <v>103061</v>
      </c>
      <c r="E7" t="s">
        <v>25</v>
      </c>
      <c r="F7" s="4" t="s">
        <v>26</v>
      </c>
    </row>
    <row r="8" spans="1:6" x14ac:dyDescent="0.2">
      <c r="A8" t="s">
        <v>27</v>
      </c>
      <c r="B8" t="s">
        <v>11</v>
      </c>
      <c r="C8" s="2">
        <v>44984</v>
      </c>
      <c r="D8" s="3">
        <v>51993</v>
      </c>
      <c r="E8" t="s">
        <v>28</v>
      </c>
      <c r="F8" s="4" t="s">
        <v>29</v>
      </c>
    </row>
    <row r="9" spans="1:6" x14ac:dyDescent="0.2">
      <c r="A9" t="s">
        <v>30</v>
      </c>
      <c r="B9" t="s">
        <v>11</v>
      </c>
      <c r="C9" s="2">
        <v>42579</v>
      </c>
      <c r="D9" s="3">
        <v>60147</v>
      </c>
      <c r="E9" t="s">
        <v>31</v>
      </c>
      <c r="F9" s="4" t="s">
        <v>32</v>
      </c>
    </row>
    <row r="10" spans="1:6" x14ac:dyDescent="0.2">
      <c r="A10" t="s">
        <v>33</v>
      </c>
      <c r="B10" t="s">
        <v>34</v>
      </c>
      <c r="C10" s="2">
        <v>42241</v>
      </c>
      <c r="D10" s="3">
        <v>61191</v>
      </c>
      <c r="E10" t="s">
        <v>35</v>
      </c>
      <c r="F10" s="4" t="s">
        <v>36</v>
      </c>
    </row>
    <row r="11" spans="1:6" x14ac:dyDescent="0.2">
      <c r="A11" t="s">
        <v>37</v>
      </c>
      <c r="B11" t="s">
        <v>7</v>
      </c>
      <c r="C11" s="2">
        <v>43188</v>
      </c>
      <c r="D11" s="3">
        <v>91651</v>
      </c>
      <c r="E11" t="s">
        <v>38</v>
      </c>
      <c r="F11" s="4" t="s">
        <v>39</v>
      </c>
    </row>
    <row r="12" spans="1:6" x14ac:dyDescent="0.2">
      <c r="A12" t="s">
        <v>40</v>
      </c>
      <c r="B12" t="s">
        <v>11</v>
      </c>
      <c r="C12" s="2">
        <v>42905</v>
      </c>
      <c r="D12" s="3">
        <v>55109</v>
      </c>
      <c r="E12" t="s">
        <v>41</v>
      </c>
      <c r="F12" s="4" t="s">
        <v>42</v>
      </c>
    </row>
    <row r="13" spans="1:6" x14ac:dyDescent="0.2">
      <c r="A13" t="s">
        <v>43</v>
      </c>
      <c r="B13" t="s">
        <v>21</v>
      </c>
      <c r="C13" s="2">
        <v>45228</v>
      </c>
      <c r="D13" s="3">
        <v>94398</v>
      </c>
      <c r="E13" t="s">
        <v>44</v>
      </c>
      <c r="F13" s="4" t="s">
        <v>45</v>
      </c>
    </row>
    <row r="14" spans="1:6" x14ac:dyDescent="0.2">
      <c r="A14" t="s">
        <v>46</v>
      </c>
      <c r="B14" t="s">
        <v>7</v>
      </c>
      <c r="C14" s="2">
        <v>44783</v>
      </c>
      <c r="D14" s="3">
        <v>53431</v>
      </c>
      <c r="E14" t="s">
        <v>47</v>
      </c>
      <c r="F14" s="4" t="s">
        <v>48</v>
      </c>
    </row>
    <row r="15" spans="1:6" x14ac:dyDescent="0.2">
      <c r="A15" t="s">
        <v>49</v>
      </c>
      <c r="B15" t="s">
        <v>11</v>
      </c>
      <c r="C15" s="2">
        <v>43552</v>
      </c>
      <c r="D15" s="3">
        <v>116602</v>
      </c>
      <c r="E15" t="s">
        <v>50</v>
      </c>
      <c r="F15" s="4" t="s">
        <v>51</v>
      </c>
    </row>
    <row r="16" spans="1:6" x14ac:dyDescent="0.2">
      <c r="A16" t="s">
        <v>52</v>
      </c>
      <c r="B16" t="s">
        <v>34</v>
      </c>
      <c r="C16" s="2">
        <v>42250</v>
      </c>
      <c r="D16" s="3">
        <v>49883</v>
      </c>
      <c r="E16" t="s">
        <v>53</v>
      </c>
      <c r="F16" s="4" t="s">
        <v>54</v>
      </c>
    </row>
    <row r="17" spans="1:6" x14ac:dyDescent="0.2">
      <c r="A17" t="s">
        <v>55</v>
      </c>
      <c r="B17" t="s">
        <v>34</v>
      </c>
      <c r="C17" s="2">
        <v>42117</v>
      </c>
      <c r="D17" s="3">
        <v>66657</v>
      </c>
      <c r="E17" t="s">
        <v>56</v>
      </c>
      <c r="F17" s="4" t="s">
        <v>57</v>
      </c>
    </row>
    <row r="18" spans="1:6" x14ac:dyDescent="0.2">
      <c r="A18" t="s">
        <v>58</v>
      </c>
      <c r="B18" t="s">
        <v>21</v>
      </c>
      <c r="C18" s="2">
        <v>44403</v>
      </c>
      <c r="D18" s="3">
        <v>61106</v>
      </c>
      <c r="E18" t="s">
        <v>59</v>
      </c>
      <c r="F18" s="4" t="s">
        <v>60</v>
      </c>
    </row>
    <row r="19" spans="1:6" x14ac:dyDescent="0.2">
      <c r="A19" t="s">
        <v>61</v>
      </c>
      <c r="B19" t="s">
        <v>34</v>
      </c>
      <c r="C19" s="2">
        <v>44735</v>
      </c>
      <c r="D19" s="3">
        <v>78012</v>
      </c>
      <c r="E19" t="s">
        <v>62</v>
      </c>
      <c r="F19" s="4" t="s">
        <v>63</v>
      </c>
    </row>
    <row r="20" spans="1:6" x14ac:dyDescent="0.2">
      <c r="A20" t="s">
        <v>64</v>
      </c>
      <c r="B20" t="s">
        <v>11</v>
      </c>
      <c r="C20" s="2">
        <v>45347</v>
      </c>
      <c r="D20" s="3">
        <v>84869</v>
      </c>
      <c r="E20" t="s">
        <v>65</v>
      </c>
      <c r="F20" s="4" t="s">
        <v>66</v>
      </c>
    </row>
    <row r="21" spans="1:6" x14ac:dyDescent="0.2">
      <c r="A21" t="s">
        <v>67</v>
      </c>
      <c r="B21" t="s">
        <v>7</v>
      </c>
      <c r="C21" s="2">
        <v>45027</v>
      </c>
      <c r="D21" s="3">
        <v>45214</v>
      </c>
      <c r="E21" t="s">
        <v>68</v>
      </c>
      <c r="F21" s="4" t="s">
        <v>69</v>
      </c>
    </row>
    <row r="22" spans="1:6" x14ac:dyDescent="0.2">
      <c r="A22" t="s">
        <v>70</v>
      </c>
      <c r="B22" t="s">
        <v>34</v>
      </c>
      <c r="C22" s="2">
        <v>42229</v>
      </c>
      <c r="D22" s="3">
        <v>83781</v>
      </c>
      <c r="E22" t="s">
        <v>71</v>
      </c>
      <c r="F22" s="4" t="s">
        <v>72</v>
      </c>
    </row>
    <row r="23" spans="1:6" x14ac:dyDescent="0.2">
      <c r="A23" t="s">
        <v>73</v>
      </c>
      <c r="B23" t="s">
        <v>7</v>
      </c>
      <c r="C23" s="2">
        <v>42799</v>
      </c>
      <c r="D23" s="3">
        <v>103402</v>
      </c>
      <c r="E23" t="s">
        <v>74</v>
      </c>
      <c r="F23" s="4" t="s">
        <v>75</v>
      </c>
    </row>
    <row r="24" spans="1:6" x14ac:dyDescent="0.2">
      <c r="A24" t="s">
        <v>76</v>
      </c>
      <c r="B24" t="s">
        <v>21</v>
      </c>
      <c r="C24" s="2">
        <v>42506</v>
      </c>
      <c r="D24" s="3">
        <v>79520</v>
      </c>
      <c r="E24" t="s">
        <v>77</v>
      </c>
      <c r="F24" s="4" t="s">
        <v>78</v>
      </c>
    </row>
    <row r="25" spans="1:6" x14ac:dyDescent="0.2">
      <c r="A25" t="s">
        <v>79</v>
      </c>
      <c r="B25" t="s">
        <v>11</v>
      </c>
      <c r="C25" s="2">
        <v>44260</v>
      </c>
      <c r="D25" s="3">
        <v>94453</v>
      </c>
      <c r="E25" t="s">
        <v>80</v>
      </c>
      <c r="F25" s="4" t="s">
        <v>81</v>
      </c>
    </row>
    <row r="26" spans="1:6" x14ac:dyDescent="0.2">
      <c r="A26" t="s">
        <v>82</v>
      </c>
      <c r="B26" t="s">
        <v>34</v>
      </c>
      <c r="C26" s="2">
        <v>45274</v>
      </c>
      <c r="D26" s="3">
        <v>80181</v>
      </c>
      <c r="E26" t="s">
        <v>83</v>
      </c>
      <c r="F26" s="4" t="s">
        <v>84</v>
      </c>
    </row>
    <row r="27" spans="1:6" x14ac:dyDescent="0.2">
      <c r="A27" t="s">
        <v>85</v>
      </c>
      <c r="B27" t="s">
        <v>34</v>
      </c>
      <c r="C27" s="2">
        <v>44178</v>
      </c>
      <c r="D27" s="3">
        <v>89564</v>
      </c>
      <c r="E27" t="s">
        <v>86</v>
      </c>
      <c r="F27" s="4" t="s">
        <v>87</v>
      </c>
    </row>
    <row r="28" spans="1:6" x14ac:dyDescent="0.2">
      <c r="A28" t="s">
        <v>88</v>
      </c>
      <c r="B28" t="s">
        <v>11</v>
      </c>
      <c r="C28" s="2">
        <v>43351</v>
      </c>
      <c r="D28" s="3">
        <v>93286</v>
      </c>
      <c r="E28" t="s">
        <v>89</v>
      </c>
      <c r="F28" s="4" t="s">
        <v>90</v>
      </c>
    </row>
    <row r="29" spans="1:6" x14ac:dyDescent="0.2">
      <c r="A29" t="s">
        <v>91</v>
      </c>
      <c r="B29" t="s">
        <v>11</v>
      </c>
      <c r="C29" s="2">
        <v>44064</v>
      </c>
      <c r="D29" s="3">
        <v>52817</v>
      </c>
      <c r="E29" t="s">
        <v>92</v>
      </c>
      <c r="F29" s="4" t="s">
        <v>93</v>
      </c>
    </row>
    <row r="30" spans="1:6" x14ac:dyDescent="0.2">
      <c r="A30" t="s">
        <v>94</v>
      </c>
      <c r="B30" t="s">
        <v>7</v>
      </c>
      <c r="C30" s="2">
        <v>44660</v>
      </c>
      <c r="D30" s="3">
        <v>66001</v>
      </c>
      <c r="E30" t="s">
        <v>95</v>
      </c>
      <c r="F30" s="4" t="s">
        <v>96</v>
      </c>
    </row>
    <row r="31" spans="1:6" x14ac:dyDescent="0.2">
      <c r="A31" t="s">
        <v>97</v>
      </c>
      <c r="B31" t="s">
        <v>21</v>
      </c>
      <c r="C31" s="2">
        <v>45024</v>
      </c>
      <c r="D31" s="3">
        <v>43688</v>
      </c>
      <c r="E31" t="s">
        <v>98</v>
      </c>
      <c r="F31" s="4" t="s">
        <v>99</v>
      </c>
    </row>
    <row r="32" spans="1:6" x14ac:dyDescent="0.2">
      <c r="A32" t="s">
        <v>100</v>
      </c>
      <c r="B32" t="s">
        <v>7</v>
      </c>
      <c r="C32" s="2">
        <v>42206</v>
      </c>
      <c r="D32" s="3">
        <v>100517</v>
      </c>
      <c r="E32" t="s">
        <v>101</v>
      </c>
      <c r="F32" s="4" t="s">
        <v>102</v>
      </c>
    </row>
    <row r="33" spans="1:6" x14ac:dyDescent="0.2">
      <c r="A33" t="s">
        <v>103</v>
      </c>
      <c r="B33" t="s">
        <v>11</v>
      </c>
      <c r="C33" s="2">
        <v>42921</v>
      </c>
      <c r="D33" s="3">
        <v>48712</v>
      </c>
      <c r="E33" t="s">
        <v>104</v>
      </c>
      <c r="F33" s="4" t="s">
        <v>105</v>
      </c>
    </row>
    <row r="34" spans="1:6" x14ac:dyDescent="0.2">
      <c r="A34" t="s">
        <v>106</v>
      </c>
      <c r="B34" t="s">
        <v>7</v>
      </c>
      <c r="C34" s="2">
        <v>45138</v>
      </c>
      <c r="D34" s="3">
        <v>117116</v>
      </c>
      <c r="E34" t="s">
        <v>107</v>
      </c>
      <c r="F34" s="4" t="s">
        <v>108</v>
      </c>
    </row>
    <row r="35" spans="1:6" x14ac:dyDescent="0.2">
      <c r="A35" t="s">
        <v>109</v>
      </c>
      <c r="B35" t="s">
        <v>7</v>
      </c>
      <c r="C35" s="2">
        <v>44816</v>
      </c>
      <c r="D35" s="3">
        <v>76660</v>
      </c>
      <c r="E35" t="s">
        <v>110</v>
      </c>
      <c r="F35" s="4" t="s">
        <v>111</v>
      </c>
    </row>
    <row r="36" spans="1:6" x14ac:dyDescent="0.2">
      <c r="A36" t="s">
        <v>112</v>
      </c>
      <c r="B36" t="s">
        <v>21</v>
      </c>
      <c r="C36" s="2">
        <v>43704</v>
      </c>
      <c r="D36" s="3">
        <v>91170</v>
      </c>
      <c r="E36" t="s">
        <v>113</v>
      </c>
      <c r="F36" s="4" t="s">
        <v>114</v>
      </c>
    </row>
    <row r="37" spans="1:6" x14ac:dyDescent="0.2">
      <c r="A37" t="s">
        <v>115</v>
      </c>
      <c r="B37" t="s">
        <v>21</v>
      </c>
      <c r="C37" s="2">
        <v>43602</v>
      </c>
      <c r="D37" s="3">
        <v>114708</v>
      </c>
      <c r="E37" t="s">
        <v>116</v>
      </c>
      <c r="F37" s="4" t="s">
        <v>117</v>
      </c>
    </row>
    <row r="38" spans="1:6" x14ac:dyDescent="0.2">
      <c r="A38" t="s">
        <v>118</v>
      </c>
      <c r="B38" t="s">
        <v>11</v>
      </c>
      <c r="C38" s="2">
        <v>43163</v>
      </c>
      <c r="D38" s="3">
        <v>71485</v>
      </c>
      <c r="E38" t="s">
        <v>119</v>
      </c>
      <c r="F38" s="4" t="s">
        <v>120</v>
      </c>
    </row>
    <row r="39" spans="1:6" x14ac:dyDescent="0.2">
      <c r="A39" t="s">
        <v>121</v>
      </c>
      <c r="B39" t="s">
        <v>34</v>
      </c>
      <c r="C39" s="2">
        <v>42107</v>
      </c>
      <c r="D39" s="3">
        <v>49952</v>
      </c>
      <c r="E39" t="s">
        <v>122</v>
      </c>
      <c r="F39" s="4" t="s">
        <v>123</v>
      </c>
    </row>
    <row r="40" spans="1:6" x14ac:dyDescent="0.2">
      <c r="A40" t="s">
        <v>124</v>
      </c>
      <c r="B40" t="s">
        <v>11</v>
      </c>
      <c r="C40" s="2">
        <v>42830</v>
      </c>
      <c r="D40" s="3">
        <v>103462</v>
      </c>
      <c r="E40" t="s">
        <v>125</v>
      </c>
      <c r="F40" s="4" t="s">
        <v>126</v>
      </c>
    </row>
    <row r="41" spans="1:6" x14ac:dyDescent="0.2">
      <c r="A41" t="s">
        <v>127</v>
      </c>
      <c r="B41" t="s">
        <v>34</v>
      </c>
      <c r="C41" s="2">
        <v>43425</v>
      </c>
      <c r="D41" s="3">
        <v>116274</v>
      </c>
      <c r="E41" t="s">
        <v>128</v>
      </c>
      <c r="F41" s="4" t="s">
        <v>129</v>
      </c>
    </row>
    <row r="42" spans="1:6" x14ac:dyDescent="0.2">
      <c r="A42" t="s">
        <v>130</v>
      </c>
      <c r="B42" t="s">
        <v>11</v>
      </c>
      <c r="C42" s="2">
        <v>42177</v>
      </c>
      <c r="D42" s="3">
        <v>79357</v>
      </c>
      <c r="E42" t="s">
        <v>131</v>
      </c>
      <c r="F42" s="4" t="s">
        <v>132</v>
      </c>
    </row>
    <row r="43" spans="1:6" x14ac:dyDescent="0.2">
      <c r="A43" t="s">
        <v>133</v>
      </c>
      <c r="B43" t="s">
        <v>21</v>
      </c>
      <c r="C43" s="2">
        <v>43383</v>
      </c>
      <c r="D43" s="3">
        <v>90440</v>
      </c>
      <c r="E43" t="s">
        <v>134</v>
      </c>
      <c r="F43" s="4" t="s">
        <v>135</v>
      </c>
    </row>
    <row r="44" spans="1:6" x14ac:dyDescent="0.2">
      <c r="A44" t="s">
        <v>136</v>
      </c>
      <c r="B44" t="s">
        <v>21</v>
      </c>
      <c r="C44" s="2">
        <v>45228</v>
      </c>
      <c r="D44" s="3">
        <v>61548</v>
      </c>
      <c r="E44" t="s">
        <v>137</v>
      </c>
      <c r="F44" s="4" t="s">
        <v>138</v>
      </c>
    </row>
    <row r="45" spans="1:6" x14ac:dyDescent="0.2">
      <c r="A45" t="s">
        <v>139</v>
      </c>
      <c r="B45" t="s">
        <v>7</v>
      </c>
      <c r="C45" s="2">
        <v>42332</v>
      </c>
      <c r="D45" s="3">
        <v>93884</v>
      </c>
      <c r="E45" t="s">
        <v>140</v>
      </c>
      <c r="F45" s="4" t="s">
        <v>141</v>
      </c>
    </row>
    <row r="46" spans="1:6" x14ac:dyDescent="0.2">
      <c r="A46" t="s">
        <v>142</v>
      </c>
      <c r="B46" t="s">
        <v>11</v>
      </c>
      <c r="C46" s="2">
        <v>43779</v>
      </c>
      <c r="D46" s="3">
        <v>40500</v>
      </c>
      <c r="E46" t="s">
        <v>143</v>
      </c>
      <c r="F46" s="4" t="s">
        <v>144</v>
      </c>
    </row>
    <row r="47" spans="1:6" x14ac:dyDescent="0.2">
      <c r="A47" t="s">
        <v>145</v>
      </c>
      <c r="B47" t="s">
        <v>21</v>
      </c>
      <c r="C47" s="2">
        <v>42803</v>
      </c>
      <c r="D47" s="3">
        <v>82639</v>
      </c>
      <c r="E47" t="s">
        <v>146</v>
      </c>
      <c r="F47" s="4" t="s">
        <v>147</v>
      </c>
    </row>
    <row r="48" spans="1:6" x14ac:dyDescent="0.2">
      <c r="A48" t="s">
        <v>148</v>
      </c>
      <c r="B48" t="s">
        <v>21</v>
      </c>
      <c r="C48" s="2">
        <v>45036</v>
      </c>
      <c r="D48" s="3">
        <v>72123</v>
      </c>
      <c r="E48" t="s">
        <v>149</v>
      </c>
      <c r="F48" s="4" t="s">
        <v>150</v>
      </c>
    </row>
    <row r="49" spans="1:6" x14ac:dyDescent="0.2">
      <c r="A49" t="s">
        <v>151</v>
      </c>
      <c r="B49" t="s">
        <v>34</v>
      </c>
      <c r="C49" s="2">
        <v>44071</v>
      </c>
      <c r="D49" s="3">
        <v>50817</v>
      </c>
      <c r="E49" t="s">
        <v>152</v>
      </c>
      <c r="F49" s="4" t="s">
        <v>153</v>
      </c>
    </row>
    <row r="50" spans="1:6" x14ac:dyDescent="0.2">
      <c r="A50" t="s">
        <v>154</v>
      </c>
      <c r="B50" t="s">
        <v>11</v>
      </c>
      <c r="C50" s="2">
        <v>43969</v>
      </c>
      <c r="D50" s="3">
        <v>93152</v>
      </c>
      <c r="E50" t="s">
        <v>155</v>
      </c>
      <c r="F50" s="4" t="s">
        <v>156</v>
      </c>
    </row>
    <row r="51" spans="1:6" x14ac:dyDescent="0.2">
      <c r="A51" t="s">
        <v>157</v>
      </c>
      <c r="B51" t="s">
        <v>7</v>
      </c>
      <c r="C51" s="2">
        <v>42458</v>
      </c>
      <c r="D51" s="3">
        <v>46121</v>
      </c>
      <c r="E51" t="s">
        <v>158</v>
      </c>
      <c r="F51" s="4" t="s">
        <v>159</v>
      </c>
    </row>
    <row r="52" spans="1:6" x14ac:dyDescent="0.2">
      <c r="A52" t="s">
        <v>160</v>
      </c>
      <c r="B52" t="s">
        <v>34</v>
      </c>
      <c r="C52" s="2">
        <v>44556</v>
      </c>
      <c r="D52" s="3">
        <v>98396</v>
      </c>
      <c r="E52" t="s">
        <v>161</v>
      </c>
      <c r="F52" s="4" t="s">
        <v>162</v>
      </c>
    </row>
    <row r="53" spans="1:6" x14ac:dyDescent="0.2">
      <c r="A53" t="s">
        <v>163</v>
      </c>
      <c r="B53" t="s">
        <v>34</v>
      </c>
      <c r="C53" s="2">
        <v>44940</v>
      </c>
      <c r="D53" s="3">
        <v>91632</v>
      </c>
      <c r="E53" t="s">
        <v>164</v>
      </c>
      <c r="F53" s="4" t="s">
        <v>165</v>
      </c>
    </row>
    <row r="54" spans="1:6" x14ac:dyDescent="0.2">
      <c r="A54" t="s">
        <v>166</v>
      </c>
      <c r="B54" t="s">
        <v>21</v>
      </c>
      <c r="C54" s="2">
        <v>42603</v>
      </c>
      <c r="D54" s="3">
        <v>97102</v>
      </c>
      <c r="E54" t="s">
        <v>167</v>
      </c>
      <c r="F54" s="4" t="s">
        <v>168</v>
      </c>
    </row>
    <row r="55" spans="1:6" x14ac:dyDescent="0.2">
      <c r="A55" t="s">
        <v>169</v>
      </c>
      <c r="B55" t="s">
        <v>21</v>
      </c>
      <c r="C55" s="2">
        <v>42922</v>
      </c>
      <c r="D55" s="3">
        <v>96424</v>
      </c>
      <c r="E55" t="s">
        <v>170</v>
      </c>
      <c r="F55" s="4" t="s">
        <v>171</v>
      </c>
    </row>
    <row r="56" spans="1:6" x14ac:dyDescent="0.2">
      <c r="A56" t="s">
        <v>172</v>
      </c>
      <c r="B56" t="s">
        <v>7</v>
      </c>
      <c r="C56" s="2">
        <v>44930</v>
      </c>
      <c r="D56" s="3">
        <v>78673</v>
      </c>
      <c r="E56" t="s">
        <v>173</v>
      </c>
      <c r="F56" s="4" t="s">
        <v>174</v>
      </c>
    </row>
    <row r="57" spans="1:6" x14ac:dyDescent="0.2">
      <c r="A57" t="s">
        <v>175</v>
      </c>
      <c r="B57" t="s">
        <v>7</v>
      </c>
      <c r="C57" s="2">
        <v>44693</v>
      </c>
      <c r="D57" s="3">
        <v>104673</v>
      </c>
      <c r="E57" t="s">
        <v>176</v>
      </c>
      <c r="F57" s="4" t="s">
        <v>177</v>
      </c>
    </row>
    <row r="58" spans="1:6" x14ac:dyDescent="0.2">
      <c r="A58" t="s">
        <v>178</v>
      </c>
      <c r="B58" t="s">
        <v>11</v>
      </c>
      <c r="C58" s="2">
        <v>44100</v>
      </c>
      <c r="D58" s="3">
        <v>47407</v>
      </c>
      <c r="E58" t="s">
        <v>179</v>
      </c>
      <c r="F58" s="4" t="s">
        <v>180</v>
      </c>
    </row>
    <row r="59" spans="1:6" x14ac:dyDescent="0.2">
      <c r="A59" t="s">
        <v>181</v>
      </c>
      <c r="B59" t="s">
        <v>7</v>
      </c>
      <c r="C59" s="2">
        <v>43891</v>
      </c>
      <c r="D59" s="3">
        <v>48583</v>
      </c>
      <c r="E59" t="s">
        <v>182</v>
      </c>
      <c r="F59" s="4" t="s">
        <v>183</v>
      </c>
    </row>
    <row r="60" spans="1:6" x14ac:dyDescent="0.2">
      <c r="A60" t="s">
        <v>184</v>
      </c>
      <c r="B60" t="s">
        <v>21</v>
      </c>
      <c r="C60" s="2">
        <v>42164</v>
      </c>
      <c r="D60" s="3">
        <v>104052</v>
      </c>
      <c r="E60" t="s">
        <v>185</v>
      </c>
      <c r="F60" s="4" t="s">
        <v>186</v>
      </c>
    </row>
    <row r="61" spans="1:6" x14ac:dyDescent="0.2">
      <c r="A61" t="s">
        <v>187</v>
      </c>
      <c r="B61" t="s">
        <v>21</v>
      </c>
      <c r="C61" s="2">
        <v>44280</v>
      </c>
      <c r="D61" s="3">
        <v>108572</v>
      </c>
      <c r="E61" t="s">
        <v>188</v>
      </c>
      <c r="F61" s="4" t="s">
        <v>189</v>
      </c>
    </row>
    <row r="62" spans="1:6" x14ac:dyDescent="0.2">
      <c r="A62" t="s">
        <v>190</v>
      </c>
      <c r="B62" t="s">
        <v>7</v>
      </c>
      <c r="C62" s="2">
        <v>44601</v>
      </c>
      <c r="D62" s="3">
        <v>87829</v>
      </c>
      <c r="E62" t="s">
        <v>191</v>
      </c>
      <c r="F62" s="4" t="s">
        <v>192</v>
      </c>
    </row>
    <row r="63" spans="1:6" x14ac:dyDescent="0.2">
      <c r="A63" t="s">
        <v>193</v>
      </c>
      <c r="B63" t="s">
        <v>21</v>
      </c>
      <c r="C63" s="2">
        <v>44077</v>
      </c>
      <c r="D63" s="3">
        <v>71569</v>
      </c>
      <c r="E63" t="s">
        <v>194</v>
      </c>
      <c r="F63" s="4" t="s">
        <v>195</v>
      </c>
    </row>
    <row r="64" spans="1:6" x14ac:dyDescent="0.2">
      <c r="A64" t="s">
        <v>196</v>
      </c>
      <c r="B64" t="s">
        <v>34</v>
      </c>
      <c r="C64" s="2">
        <v>45178</v>
      </c>
      <c r="D64" s="3">
        <v>98616</v>
      </c>
      <c r="E64" t="s">
        <v>197</v>
      </c>
      <c r="F64" s="4" t="s">
        <v>198</v>
      </c>
    </row>
    <row r="65" spans="1:6" x14ac:dyDescent="0.2">
      <c r="A65" t="s">
        <v>199</v>
      </c>
      <c r="B65" t="s">
        <v>21</v>
      </c>
      <c r="C65" s="2">
        <v>42791</v>
      </c>
      <c r="D65" s="3">
        <v>58192</v>
      </c>
      <c r="E65" t="s">
        <v>200</v>
      </c>
      <c r="F65" s="4" t="s">
        <v>201</v>
      </c>
    </row>
    <row r="66" spans="1:6" x14ac:dyDescent="0.2">
      <c r="A66" t="s">
        <v>202</v>
      </c>
      <c r="B66" t="s">
        <v>21</v>
      </c>
      <c r="C66" s="2">
        <v>42480</v>
      </c>
      <c r="D66" s="3">
        <v>112254</v>
      </c>
      <c r="E66" t="s">
        <v>203</v>
      </c>
      <c r="F66" s="4" t="s">
        <v>204</v>
      </c>
    </row>
    <row r="67" spans="1:6" x14ac:dyDescent="0.2">
      <c r="A67" t="s">
        <v>205</v>
      </c>
      <c r="B67" t="s">
        <v>21</v>
      </c>
      <c r="C67" s="2">
        <v>42358</v>
      </c>
      <c r="D67" s="3">
        <v>111141</v>
      </c>
      <c r="E67" t="s">
        <v>206</v>
      </c>
      <c r="F67" s="4" t="s">
        <v>207</v>
      </c>
    </row>
    <row r="68" spans="1:6" x14ac:dyDescent="0.2">
      <c r="A68" t="s">
        <v>208</v>
      </c>
      <c r="B68" t="s">
        <v>21</v>
      </c>
      <c r="C68" s="2">
        <v>42218</v>
      </c>
      <c r="D68" s="3">
        <v>76887</v>
      </c>
      <c r="E68" t="s">
        <v>209</v>
      </c>
      <c r="F68" s="4" t="s">
        <v>210</v>
      </c>
    </row>
    <row r="69" spans="1:6" x14ac:dyDescent="0.2">
      <c r="A69" t="s">
        <v>211</v>
      </c>
      <c r="B69" t="s">
        <v>34</v>
      </c>
      <c r="C69" s="2">
        <v>42359</v>
      </c>
      <c r="D69" s="3">
        <v>46724</v>
      </c>
      <c r="E69" t="s">
        <v>212</v>
      </c>
      <c r="F69" s="4" t="s">
        <v>213</v>
      </c>
    </row>
    <row r="70" spans="1:6" x14ac:dyDescent="0.2">
      <c r="A70" t="s">
        <v>214</v>
      </c>
      <c r="B70" t="s">
        <v>7</v>
      </c>
      <c r="C70" s="2">
        <v>43489</v>
      </c>
      <c r="D70" s="3">
        <v>85166</v>
      </c>
      <c r="E70" t="s">
        <v>215</v>
      </c>
      <c r="F70" s="4" t="s">
        <v>216</v>
      </c>
    </row>
    <row r="71" spans="1:6" x14ac:dyDescent="0.2">
      <c r="A71" t="s">
        <v>217</v>
      </c>
      <c r="B71" t="s">
        <v>7</v>
      </c>
      <c r="C71" s="2">
        <v>43706</v>
      </c>
      <c r="D71" s="3">
        <v>70520</v>
      </c>
      <c r="E71" t="s">
        <v>218</v>
      </c>
      <c r="F71" s="4" t="s">
        <v>219</v>
      </c>
    </row>
    <row r="72" spans="1:6" x14ac:dyDescent="0.2">
      <c r="A72" t="s">
        <v>220</v>
      </c>
      <c r="B72" t="s">
        <v>7</v>
      </c>
      <c r="C72" s="2">
        <v>42716</v>
      </c>
      <c r="D72" s="3">
        <v>87863</v>
      </c>
      <c r="E72" t="s">
        <v>221</v>
      </c>
      <c r="F72" s="4" t="s">
        <v>222</v>
      </c>
    </row>
    <row r="73" spans="1:6" x14ac:dyDescent="0.2">
      <c r="A73" t="s">
        <v>223</v>
      </c>
      <c r="B73" t="s">
        <v>21</v>
      </c>
      <c r="C73" s="2">
        <v>43779</v>
      </c>
      <c r="D73" s="3">
        <v>91025</v>
      </c>
      <c r="E73" t="s">
        <v>224</v>
      </c>
      <c r="F73" s="4" t="s">
        <v>225</v>
      </c>
    </row>
    <row r="74" spans="1:6" x14ac:dyDescent="0.2">
      <c r="A74" t="s">
        <v>226</v>
      </c>
      <c r="B74" t="s">
        <v>7</v>
      </c>
      <c r="C74" s="2">
        <v>44318</v>
      </c>
      <c r="D74" s="3">
        <v>101224</v>
      </c>
      <c r="E74" t="s">
        <v>227</v>
      </c>
      <c r="F74" s="4" t="s">
        <v>228</v>
      </c>
    </row>
    <row r="75" spans="1:6" x14ac:dyDescent="0.2">
      <c r="A75" t="s">
        <v>229</v>
      </c>
      <c r="B75" t="s">
        <v>21</v>
      </c>
      <c r="C75" s="2">
        <v>43693</v>
      </c>
      <c r="D75" s="3">
        <v>112923</v>
      </c>
      <c r="E75" t="s">
        <v>230</v>
      </c>
      <c r="F75" s="4" t="s">
        <v>231</v>
      </c>
    </row>
    <row r="76" spans="1:6" x14ac:dyDescent="0.2">
      <c r="A76" t="s">
        <v>232</v>
      </c>
      <c r="B76" t="s">
        <v>21</v>
      </c>
      <c r="C76" s="2">
        <v>45303</v>
      </c>
      <c r="D76" s="3">
        <v>66771</v>
      </c>
      <c r="E76" t="s">
        <v>233</v>
      </c>
      <c r="F76" s="4" t="s">
        <v>234</v>
      </c>
    </row>
    <row r="77" spans="1:6" x14ac:dyDescent="0.2">
      <c r="A77" t="s">
        <v>235</v>
      </c>
      <c r="B77" t="s">
        <v>34</v>
      </c>
      <c r="C77" s="2">
        <v>43541</v>
      </c>
      <c r="D77" s="3">
        <v>103590</v>
      </c>
      <c r="E77" t="s">
        <v>236</v>
      </c>
      <c r="F77" s="4" t="s">
        <v>237</v>
      </c>
    </row>
    <row r="78" spans="1:6" x14ac:dyDescent="0.2">
      <c r="A78" t="s">
        <v>238</v>
      </c>
      <c r="B78" t="s">
        <v>21</v>
      </c>
      <c r="C78" s="2">
        <v>42489</v>
      </c>
      <c r="D78" s="3">
        <v>118129</v>
      </c>
      <c r="E78" t="s">
        <v>239</v>
      </c>
      <c r="F78" s="4" t="s">
        <v>240</v>
      </c>
    </row>
    <row r="79" spans="1:6" x14ac:dyDescent="0.2">
      <c r="A79" t="s">
        <v>241</v>
      </c>
      <c r="B79" t="s">
        <v>7</v>
      </c>
      <c r="C79" s="2">
        <v>42407</v>
      </c>
      <c r="D79" s="3">
        <v>50432</v>
      </c>
      <c r="E79" t="s">
        <v>242</v>
      </c>
      <c r="F79" s="4" t="s">
        <v>243</v>
      </c>
    </row>
    <row r="80" spans="1:6" x14ac:dyDescent="0.2">
      <c r="A80" t="s">
        <v>244</v>
      </c>
      <c r="B80" t="s">
        <v>21</v>
      </c>
      <c r="C80" s="2">
        <v>44237</v>
      </c>
      <c r="D80" s="3">
        <v>112024</v>
      </c>
      <c r="E80" t="s">
        <v>245</v>
      </c>
      <c r="F80" s="4" t="s">
        <v>246</v>
      </c>
    </row>
    <row r="81" spans="1:6" x14ac:dyDescent="0.2">
      <c r="A81" t="s">
        <v>247</v>
      </c>
      <c r="B81" t="s">
        <v>34</v>
      </c>
      <c r="C81" s="2">
        <v>43223</v>
      </c>
      <c r="D81" s="3">
        <v>61696</v>
      </c>
      <c r="E81" t="s">
        <v>248</v>
      </c>
      <c r="F81" s="4" t="s">
        <v>249</v>
      </c>
    </row>
    <row r="82" spans="1:6" x14ac:dyDescent="0.2">
      <c r="A82" t="s">
        <v>250</v>
      </c>
      <c r="B82" t="s">
        <v>21</v>
      </c>
      <c r="C82" s="2">
        <v>44712</v>
      </c>
      <c r="D82" s="3">
        <v>56931</v>
      </c>
      <c r="E82" t="s">
        <v>251</v>
      </c>
      <c r="F82" s="4" t="s">
        <v>252</v>
      </c>
    </row>
    <row r="83" spans="1:6" x14ac:dyDescent="0.2">
      <c r="A83" t="s">
        <v>253</v>
      </c>
      <c r="B83" t="s">
        <v>21</v>
      </c>
      <c r="C83" s="2">
        <v>43242</v>
      </c>
      <c r="D83" s="3">
        <v>64815</v>
      </c>
      <c r="E83" t="s">
        <v>254</v>
      </c>
      <c r="F83" s="4" t="s">
        <v>255</v>
      </c>
    </row>
    <row r="84" spans="1:6" x14ac:dyDescent="0.2">
      <c r="A84" t="s">
        <v>256</v>
      </c>
      <c r="B84" t="s">
        <v>7</v>
      </c>
      <c r="C84" s="2">
        <v>44842</v>
      </c>
      <c r="D84" s="3">
        <v>107703</v>
      </c>
      <c r="E84" t="s">
        <v>257</v>
      </c>
      <c r="F84" s="4" t="s">
        <v>258</v>
      </c>
    </row>
    <row r="85" spans="1:6" x14ac:dyDescent="0.2">
      <c r="A85" t="s">
        <v>259</v>
      </c>
      <c r="B85" t="s">
        <v>21</v>
      </c>
      <c r="C85" s="2">
        <v>42112</v>
      </c>
      <c r="D85" s="3">
        <v>41951</v>
      </c>
      <c r="E85" t="s">
        <v>260</v>
      </c>
      <c r="F85" s="4" t="s">
        <v>261</v>
      </c>
    </row>
    <row r="86" spans="1:6" x14ac:dyDescent="0.2">
      <c r="A86" t="s">
        <v>262</v>
      </c>
      <c r="B86" t="s">
        <v>21</v>
      </c>
      <c r="C86" s="2">
        <v>43238</v>
      </c>
      <c r="D86" s="3">
        <v>96046</v>
      </c>
      <c r="E86" t="s">
        <v>263</v>
      </c>
      <c r="F86" s="4" t="s">
        <v>264</v>
      </c>
    </row>
    <row r="87" spans="1:6" x14ac:dyDescent="0.2">
      <c r="A87" t="s">
        <v>265</v>
      </c>
      <c r="B87" t="s">
        <v>11</v>
      </c>
      <c r="C87" s="2">
        <v>44463</v>
      </c>
      <c r="D87" s="3">
        <v>82746</v>
      </c>
      <c r="E87" t="s">
        <v>266</v>
      </c>
      <c r="F87" s="4" t="s">
        <v>267</v>
      </c>
    </row>
    <row r="88" spans="1:6" x14ac:dyDescent="0.2">
      <c r="A88" t="s">
        <v>268</v>
      </c>
      <c r="B88" t="s">
        <v>7</v>
      </c>
      <c r="C88" s="2">
        <v>45002</v>
      </c>
      <c r="D88" s="3">
        <v>55800</v>
      </c>
      <c r="E88" t="s">
        <v>269</v>
      </c>
      <c r="F88" s="4" t="s">
        <v>270</v>
      </c>
    </row>
    <row r="89" spans="1:6" x14ac:dyDescent="0.2">
      <c r="A89" t="s">
        <v>271</v>
      </c>
      <c r="B89" t="s">
        <v>7</v>
      </c>
      <c r="C89" s="2">
        <v>45049</v>
      </c>
      <c r="D89" s="3">
        <v>49870</v>
      </c>
      <c r="E89" t="s">
        <v>272</v>
      </c>
      <c r="F89" s="4" t="s">
        <v>273</v>
      </c>
    </row>
    <row r="90" spans="1:6" x14ac:dyDescent="0.2">
      <c r="A90" t="s">
        <v>274</v>
      </c>
      <c r="B90" t="s">
        <v>11</v>
      </c>
      <c r="C90" s="2">
        <v>44624</v>
      </c>
      <c r="D90" s="3">
        <v>43508</v>
      </c>
      <c r="E90" t="s">
        <v>275</v>
      </c>
      <c r="F90" s="4" t="s">
        <v>276</v>
      </c>
    </row>
    <row r="91" spans="1:6" x14ac:dyDescent="0.2">
      <c r="A91" t="s">
        <v>277</v>
      </c>
      <c r="B91" t="s">
        <v>34</v>
      </c>
      <c r="C91" s="2">
        <v>42235</v>
      </c>
      <c r="D91" s="3">
        <v>83758</v>
      </c>
      <c r="E91" t="s">
        <v>278</v>
      </c>
      <c r="F91" s="4" t="s">
        <v>279</v>
      </c>
    </row>
    <row r="92" spans="1:6" x14ac:dyDescent="0.2">
      <c r="A92" t="s">
        <v>280</v>
      </c>
      <c r="B92" t="s">
        <v>11</v>
      </c>
      <c r="C92" s="2">
        <v>44043</v>
      </c>
      <c r="D92" s="3">
        <v>59257</v>
      </c>
      <c r="E92" t="s">
        <v>281</v>
      </c>
      <c r="F92" s="4" t="s">
        <v>282</v>
      </c>
    </row>
    <row r="93" spans="1:6" x14ac:dyDescent="0.2">
      <c r="A93" t="s">
        <v>283</v>
      </c>
      <c r="B93" t="s">
        <v>21</v>
      </c>
      <c r="C93" s="2">
        <v>44430</v>
      </c>
      <c r="D93" s="3">
        <v>77866</v>
      </c>
      <c r="E93" t="s">
        <v>284</v>
      </c>
      <c r="F93" s="4" t="s">
        <v>285</v>
      </c>
    </row>
    <row r="94" spans="1:6" x14ac:dyDescent="0.2">
      <c r="A94" t="s">
        <v>286</v>
      </c>
      <c r="B94" t="s">
        <v>7</v>
      </c>
      <c r="C94" s="2">
        <v>43561</v>
      </c>
      <c r="D94" s="3">
        <v>103971</v>
      </c>
      <c r="E94" t="s">
        <v>287</v>
      </c>
      <c r="F94" s="4" t="s">
        <v>288</v>
      </c>
    </row>
    <row r="95" spans="1:6" x14ac:dyDescent="0.2">
      <c r="A95" t="s">
        <v>289</v>
      </c>
      <c r="B95" t="s">
        <v>21</v>
      </c>
      <c r="C95" s="2">
        <v>44239</v>
      </c>
      <c r="D95" s="3">
        <v>64202</v>
      </c>
      <c r="E95" t="s">
        <v>290</v>
      </c>
      <c r="F95" s="4" t="s">
        <v>291</v>
      </c>
    </row>
    <row r="96" spans="1:6" x14ac:dyDescent="0.2">
      <c r="A96" t="s">
        <v>292</v>
      </c>
      <c r="B96" t="s">
        <v>21</v>
      </c>
      <c r="C96" s="2">
        <v>44656</v>
      </c>
      <c r="D96" s="3">
        <v>60191</v>
      </c>
      <c r="E96" t="s">
        <v>293</v>
      </c>
      <c r="F96" s="4" t="s">
        <v>294</v>
      </c>
    </row>
    <row r="97" spans="1:6" x14ac:dyDescent="0.2">
      <c r="A97" t="s">
        <v>295</v>
      </c>
      <c r="B97" t="s">
        <v>11</v>
      </c>
      <c r="C97" s="2">
        <v>43161</v>
      </c>
      <c r="D97" s="3">
        <v>95274</v>
      </c>
      <c r="E97" t="s">
        <v>296</v>
      </c>
      <c r="F97" s="4" t="s">
        <v>297</v>
      </c>
    </row>
    <row r="98" spans="1:6" x14ac:dyDescent="0.2">
      <c r="A98" t="s">
        <v>298</v>
      </c>
      <c r="B98" t="s">
        <v>34</v>
      </c>
      <c r="C98" s="2">
        <v>43281</v>
      </c>
      <c r="D98" s="3">
        <v>107502</v>
      </c>
      <c r="E98" t="s">
        <v>299</v>
      </c>
      <c r="F98" s="4" t="s">
        <v>300</v>
      </c>
    </row>
    <row r="99" spans="1:6" x14ac:dyDescent="0.2">
      <c r="A99" t="s">
        <v>301</v>
      </c>
      <c r="B99" t="s">
        <v>11</v>
      </c>
      <c r="C99" s="2">
        <v>44269</v>
      </c>
      <c r="D99" s="3">
        <v>119750</v>
      </c>
      <c r="E99" t="s">
        <v>302</v>
      </c>
      <c r="F99" s="4" t="s">
        <v>303</v>
      </c>
    </row>
    <row r="100" spans="1:6" x14ac:dyDescent="0.2">
      <c r="A100" t="s">
        <v>304</v>
      </c>
      <c r="B100" t="s">
        <v>11</v>
      </c>
      <c r="C100" s="2">
        <v>44380</v>
      </c>
      <c r="D100" s="3">
        <v>70264</v>
      </c>
      <c r="E100" t="s">
        <v>305</v>
      </c>
      <c r="F100" s="4" t="s">
        <v>306</v>
      </c>
    </row>
    <row r="101" spans="1:6" x14ac:dyDescent="0.2">
      <c r="A101" t="s">
        <v>307</v>
      </c>
      <c r="B101" t="s">
        <v>11</v>
      </c>
      <c r="C101" s="2">
        <v>42914</v>
      </c>
      <c r="D101" s="3">
        <v>85654</v>
      </c>
      <c r="E101" t="s">
        <v>308</v>
      </c>
      <c r="F101" s="4" t="s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01"/>
  <sheetViews>
    <sheetView workbookViewId="0">
      <selection activeCell="J37" sqref="J37"/>
    </sheetView>
  </sheetViews>
  <sheetFormatPr baseColWidth="10" defaultColWidth="8.83203125" defaultRowHeight="15" x14ac:dyDescent="0.2"/>
  <cols>
    <col min="1" max="1" width="31.83203125" bestFit="1" customWidth="1"/>
    <col min="2" max="2" width="21" bestFit="1" customWidth="1"/>
    <col min="3" max="3" width="17.5" bestFit="1" customWidth="1"/>
    <col min="4" max="4" width="6.83203125" bestFit="1" customWidth="1"/>
    <col min="5" max="5" width="6.5" bestFit="1" customWidth="1"/>
  </cols>
  <sheetData>
    <row r="1" spans="1:5" x14ac:dyDescent="0.2">
      <c r="A1" s="1" t="s">
        <v>0</v>
      </c>
      <c r="B1" s="1" t="s">
        <v>310</v>
      </c>
      <c r="C1" s="1" t="s">
        <v>311</v>
      </c>
      <c r="D1" s="1" t="s">
        <v>312</v>
      </c>
      <c r="E1" s="1" t="s">
        <v>313</v>
      </c>
    </row>
    <row r="2" spans="1:5" x14ac:dyDescent="0.2">
      <c r="A2" t="s">
        <v>6</v>
      </c>
      <c r="B2">
        <v>3</v>
      </c>
      <c r="C2">
        <v>10</v>
      </c>
      <c r="D2">
        <v>5</v>
      </c>
      <c r="E2">
        <f>SUM(B2:D2)</f>
        <v>18</v>
      </c>
    </row>
    <row r="3" spans="1:5" x14ac:dyDescent="0.2">
      <c r="A3" t="s">
        <v>10</v>
      </c>
      <c r="B3">
        <v>12</v>
      </c>
      <c r="C3">
        <v>2</v>
      </c>
      <c r="D3">
        <v>4</v>
      </c>
      <c r="E3">
        <f t="shared" ref="E3:E66" si="0">SUM(B3:D3)</f>
        <v>18</v>
      </c>
    </row>
    <row r="4" spans="1:5" x14ac:dyDescent="0.2">
      <c r="A4" t="s">
        <v>14</v>
      </c>
      <c r="B4">
        <v>13</v>
      </c>
      <c r="C4">
        <v>2</v>
      </c>
      <c r="D4">
        <v>0</v>
      </c>
      <c r="E4">
        <f t="shared" si="0"/>
        <v>15</v>
      </c>
    </row>
    <row r="5" spans="1:5" x14ac:dyDescent="0.2">
      <c r="A5" t="s">
        <v>17</v>
      </c>
      <c r="B5">
        <v>14</v>
      </c>
      <c r="C5">
        <v>7</v>
      </c>
      <c r="D5">
        <v>2</v>
      </c>
      <c r="E5">
        <f t="shared" si="0"/>
        <v>23</v>
      </c>
    </row>
    <row r="6" spans="1:5" x14ac:dyDescent="0.2">
      <c r="A6" t="s">
        <v>20</v>
      </c>
      <c r="B6">
        <v>5</v>
      </c>
      <c r="C6">
        <v>5</v>
      </c>
      <c r="D6">
        <v>3</v>
      </c>
      <c r="E6">
        <f t="shared" si="0"/>
        <v>13</v>
      </c>
    </row>
    <row r="7" spans="1:5" x14ac:dyDescent="0.2">
      <c r="A7" t="s">
        <v>24</v>
      </c>
      <c r="B7">
        <v>9</v>
      </c>
      <c r="C7">
        <v>7</v>
      </c>
      <c r="D7">
        <v>0</v>
      </c>
      <c r="E7">
        <f t="shared" si="0"/>
        <v>16</v>
      </c>
    </row>
    <row r="8" spans="1:5" x14ac:dyDescent="0.2">
      <c r="A8" t="s">
        <v>27</v>
      </c>
      <c r="B8">
        <v>11</v>
      </c>
      <c r="C8">
        <v>1</v>
      </c>
      <c r="D8">
        <v>1</v>
      </c>
      <c r="E8">
        <f t="shared" si="0"/>
        <v>13</v>
      </c>
    </row>
    <row r="9" spans="1:5" x14ac:dyDescent="0.2">
      <c r="A9" t="s">
        <v>30</v>
      </c>
      <c r="B9">
        <v>8</v>
      </c>
      <c r="C9">
        <v>2</v>
      </c>
      <c r="D9">
        <v>3</v>
      </c>
      <c r="E9">
        <f t="shared" si="0"/>
        <v>13</v>
      </c>
    </row>
    <row r="10" spans="1:5" x14ac:dyDescent="0.2">
      <c r="A10" t="s">
        <v>33</v>
      </c>
      <c r="B10">
        <v>1</v>
      </c>
      <c r="C10">
        <v>1</v>
      </c>
      <c r="D10">
        <v>0</v>
      </c>
      <c r="E10">
        <f t="shared" si="0"/>
        <v>2</v>
      </c>
    </row>
    <row r="11" spans="1:5" x14ac:dyDescent="0.2">
      <c r="A11" t="s">
        <v>37</v>
      </c>
      <c r="B11">
        <v>17</v>
      </c>
      <c r="C11">
        <v>8</v>
      </c>
      <c r="D11">
        <v>0</v>
      </c>
      <c r="E11">
        <f t="shared" si="0"/>
        <v>25</v>
      </c>
    </row>
    <row r="12" spans="1:5" x14ac:dyDescent="0.2">
      <c r="A12" t="s">
        <v>40</v>
      </c>
      <c r="B12">
        <v>17</v>
      </c>
      <c r="C12">
        <v>10</v>
      </c>
      <c r="D12">
        <v>5</v>
      </c>
      <c r="E12">
        <f t="shared" si="0"/>
        <v>32</v>
      </c>
    </row>
    <row r="13" spans="1:5" x14ac:dyDescent="0.2">
      <c r="A13" t="s">
        <v>43</v>
      </c>
      <c r="B13">
        <v>11</v>
      </c>
      <c r="C13">
        <v>4</v>
      </c>
      <c r="D13">
        <v>3</v>
      </c>
      <c r="E13">
        <f t="shared" si="0"/>
        <v>18</v>
      </c>
    </row>
    <row r="14" spans="1:5" x14ac:dyDescent="0.2">
      <c r="A14" t="s">
        <v>46</v>
      </c>
      <c r="B14">
        <v>0</v>
      </c>
      <c r="C14">
        <v>3</v>
      </c>
      <c r="D14">
        <v>0</v>
      </c>
      <c r="E14">
        <f t="shared" si="0"/>
        <v>3</v>
      </c>
    </row>
    <row r="15" spans="1:5" x14ac:dyDescent="0.2">
      <c r="A15" t="s">
        <v>49</v>
      </c>
      <c r="B15">
        <v>11</v>
      </c>
      <c r="C15">
        <v>10</v>
      </c>
      <c r="D15">
        <v>3</v>
      </c>
      <c r="E15">
        <f t="shared" si="0"/>
        <v>24</v>
      </c>
    </row>
    <row r="16" spans="1:5" x14ac:dyDescent="0.2">
      <c r="A16" t="s">
        <v>52</v>
      </c>
      <c r="B16">
        <v>20</v>
      </c>
      <c r="C16">
        <v>6</v>
      </c>
      <c r="D16">
        <v>3</v>
      </c>
      <c r="E16">
        <f t="shared" si="0"/>
        <v>29</v>
      </c>
    </row>
    <row r="17" spans="1:5" x14ac:dyDescent="0.2">
      <c r="A17" t="s">
        <v>55</v>
      </c>
      <c r="B17">
        <v>13</v>
      </c>
      <c r="C17">
        <v>3</v>
      </c>
      <c r="D17">
        <v>1</v>
      </c>
      <c r="E17">
        <f t="shared" si="0"/>
        <v>17</v>
      </c>
    </row>
    <row r="18" spans="1:5" x14ac:dyDescent="0.2">
      <c r="A18" t="s">
        <v>58</v>
      </c>
      <c r="B18">
        <v>13</v>
      </c>
      <c r="C18">
        <v>4</v>
      </c>
      <c r="D18">
        <v>2</v>
      </c>
      <c r="E18">
        <f t="shared" si="0"/>
        <v>19</v>
      </c>
    </row>
    <row r="19" spans="1:5" x14ac:dyDescent="0.2">
      <c r="A19" t="s">
        <v>61</v>
      </c>
      <c r="B19">
        <v>5</v>
      </c>
      <c r="C19">
        <v>2</v>
      </c>
      <c r="D19">
        <v>4</v>
      </c>
      <c r="E19">
        <f t="shared" si="0"/>
        <v>11</v>
      </c>
    </row>
    <row r="20" spans="1:5" x14ac:dyDescent="0.2">
      <c r="A20" t="s">
        <v>64</v>
      </c>
      <c r="B20">
        <v>12</v>
      </c>
      <c r="C20">
        <v>9</v>
      </c>
      <c r="D20">
        <v>5</v>
      </c>
      <c r="E20">
        <f t="shared" si="0"/>
        <v>26</v>
      </c>
    </row>
    <row r="21" spans="1:5" x14ac:dyDescent="0.2">
      <c r="A21" t="s">
        <v>67</v>
      </c>
      <c r="B21">
        <v>20</v>
      </c>
      <c r="C21">
        <v>9</v>
      </c>
      <c r="D21">
        <v>4</v>
      </c>
      <c r="E21">
        <f t="shared" si="0"/>
        <v>33</v>
      </c>
    </row>
    <row r="22" spans="1:5" x14ac:dyDescent="0.2">
      <c r="A22" t="s">
        <v>70</v>
      </c>
      <c r="B22">
        <v>15</v>
      </c>
      <c r="C22">
        <v>3</v>
      </c>
      <c r="D22">
        <v>1</v>
      </c>
      <c r="E22">
        <f t="shared" si="0"/>
        <v>19</v>
      </c>
    </row>
    <row r="23" spans="1:5" x14ac:dyDescent="0.2">
      <c r="A23" t="s">
        <v>73</v>
      </c>
      <c r="B23">
        <v>19</v>
      </c>
      <c r="C23">
        <v>6</v>
      </c>
      <c r="D23">
        <v>3</v>
      </c>
      <c r="E23">
        <f t="shared" si="0"/>
        <v>28</v>
      </c>
    </row>
    <row r="24" spans="1:5" x14ac:dyDescent="0.2">
      <c r="A24" t="s">
        <v>76</v>
      </c>
      <c r="B24">
        <v>20</v>
      </c>
      <c r="C24">
        <v>6</v>
      </c>
      <c r="D24">
        <v>4</v>
      </c>
      <c r="E24">
        <f t="shared" si="0"/>
        <v>30</v>
      </c>
    </row>
    <row r="25" spans="1:5" x14ac:dyDescent="0.2">
      <c r="A25" t="s">
        <v>79</v>
      </c>
      <c r="B25">
        <v>10</v>
      </c>
      <c r="C25">
        <v>7</v>
      </c>
      <c r="D25">
        <v>1</v>
      </c>
      <c r="E25">
        <f t="shared" si="0"/>
        <v>18</v>
      </c>
    </row>
    <row r="26" spans="1:5" x14ac:dyDescent="0.2">
      <c r="A26" t="s">
        <v>82</v>
      </c>
      <c r="B26">
        <v>7</v>
      </c>
      <c r="C26">
        <v>9</v>
      </c>
      <c r="D26">
        <v>3</v>
      </c>
      <c r="E26">
        <f t="shared" si="0"/>
        <v>19</v>
      </c>
    </row>
    <row r="27" spans="1:5" x14ac:dyDescent="0.2">
      <c r="A27" t="s">
        <v>85</v>
      </c>
      <c r="B27">
        <v>7</v>
      </c>
      <c r="C27">
        <v>7</v>
      </c>
      <c r="D27">
        <v>0</v>
      </c>
      <c r="E27">
        <f t="shared" si="0"/>
        <v>14</v>
      </c>
    </row>
    <row r="28" spans="1:5" x14ac:dyDescent="0.2">
      <c r="A28" t="s">
        <v>88</v>
      </c>
      <c r="B28">
        <v>13</v>
      </c>
      <c r="C28">
        <v>8</v>
      </c>
      <c r="D28">
        <v>3</v>
      </c>
      <c r="E28">
        <f t="shared" si="0"/>
        <v>24</v>
      </c>
    </row>
    <row r="29" spans="1:5" x14ac:dyDescent="0.2">
      <c r="A29" t="s">
        <v>91</v>
      </c>
      <c r="B29">
        <v>17</v>
      </c>
      <c r="C29">
        <v>2</v>
      </c>
      <c r="D29">
        <v>0</v>
      </c>
      <c r="E29">
        <f t="shared" si="0"/>
        <v>19</v>
      </c>
    </row>
    <row r="30" spans="1:5" x14ac:dyDescent="0.2">
      <c r="A30" t="s">
        <v>94</v>
      </c>
      <c r="B30">
        <v>1</v>
      </c>
      <c r="C30">
        <v>5</v>
      </c>
      <c r="D30">
        <v>5</v>
      </c>
      <c r="E30">
        <f t="shared" si="0"/>
        <v>11</v>
      </c>
    </row>
    <row r="31" spans="1:5" x14ac:dyDescent="0.2">
      <c r="A31" t="s">
        <v>97</v>
      </c>
      <c r="B31">
        <v>15</v>
      </c>
      <c r="C31">
        <v>1</v>
      </c>
      <c r="D31">
        <v>5</v>
      </c>
      <c r="E31">
        <f t="shared" si="0"/>
        <v>21</v>
      </c>
    </row>
    <row r="32" spans="1:5" x14ac:dyDescent="0.2">
      <c r="A32" t="s">
        <v>100</v>
      </c>
      <c r="B32">
        <v>6</v>
      </c>
      <c r="C32">
        <v>4</v>
      </c>
      <c r="D32">
        <v>1</v>
      </c>
      <c r="E32">
        <f t="shared" si="0"/>
        <v>11</v>
      </c>
    </row>
    <row r="33" spans="1:5" x14ac:dyDescent="0.2">
      <c r="A33" t="s">
        <v>103</v>
      </c>
      <c r="B33">
        <v>20</v>
      </c>
      <c r="C33">
        <v>7</v>
      </c>
      <c r="D33">
        <v>0</v>
      </c>
      <c r="E33">
        <f t="shared" si="0"/>
        <v>27</v>
      </c>
    </row>
    <row r="34" spans="1:5" x14ac:dyDescent="0.2">
      <c r="A34" t="s">
        <v>106</v>
      </c>
      <c r="B34">
        <v>5</v>
      </c>
      <c r="C34">
        <v>5</v>
      </c>
      <c r="D34">
        <v>5</v>
      </c>
      <c r="E34">
        <f t="shared" si="0"/>
        <v>15</v>
      </c>
    </row>
    <row r="35" spans="1:5" x14ac:dyDescent="0.2">
      <c r="A35" t="s">
        <v>109</v>
      </c>
      <c r="B35">
        <v>12</v>
      </c>
      <c r="C35">
        <v>9</v>
      </c>
      <c r="D35">
        <v>3</v>
      </c>
      <c r="E35">
        <f t="shared" si="0"/>
        <v>24</v>
      </c>
    </row>
    <row r="36" spans="1:5" x14ac:dyDescent="0.2">
      <c r="A36" t="s">
        <v>112</v>
      </c>
      <c r="B36">
        <v>16</v>
      </c>
      <c r="C36">
        <v>0</v>
      </c>
      <c r="D36">
        <v>3</v>
      </c>
      <c r="E36">
        <f t="shared" si="0"/>
        <v>19</v>
      </c>
    </row>
    <row r="37" spans="1:5" x14ac:dyDescent="0.2">
      <c r="A37" t="s">
        <v>115</v>
      </c>
      <c r="B37">
        <v>12</v>
      </c>
      <c r="C37">
        <v>1</v>
      </c>
      <c r="D37">
        <v>2</v>
      </c>
      <c r="E37">
        <f t="shared" si="0"/>
        <v>15</v>
      </c>
    </row>
    <row r="38" spans="1:5" x14ac:dyDescent="0.2">
      <c r="A38" t="s">
        <v>118</v>
      </c>
      <c r="B38">
        <v>12</v>
      </c>
      <c r="C38">
        <v>0</v>
      </c>
      <c r="D38">
        <v>5</v>
      </c>
      <c r="E38">
        <f t="shared" si="0"/>
        <v>17</v>
      </c>
    </row>
    <row r="39" spans="1:5" x14ac:dyDescent="0.2">
      <c r="A39" t="s">
        <v>121</v>
      </c>
      <c r="B39">
        <v>19</v>
      </c>
      <c r="C39">
        <v>10</v>
      </c>
      <c r="D39">
        <v>4</v>
      </c>
      <c r="E39">
        <f t="shared" si="0"/>
        <v>33</v>
      </c>
    </row>
    <row r="40" spans="1:5" x14ac:dyDescent="0.2">
      <c r="A40" t="s">
        <v>124</v>
      </c>
      <c r="B40">
        <v>12</v>
      </c>
      <c r="C40">
        <v>2</v>
      </c>
      <c r="D40">
        <v>0</v>
      </c>
      <c r="E40">
        <f t="shared" si="0"/>
        <v>14</v>
      </c>
    </row>
    <row r="41" spans="1:5" x14ac:dyDescent="0.2">
      <c r="A41" t="s">
        <v>127</v>
      </c>
      <c r="B41">
        <v>4</v>
      </c>
      <c r="C41">
        <v>2</v>
      </c>
      <c r="D41">
        <v>2</v>
      </c>
      <c r="E41">
        <f t="shared" si="0"/>
        <v>8</v>
      </c>
    </row>
    <row r="42" spans="1:5" x14ac:dyDescent="0.2">
      <c r="A42" t="s">
        <v>130</v>
      </c>
      <c r="B42">
        <v>19</v>
      </c>
      <c r="C42">
        <v>4</v>
      </c>
      <c r="D42">
        <v>2</v>
      </c>
      <c r="E42">
        <f t="shared" si="0"/>
        <v>25</v>
      </c>
    </row>
    <row r="43" spans="1:5" x14ac:dyDescent="0.2">
      <c r="A43" t="s">
        <v>133</v>
      </c>
      <c r="B43">
        <v>13</v>
      </c>
      <c r="C43">
        <v>8</v>
      </c>
      <c r="D43">
        <v>0</v>
      </c>
      <c r="E43">
        <f t="shared" si="0"/>
        <v>21</v>
      </c>
    </row>
    <row r="44" spans="1:5" x14ac:dyDescent="0.2">
      <c r="A44" t="s">
        <v>136</v>
      </c>
      <c r="B44">
        <v>3</v>
      </c>
      <c r="C44">
        <v>5</v>
      </c>
      <c r="D44">
        <v>1</v>
      </c>
      <c r="E44">
        <f t="shared" si="0"/>
        <v>9</v>
      </c>
    </row>
    <row r="45" spans="1:5" x14ac:dyDescent="0.2">
      <c r="A45" t="s">
        <v>139</v>
      </c>
      <c r="B45">
        <v>3</v>
      </c>
      <c r="C45">
        <v>7</v>
      </c>
      <c r="D45">
        <v>3</v>
      </c>
      <c r="E45">
        <f t="shared" si="0"/>
        <v>13</v>
      </c>
    </row>
    <row r="46" spans="1:5" x14ac:dyDescent="0.2">
      <c r="A46" t="s">
        <v>142</v>
      </c>
      <c r="B46">
        <v>19</v>
      </c>
      <c r="C46">
        <v>2</v>
      </c>
      <c r="D46">
        <v>0</v>
      </c>
      <c r="E46">
        <f t="shared" si="0"/>
        <v>21</v>
      </c>
    </row>
    <row r="47" spans="1:5" x14ac:dyDescent="0.2">
      <c r="A47" t="s">
        <v>145</v>
      </c>
      <c r="B47">
        <v>19</v>
      </c>
      <c r="C47">
        <v>7</v>
      </c>
      <c r="D47">
        <v>0</v>
      </c>
      <c r="E47">
        <f t="shared" si="0"/>
        <v>26</v>
      </c>
    </row>
    <row r="48" spans="1:5" x14ac:dyDescent="0.2">
      <c r="A48" t="s">
        <v>148</v>
      </c>
      <c r="B48">
        <v>16</v>
      </c>
      <c r="C48">
        <v>3</v>
      </c>
      <c r="D48">
        <v>0</v>
      </c>
      <c r="E48">
        <f t="shared" si="0"/>
        <v>19</v>
      </c>
    </row>
    <row r="49" spans="1:5" x14ac:dyDescent="0.2">
      <c r="A49" t="s">
        <v>151</v>
      </c>
      <c r="B49">
        <v>1</v>
      </c>
      <c r="C49">
        <v>10</v>
      </c>
      <c r="D49">
        <v>1</v>
      </c>
      <c r="E49">
        <f t="shared" si="0"/>
        <v>12</v>
      </c>
    </row>
    <row r="50" spans="1:5" x14ac:dyDescent="0.2">
      <c r="A50" t="s">
        <v>154</v>
      </c>
      <c r="B50">
        <v>13</v>
      </c>
      <c r="C50">
        <v>3</v>
      </c>
      <c r="D50">
        <v>1</v>
      </c>
      <c r="E50">
        <f t="shared" si="0"/>
        <v>17</v>
      </c>
    </row>
    <row r="51" spans="1:5" x14ac:dyDescent="0.2">
      <c r="A51" t="s">
        <v>157</v>
      </c>
      <c r="B51">
        <v>17</v>
      </c>
      <c r="C51">
        <v>9</v>
      </c>
      <c r="D51">
        <v>1</v>
      </c>
      <c r="E51">
        <f t="shared" si="0"/>
        <v>27</v>
      </c>
    </row>
    <row r="52" spans="1:5" x14ac:dyDescent="0.2">
      <c r="A52" t="s">
        <v>160</v>
      </c>
      <c r="B52">
        <v>3</v>
      </c>
      <c r="C52">
        <v>0</v>
      </c>
      <c r="D52">
        <v>2</v>
      </c>
      <c r="E52">
        <f t="shared" si="0"/>
        <v>5</v>
      </c>
    </row>
    <row r="53" spans="1:5" x14ac:dyDescent="0.2">
      <c r="A53" t="s">
        <v>163</v>
      </c>
      <c r="B53">
        <v>10</v>
      </c>
      <c r="C53">
        <v>4</v>
      </c>
      <c r="D53">
        <v>4</v>
      </c>
      <c r="E53">
        <f t="shared" si="0"/>
        <v>18</v>
      </c>
    </row>
    <row r="54" spans="1:5" x14ac:dyDescent="0.2">
      <c r="A54" t="s">
        <v>166</v>
      </c>
      <c r="B54">
        <v>12</v>
      </c>
      <c r="C54">
        <v>5</v>
      </c>
      <c r="D54">
        <v>0</v>
      </c>
      <c r="E54">
        <f t="shared" si="0"/>
        <v>17</v>
      </c>
    </row>
    <row r="55" spans="1:5" x14ac:dyDescent="0.2">
      <c r="A55" t="s">
        <v>169</v>
      </c>
      <c r="B55">
        <v>7</v>
      </c>
      <c r="C55">
        <v>6</v>
      </c>
      <c r="D55">
        <v>1</v>
      </c>
      <c r="E55">
        <f t="shared" si="0"/>
        <v>14</v>
      </c>
    </row>
    <row r="56" spans="1:5" x14ac:dyDescent="0.2">
      <c r="A56" t="s">
        <v>172</v>
      </c>
      <c r="B56">
        <v>19</v>
      </c>
      <c r="C56">
        <v>9</v>
      </c>
      <c r="D56">
        <v>0</v>
      </c>
      <c r="E56">
        <f t="shared" si="0"/>
        <v>28</v>
      </c>
    </row>
    <row r="57" spans="1:5" x14ac:dyDescent="0.2">
      <c r="A57" t="s">
        <v>175</v>
      </c>
      <c r="B57">
        <v>2</v>
      </c>
      <c r="C57">
        <v>10</v>
      </c>
      <c r="D57">
        <v>4</v>
      </c>
      <c r="E57">
        <f t="shared" si="0"/>
        <v>16</v>
      </c>
    </row>
    <row r="58" spans="1:5" x14ac:dyDescent="0.2">
      <c r="A58" t="s">
        <v>178</v>
      </c>
      <c r="B58">
        <v>12</v>
      </c>
      <c r="C58">
        <v>8</v>
      </c>
      <c r="D58">
        <v>2</v>
      </c>
      <c r="E58">
        <f t="shared" si="0"/>
        <v>22</v>
      </c>
    </row>
    <row r="59" spans="1:5" x14ac:dyDescent="0.2">
      <c r="A59" t="s">
        <v>181</v>
      </c>
      <c r="B59">
        <v>4</v>
      </c>
      <c r="C59">
        <v>3</v>
      </c>
      <c r="D59">
        <v>1</v>
      </c>
      <c r="E59">
        <f t="shared" si="0"/>
        <v>8</v>
      </c>
    </row>
    <row r="60" spans="1:5" x14ac:dyDescent="0.2">
      <c r="A60" t="s">
        <v>184</v>
      </c>
      <c r="B60">
        <v>14</v>
      </c>
      <c r="C60">
        <v>8</v>
      </c>
      <c r="D60">
        <v>3</v>
      </c>
      <c r="E60">
        <f t="shared" si="0"/>
        <v>25</v>
      </c>
    </row>
    <row r="61" spans="1:5" x14ac:dyDescent="0.2">
      <c r="A61" t="s">
        <v>187</v>
      </c>
      <c r="B61">
        <v>9</v>
      </c>
      <c r="C61">
        <v>7</v>
      </c>
      <c r="D61">
        <v>2</v>
      </c>
      <c r="E61">
        <f t="shared" si="0"/>
        <v>18</v>
      </c>
    </row>
    <row r="62" spans="1:5" x14ac:dyDescent="0.2">
      <c r="A62" t="s">
        <v>190</v>
      </c>
      <c r="B62">
        <v>18</v>
      </c>
      <c r="C62">
        <v>8</v>
      </c>
      <c r="D62">
        <v>3</v>
      </c>
      <c r="E62">
        <f t="shared" si="0"/>
        <v>29</v>
      </c>
    </row>
    <row r="63" spans="1:5" x14ac:dyDescent="0.2">
      <c r="A63" t="s">
        <v>193</v>
      </c>
      <c r="B63">
        <v>0</v>
      </c>
      <c r="C63">
        <v>2</v>
      </c>
      <c r="D63">
        <v>0</v>
      </c>
      <c r="E63">
        <f t="shared" si="0"/>
        <v>2</v>
      </c>
    </row>
    <row r="64" spans="1:5" x14ac:dyDescent="0.2">
      <c r="A64" t="s">
        <v>196</v>
      </c>
      <c r="B64">
        <v>18</v>
      </c>
      <c r="C64">
        <v>9</v>
      </c>
      <c r="D64">
        <v>1</v>
      </c>
      <c r="E64">
        <f t="shared" si="0"/>
        <v>28</v>
      </c>
    </row>
    <row r="65" spans="1:5" x14ac:dyDescent="0.2">
      <c r="A65" t="s">
        <v>199</v>
      </c>
      <c r="B65">
        <v>0</v>
      </c>
      <c r="C65">
        <v>9</v>
      </c>
      <c r="D65">
        <v>0</v>
      </c>
      <c r="E65">
        <f t="shared" si="0"/>
        <v>9</v>
      </c>
    </row>
    <row r="66" spans="1:5" x14ac:dyDescent="0.2">
      <c r="A66" t="s">
        <v>202</v>
      </c>
      <c r="B66">
        <v>6</v>
      </c>
      <c r="C66">
        <v>1</v>
      </c>
      <c r="D66">
        <v>5</v>
      </c>
      <c r="E66">
        <f t="shared" si="0"/>
        <v>12</v>
      </c>
    </row>
    <row r="67" spans="1:5" x14ac:dyDescent="0.2">
      <c r="A67" t="s">
        <v>205</v>
      </c>
      <c r="B67">
        <v>12</v>
      </c>
      <c r="C67">
        <v>5</v>
      </c>
      <c r="D67">
        <v>3</v>
      </c>
      <c r="E67">
        <f t="shared" ref="E67:E101" si="1">SUM(B67:D67)</f>
        <v>20</v>
      </c>
    </row>
    <row r="68" spans="1:5" x14ac:dyDescent="0.2">
      <c r="A68" t="s">
        <v>208</v>
      </c>
      <c r="B68">
        <v>4</v>
      </c>
      <c r="C68">
        <v>8</v>
      </c>
      <c r="D68">
        <v>3</v>
      </c>
      <c r="E68">
        <f t="shared" si="1"/>
        <v>15</v>
      </c>
    </row>
    <row r="69" spans="1:5" x14ac:dyDescent="0.2">
      <c r="A69" t="s">
        <v>211</v>
      </c>
      <c r="B69">
        <v>2</v>
      </c>
      <c r="C69">
        <v>8</v>
      </c>
      <c r="D69">
        <v>3</v>
      </c>
      <c r="E69">
        <f t="shared" si="1"/>
        <v>13</v>
      </c>
    </row>
    <row r="70" spans="1:5" x14ac:dyDescent="0.2">
      <c r="A70" t="s">
        <v>214</v>
      </c>
      <c r="B70">
        <v>7</v>
      </c>
      <c r="C70">
        <v>9</v>
      </c>
      <c r="D70">
        <v>0</v>
      </c>
      <c r="E70">
        <f t="shared" si="1"/>
        <v>16</v>
      </c>
    </row>
    <row r="71" spans="1:5" x14ac:dyDescent="0.2">
      <c r="A71" t="s">
        <v>217</v>
      </c>
      <c r="B71">
        <v>19</v>
      </c>
      <c r="C71">
        <v>8</v>
      </c>
      <c r="D71">
        <v>3</v>
      </c>
      <c r="E71">
        <f t="shared" si="1"/>
        <v>30</v>
      </c>
    </row>
    <row r="72" spans="1:5" x14ac:dyDescent="0.2">
      <c r="A72" t="s">
        <v>220</v>
      </c>
      <c r="B72">
        <v>6</v>
      </c>
      <c r="C72">
        <v>0</v>
      </c>
      <c r="D72">
        <v>1</v>
      </c>
      <c r="E72">
        <f t="shared" si="1"/>
        <v>7</v>
      </c>
    </row>
    <row r="73" spans="1:5" x14ac:dyDescent="0.2">
      <c r="A73" t="s">
        <v>223</v>
      </c>
      <c r="B73">
        <v>6</v>
      </c>
      <c r="C73">
        <v>4</v>
      </c>
      <c r="D73">
        <v>3</v>
      </c>
      <c r="E73">
        <f t="shared" si="1"/>
        <v>13</v>
      </c>
    </row>
    <row r="74" spans="1:5" x14ac:dyDescent="0.2">
      <c r="A74" t="s">
        <v>226</v>
      </c>
      <c r="B74">
        <v>0</v>
      </c>
      <c r="C74">
        <v>7</v>
      </c>
      <c r="D74">
        <v>1</v>
      </c>
      <c r="E74">
        <f t="shared" si="1"/>
        <v>8</v>
      </c>
    </row>
    <row r="75" spans="1:5" x14ac:dyDescent="0.2">
      <c r="A75" t="s">
        <v>229</v>
      </c>
      <c r="B75">
        <v>9</v>
      </c>
      <c r="C75">
        <v>7</v>
      </c>
      <c r="D75">
        <v>1</v>
      </c>
      <c r="E75">
        <f t="shared" si="1"/>
        <v>17</v>
      </c>
    </row>
    <row r="76" spans="1:5" x14ac:dyDescent="0.2">
      <c r="A76" t="s">
        <v>232</v>
      </c>
      <c r="B76">
        <v>10</v>
      </c>
      <c r="C76">
        <v>9</v>
      </c>
      <c r="D76">
        <v>3</v>
      </c>
      <c r="E76">
        <f t="shared" si="1"/>
        <v>22</v>
      </c>
    </row>
    <row r="77" spans="1:5" x14ac:dyDescent="0.2">
      <c r="A77" t="s">
        <v>235</v>
      </c>
      <c r="B77">
        <v>2</v>
      </c>
      <c r="C77">
        <v>10</v>
      </c>
      <c r="D77">
        <v>1</v>
      </c>
      <c r="E77">
        <f t="shared" si="1"/>
        <v>13</v>
      </c>
    </row>
    <row r="78" spans="1:5" x14ac:dyDescent="0.2">
      <c r="A78" t="s">
        <v>238</v>
      </c>
      <c r="B78">
        <v>1</v>
      </c>
      <c r="C78">
        <v>8</v>
      </c>
      <c r="D78">
        <v>4</v>
      </c>
      <c r="E78">
        <f t="shared" si="1"/>
        <v>13</v>
      </c>
    </row>
    <row r="79" spans="1:5" x14ac:dyDescent="0.2">
      <c r="A79" t="s">
        <v>241</v>
      </c>
      <c r="B79">
        <v>5</v>
      </c>
      <c r="C79">
        <v>7</v>
      </c>
      <c r="D79">
        <v>4</v>
      </c>
      <c r="E79">
        <f t="shared" si="1"/>
        <v>16</v>
      </c>
    </row>
    <row r="80" spans="1:5" x14ac:dyDescent="0.2">
      <c r="A80" t="s">
        <v>244</v>
      </c>
      <c r="B80">
        <v>4</v>
      </c>
      <c r="C80">
        <v>4</v>
      </c>
      <c r="D80">
        <v>3</v>
      </c>
      <c r="E80">
        <f t="shared" si="1"/>
        <v>11</v>
      </c>
    </row>
    <row r="81" spans="1:5" x14ac:dyDescent="0.2">
      <c r="A81" t="s">
        <v>247</v>
      </c>
      <c r="B81">
        <v>0</v>
      </c>
      <c r="C81">
        <v>10</v>
      </c>
      <c r="D81">
        <v>4</v>
      </c>
      <c r="E81">
        <f t="shared" si="1"/>
        <v>14</v>
      </c>
    </row>
    <row r="82" spans="1:5" x14ac:dyDescent="0.2">
      <c r="A82" t="s">
        <v>250</v>
      </c>
      <c r="B82">
        <v>3</v>
      </c>
      <c r="C82">
        <v>9</v>
      </c>
      <c r="D82">
        <v>1</v>
      </c>
      <c r="E82">
        <f t="shared" si="1"/>
        <v>13</v>
      </c>
    </row>
    <row r="83" spans="1:5" x14ac:dyDescent="0.2">
      <c r="A83" t="s">
        <v>253</v>
      </c>
      <c r="B83">
        <v>17</v>
      </c>
      <c r="C83">
        <v>7</v>
      </c>
      <c r="D83">
        <v>1</v>
      </c>
      <c r="E83">
        <f t="shared" si="1"/>
        <v>25</v>
      </c>
    </row>
    <row r="84" spans="1:5" x14ac:dyDescent="0.2">
      <c r="A84" t="s">
        <v>256</v>
      </c>
      <c r="B84">
        <v>8</v>
      </c>
      <c r="C84">
        <v>1</v>
      </c>
      <c r="D84">
        <v>5</v>
      </c>
      <c r="E84">
        <f t="shared" si="1"/>
        <v>14</v>
      </c>
    </row>
    <row r="85" spans="1:5" x14ac:dyDescent="0.2">
      <c r="A85" t="s">
        <v>259</v>
      </c>
      <c r="B85">
        <v>10</v>
      </c>
      <c r="C85">
        <v>9</v>
      </c>
      <c r="D85">
        <v>3</v>
      </c>
      <c r="E85">
        <f t="shared" si="1"/>
        <v>22</v>
      </c>
    </row>
    <row r="86" spans="1:5" x14ac:dyDescent="0.2">
      <c r="A86" t="s">
        <v>262</v>
      </c>
      <c r="B86">
        <v>16</v>
      </c>
      <c r="C86">
        <v>0</v>
      </c>
      <c r="D86">
        <v>5</v>
      </c>
      <c r="E86">
        <f t="shared" si="1"/>
        <v>21</v>
      </c>
    </row>
    <row r="87" spans="1:5" x14ac:dyDescent="0.2">
      <c r="A87" t="s">
        <v>265</v>
      </c>
      <c r="B87">
        <v>18</v>
      </c>
      <c r="C87">
        <v>4</v>
      </c>
      <c r="D87">
        <v>4</v>
      </c>
      <c r="E87">
        <f t="shared" si="1"/>
        <v>26</v>
      </c>
    </row>
    <row r="88" spans="1:5" x14ac:dyDescent="0.2">
      <c r="A88" t="s">
        <v>268</v>
      </c>
      <c r="B88">
        <v>9</v>
      </c>
      <c r="C88">
        <v>4</v>
      </c>
      <c r="D88">
        <v>5</v>
      </c>
      <c r="E88">
        <f t="shared" si="1"/>
        <v>18</v>
      </c>
    </row>
    <row r="89" spans="1:5" x14ac:dyDescent="0.2">
      <c r="A89" t="s">
        <v>271</v>
      </c>
      <c r="B89">
        <v>1</v>
      </c>
      <c r="C89">
        <v>0</v>
      </c>
      <c r="D89">
        <v>0</v>
      </c>
      <c r="E89">
        <f t="shared" si="1"/>
        <v>1</v>
      </c>
    </row>
    <row r="90" spans="1:5" x14ac:dyDescent="0.2">
      <c r="A90" t="s">
        <v>274</v>
      </c>
      <c r="B90">
        <v>9</v>
      </c>
      <c r="C90">
        <v>10</v>
      </c>
      <c r="D90">
        <v>5</v>
      </c>
      <c r="E90">
        <f t="shared" si="1"/>
        <v>24</v>
      </c>
    </row>
    <row r="91" spans="1:5" x14ac:dyDescent="0.2">
      <c r="A91" t="s">
        <v>277</v>
      </c>
      <c r="B91">
        <v>4</v>
      </c>
      <c r="C91">
        <v>10</v>
      </c>
      <c r="D91">
        <v>2</v>
      </c>
      <c r="E91">
        <f t="shared" si="1"/>
        <v>16</v>
      </c>
    </row>
    <row r="92" spans="1:5" x14ac:dyDescent="0.2">
      <c r="A92" t="s">
        <v>280</v>
      </c>
      <c r="B92">
        <v>4</v>
      </c>
      <c r="C92">
        <v>10</v>
      </c>
      <c r="D92">
        <v>2</v>
      </c>
      <c r="E92">
        <f t="shared" si="1"/>
        <v>16</v>
      </c>
    </row>
    <row r="93" spans="1:5" x14ac:dyDescent="0.2">
      <c r="A93" t="s">
        <v>283</v>
      </c>
      <c r="B93">
        <v>2</v>
      </c>
      <c r="C93">
        <v>10</v>
      </c>
      <c r="D93">
        <v>2</v>
      </c>
      <c r="E93">
        <f t="shared" si="1"/>
        <v>14</v>
      </c>
    </row>
    <row r="94" spans="1:5" x14ac:dyDescent="0.2">
      <c r="A94" t="s">
        <v>286</v>
      </c>
      <c r="B94">
        <v>6</v>
      </c>
      <c r="C94">
        <v>8</v>
      </c>
      <c r="D94">
        <v>3</v>
      </c>
      <c r="E94">
        <f t="shared" si="1"/>
        <v>17</v>
      </c>
    </row>
    <row r="95" spans="1:5" x14ac:dyDescent="0.2">
      <c r="A95" t="s">
        <v>289</v>
      </c>
      <c r="B95">
        <v>14</v>
      </c>
      <c r="C95">
        <v>3</v>
      </c>
      <c r="D95">
        <v>3</v>
      </c>
      <c r="E95">
        <f t="shared" si="1"/>
        <v>20</v>
      </c>
    </row>
    <row r="96" spans="1:5" x14ac:dyDescent="0.2">
      <c r="A96" t="s">
        <v>292</v>
      </c>
      <c r="B96">
        <v>8</v>
      </c>
      <c r="C96">
        <v>2</v>
      </c>
      <c r="D96">
        <v>3</v>
      </c>
      <c r="E96">
        <f t="shared" si="1"/>
        <v>13</v>
      </c>
    </row>
    <row r="97" spans="1:5" x14ac:dyDescent="0.2">
      <c r="A97" t="s">
        <v>295</v>
      </c>
      <c r="B97">
        <v>13</v>
      </c>
      <c r="C97">
        <v>2</v>
      </c>
      <c r="D97">
        <v>2</v>
      </c>
      <c r="E97">
        <f t="shared" si="1"/>
        <v>17</v>
      </c>
    </row>
    <row r="98" spans="1:5" x14ac:dyDescent="0.2">
      <c r="A98" t="s">
        <v>298</v>
      </c>
      <c r="B98">
        <v>15</v>
      </c>
      <c r="C98">
        <v>10</v>
      </c>
      <c r="D98">
        <v>2</v>
      </c>
      <c r="E98">
        <f t="shared" si="1"/>
        <v>27</v>
      </c>
    </row>
    <row r="99" spans="1:5" x14ac:dyDescent="0.2">
      <c r="A99" t="s">
        <v>301</v>
      </c>
      <c r="B99">
        <v>14</v>
      </c>
      <c r="C99">
        <v>10</v>
      </c>
      <c r="D99">
        <v>2</v>
      </c>
      <c r="E99">
        <f t="shared" si="1"/>
        <v>26</v>
      </c>
    </row>
    <row r="100" spans="1:5" x14ac:dyDescent="0.2">
      <c r="A100" t="s">
        <v>304</v>
      </c>
      <c r="B100">
        <v>0</v>
      </c>
      <c r="C100">
        <v>0</v>
      </c>
      <c r="D100">
        <v>5</v>
      </c>
      <c r="E100">
        <f t="shared" si="1"/>
        <v>5</v>
      </c>
    </row>
    <row r="101" spans="1:5" x14ac:dyDescent="0.2">
      <c r="A101" t="s">
        <v>307</v>
      </c>
      <c r="B101">
        <v>1</v>
      </c>
      <c r="C101">
        <v>9</v>
      </c>
      <c r="D101">
        <v>2</v>
      </c>
      <c r="E101">
        <f t="shared" si="1"/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01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31.83203125" bestFit="1" customWidth="1"/>
    <col min="2" max="2" width="10" bestFit="1" customWidth="1"/>
    <col min="3" max="4" width="8" bestFit="1" customWidth="1"/>
    <col min="5" max="5" width="6.5" bestFit="1" customWidth="1"/>
  </cols>
  <sheetData>
    <row r="1" spans="1:5" x14ac:dyDescent="0.2">
      <c r="A1" s="1" t="s">
        <v>0</v>
      </c>
      <c r="B1" s="1" t="s">
        <v>314</v>
      </c>
      <c r="C1" s="1" t="s">
        <v>315</v>
      </c>
      <c r="D1" s="1" t="s">
        <v>316</v>
      </c>
      <c r="E1" s="1" t="s">
        <v>313</v>
      </c>
    </row>
    <row r="2" spans="1:5" x14ac:dyDescent="0.2">
      <c r="A2" t="s">
        <v>6</v>
      </c>
      <c r="B2">
        <v>7</v>
      </c>
      <c r="C2">
        <v>5</v>
      </c>
      <c r="D2">
        <v>6</v>
      </c>
      <c r="E2">
        <f>SUM(B2:D2)</f>
        <v>18</v>
      </c>
    </row>
    <row r="3" spans="1:5" x14ac:dyDescent="0.2">
      <c r="A3" t="s">
        <v>10</v>
      </c>
      <c r="B3">
        <v>6</v>
      </c>
      <c r="C3">
        <v>10</v>
      </c>
      <c r="D3">
        <v>2</v>
      </c>
      <c r="E3">
        <f t="shared" ref="E3:E66" si="0">SUM(B3:D3)</f>
        <v>18</v>
      </c>
    </row>
    <row r="4" spans="1:5" x14ac:dyDescent="0.2">
      <c r="A4" t="s">
        <v>14</v>
      </c>
      <c r="B4">
        <v>6</v>
      </c>
      <c r="C4">
        <v>0</v>
      </c>
      <c r="D4">
        <v>2</v>
      </c>
      <c r="E4">
        <f t="shared" si="0"/>
        <v>8</v>
      </c>
    </row>
    <row r="5" spans="1:5" x14ac:dyDescent="0.2">
      <c r="A5" t="s">
        <v>17</v>
      </c>
      <c r="B5">
        <v>8</v>
      </c>
      <c r="C5">
        <v>4</v>
      </c>
      <c r="D5">
        <v>0</v>
      </c>
      <c r="E5">
        <f t="shared" si="0"/>
        <v>12</v>
      </c>
    </row>
    <row r="6" spans="1:5" x14ac:dyDescent="0.2">
      <c r="A6" t="s">
        <v>20</v>
      </c>
      <c r="B6">
        <v>7</v>
      </c>
      <c r="C6">
        <v>0</v>
      </c>
      <c r="D6">
        <v>3</v>
      </c>
      <c r="E6">
        <f t="shared" si="0"/>
        <v>10</v>
      </c>
    </row>
    <row r="7" spans="1:5" x14ac:dyDescent="0.2">
      <c r="A7" t="s">
        <v>24</v>
      </c>
      <c r="B7">
        <v>8</v>
      </c>
      <c r="C7">
        <v>5</v>
      </c>
      <c r="D7">
        <v>3</v>
      </c>
      <c r="E7">
        <f t="shared" si="0"/>
        <v>16</v>
      </c>
    </row>
    <row r="8" spans="1:5" x14ac:dyDescent="0.2">
      <c r="A8" t="s">
        <v>27</v>
      </c>
      <c r="B8">
        <v>1</v>
      </c>
      <c r="C8">
        <v>5</v>
      </c>
      <c r="D8">
        <v>1</v>
      </c>
      <c r="E8">
        <f t="shared" si="0"/>
        <v>7</v>
      </c>
    </row>
    <row r="9" spans="1:5" x14ac:dyDescent="0.2">
      <c r="A9" t="s">
        <v>30</v>
      </c>
      <c r="B9">
        <v>5</v>
      </c>
      <c r="C9">
        <v>1</v>
      </c>
      <c r="D9">
        <v>2</v>
      </c>
      <c r="E9">
        <f t="shared" si="0"/>
        <v>8</v>
      </c>
    </row>
    <row r="10" spans="1:5" x14ac:dyDescent="0.2">
      <c r="A10" t="s">
        <v>33</v>
      </c>
      <c r="B10">
        <v>8</v>
      </c>
      <c r="C10">
        <v>1</v>
      </c>
      <c r="D10">
        <v>0</v>
      </c>
      <c r="E10">
        <f t="shared" si="0"/>
        <v>9</v>
      </c>
    </row>
    <row r="11" spans="1:5" x14ac:dyDescent="0.2">
      <c r="A11" t="s">
        <v>37</v>
      </c>
      <c r="B11">
        <v>5</v>
      </c>
      <c r="C11">
        <v>2</v>
      </c>
      <c r="D11">
        <v>1</v>
      </c>
      <c r="E11">
        <f t="shared" si="0"/>
        <v>8</v>
      </c>
    </row>
    <row r="12" spans="1:5" x14ac:dyDescent="0.2">
      <c r="A12" t="s">
        <v>40</v>
      </c>
      <c r="B12">
        <v>1</v>
      </c>
      <c r="C12">
        <v>2</v>
      </c>
      <c r="D12">
        <v>1</v>
      </c>
      <c r="E12">
        <f t="shared" si="0"/>
        <v>4</v>
      </c>
    </row>
    <row r="13" spans="1:5" x14ac:dyDescent="0.2">
      <c r="A13" t="s">
        <v>43</v>
      </c>
      <c r="B13">
        <v>3</v>
      </c>
      <c r="C13">
        <v>1</v>
      </c>
      <c r="D13">
        <v>3</v>
      </c>
      <c r="E13">
        <f t="shared" si="0"/>
        <v>7</v>
      </c>
    </row>
    <row r="14" spans="1:5" x14ac:dyDescent="0.2">
      <c r="A14" t="s">
        <v>46</v>
      </c>
      <c r="B14">
        <v>1</v>
      </c>
      <c r="C14">
        <v>5</v>
      </c>
      <c r="D14">
        <v>1</v>
      </c>
      <c r="E14">
        <f t="shared" si="0"/>
        <v>7</v>
      </c>
    </row>
    <row r="15" spans="1:5" x14ac:dyDescent="0.2">
      <c r="A15" t="s">
        <v>49</v>
      </c>
      <c r="B15">
        <v>10</v>
      </c>
      <c r="C15">
        <v>4</v>
      </c>
      <c r="D15">
        <v>1</v>
      </c>
      <c r="E15">
        <f t="shared" si="0"/>
        <v>15</v>
      </c>
    </row>
    <row r="16" spans="1:5" x14ac:dyDescent="0.2">
      <c r="A16" t="s">
        <v>52</v>
      </c>
      <c r="B16">
        <v>5</v>
      </c>
      <c r="C16">
        <v>0</v>
      </c>
      <c r="D16">
        <v>1</v>
      </c>
      <c r="E16">
        <f t="shared" si="0"/>
        <v>6</v>
      </c>
    </row>
    <row r="17" spans="1:5" x14ac:dyDescent="0.2">
      <c r="A17" t="s">
        <v>55</v>
      </c>
      <c r="B17">
        <v>1</v>
      </c>
      <c r="C17">
        <v>4</v>
      </c>
      <c r="D17">
        <v>3</v>
      </c>
      <c r="E17">
        <f t="shared" si="0"/>
        <v>8</v>
      </c>
    </row>
    <row r="18" spans="1:5" x14ac:dyDescent="0.2">
      <c r="A18" t="s">
        <v>58</v>
      </c>
      <c r="B18">
        <v>2</v>
      </c>
      <c r="C18">
        <v>1</v>
      </c>
      <c r="D18">
        <v>3</v>
      </c>
      <c r="E18">
        <f t="shared" si="0"/>
        <v>6</v>
      </c>
    </row>
    <row r="19" spans="1:5" x14ac:dyDescent="0.2">
      <c r="A19" t="s">
        <v>61</v>
      </c>
      <c r="B19">
        <v>7</v>
      </c>
      <c r="C19">
        <v>0</v>
      </c>
      <c r="D19">
        <v>3</v>
      </c>
      <c r="E19">
        <f t="shared" si="0"/>
        <v>10</v>
      </c>
    </row>
    <row r="20" spans="1:5" x14ac:dyDescent="0.2">
      <c r="A20" t="s">
        <v>64</v>
      </c>
      <c r="B20">
        <v>6</v>
      </c>
      <c r="C20">
        <v>5</v>
      </c>
      <c r="D20">
        <v>3</v>
      </c>
      <c r="E20">
        <f t="shared" si="0"/>
        <v>14</v>
      </c>
    </row>
    <row r="21" spans="1:5" x14ac:dyDescent="0.2">
      <c r="A21" t="s">
        <v>67</v>
      </c>
      <c r="B21">
        <v>7</v>
      </c>
      <c r="C21">
        <v>4</v>
      </c>
      <c r="D21">
        <v>2</v>
      </c>
      <c r="E21">
        <f t="shared" si="0"/>
        <v>13</v>
      </c>
    </row>
    <row r="22" spans="1:5" x14ac:dyDescent="0.2">
      <c r="A22" t="s">
        <v>70</v>
      </c>
      <c r="B22">
        <v>0</v>
      </c>
      <c r="C22">
        <v>5</v>
      </c>
      <c r="D22">
        <v>1</v>
      </c>
      <c r="E22">
        <f t="shared" si="0"/>
        <v>6</v>
      </c>
    </row>
    <row r="23" spans="1:5" x14ac:dyDescent="0.2">
      <c r="A23" t="s">
        <v>73</v>
      </c>
      <c r="B23">
        <v>7</v>
      </c>
      <c r="C23">
        <v>1</v>
      </c>
      <c r="D23">
        <v>2</v>
      </c>
      <c r="E23">
        <f t="shared" si="0"/>
        <v>10</v>
      </c>
    </row>
    <row r="24" spans="1:5" x14ac:dyDescent="0.2">
      <c r="A24" t="s">
        <v>76</v>
      </c>
      <c r="B24">
        <v>4</v>
      </c>
      <c r="C24">
        <v>4</v>
      </c>
      <c r="D24">
        <v>3</v>
      </c>
      <c r="E24">
        <f t="shared" si="0"/>
        <v>11</v>
      </c>
    </row>
    <row r="25" spans="1:5" x14ac:dyDescent="0.2">
      <c r="A25" t="s">
        <v>79</v>
      </c>
      <c r="B25">
        <v>3</v>
      </c>
      <c r="C25">
        <v>1</v>
      </c>
      <c r="D25">
        <v>1</v>
      </c>
      <c r="E25">
        <f t="shared" si="0"/>
        <v>5</v>
      </c>
    </row>
    <row r="26" spans="1:5" x14ac:dyDescent="0.2">
      <c r="A26" t="s">
        <v>82</v>
      </c>
      <c r="B26">
        <v>0</v>
      </c>
      <c r="C26">
        <v>1</v>
      </c>
      <c r="D26">
        <v>1</v>
      </c>
      <c r="E26">
        <f t="shared" si="0"/>
        <v>2</v>
      </c>
    </row>
    <row r="27" spans="1:5" x14ac:dyDescent="0.2">
      <c r="A27" t="s">
        <v>85</v>
      </c>
      <c r="B27">
        <v>1</v>
      </c>
      <c r="C27">
        <v>2</v>
      </c>
      <c r="D27">
        <v>3</v>
      </c>
      <c r="E27">
        <f t="shared" si="0"/>
        <v>6</v>
      </c>
    </row>
    <row r="28" spans="1:5" x14ac:dyDescent="0.2">
      <c r="A28" t="s">
        <v>88</v>
      </c>
      <c r="B28">
        <v>3</v>
      </c>
      <c r="C28">
        <v>1</v>
      </c>
      <c r="D28">
        <v>3</v>
      </c>
      <c r="E28">
        <f t="shared" si="0"/>
        <v>7</v>
      </c>
    </row>
    <row r="29" spans="1:5" x14ac:dyDescent="0.2">
      <c r="A29" t="s">
        <v>91</v>
      </c>
      <c r="B29">
        <v>5</v>
      </c>
      <c r="C29">
        <v>0</v>
      </c>
      <c r="D29">
        <v>1</v>
      </c>
      <c r="E29">
        <f t="shared" si="0"/>
        <v>6</v>
      </c>
    </row>
    <row r="30" spans="1:5" x14ac:dyDescent="0.2">
      <c r="A30" t="s">
        <v>94</v>
      </c>
      <c r="B30">
        <v>2</v>
      </c>
      <c r="C30">
        <v>5</v>
      </c>
      <c r="D30">
        <v>1</v>
      </c>
      <c r="E30">
        <f t="shared" si="0"/>
        <v>8</v>
      </c>
    </row>
    <row r="31" spans="1:5" x14ac:dyDescent="0.2">
      <c r="A31" t="s">
        <v>97</v>
      </c>
      <c r="B31">
        <v>8</v>
      </c>
      <c r="C31">
        <v>4</v>
      </c>
      <c r="D31">
        <v>2</v>
      </c>
      <c r="E31">
        <f t="shared" si="0"/>
        <v>14</v>
      </c>
    </row>
    <row r="32" spans="1:5" x14ac:dyDescent="0.2">
      <c r="A32" t="s">
        <v>100</v>
      </c>
      <c r="B32">
        <v>5</v>
      </c>
      <c r="C32">
        <v>5</v>
      </c>
      <c r="D32">
        <v>2</v>
      </c>
      <c r="E32">
        <f t="shared" si="0"/>
        <v>12</v>
      </c>
    </row>
    <row r="33" spans="1:5" x14ac:dyDescent="0.2">
      <c r="A33" t="s">
        <v>103</v>
      </c>
      <c r="B33">
        <v>5</v>
      </c>
      <c r="C33">
        <v>4</v>
      </c>
      <c r="D33">
        <v>1</v>
      </c>
      <c r="E33">
        <f t="shared" si="0"/>
        <v>10</v>
      </c>
    </row>
    <row r="34" spans="1:5" x14ac:dyDescent="0.2">
      <c r="A34" t="s">
        <v>106</v>
      </c>
      <c r="B34">
        <v>4</v>
      </c>
      <c r="C34">
        <v>4</v>
      </c>
      <c r="D34">
        <v>0</v>
      </c>
      <c r="E34">
        <f t="shared" si="0"/>
        <v>8</v>
      </c>
    </row>
    <row r="35" spans="1:5" x14ac:dyDescent="0.2">
      <c r="A35" t="s">
        <v>109</v>
      </c>
      <c r="B35">
        <v>8</v>
      </c>
      <c r="C35">
        <v>1</v>
      </c>
      <c r="D35">
        <v>3</v>
      </c>
      <c r="E35">
        <f t="shared" si="0"/>
        <v>12</v>
      </c>
    </row>
    <row r="36" spans="1:5" x14ac:dyDescent="0.2">
      <c r="A36" t="s">
        <v>112</v>
      </c>
      <c r="B36">
        <v>1</v>
      </c>
      <c r="C36">
        <v>5</v>
      </c>
      <c r="D36">
        <v>2</v>
      </c>
      <c r="E36">
        <f t="shared" si="0"/>
        <v>8</v>
      </c>
    </row>
    <row r="37" spans="1:5" x14ac:dyDescent="0.2">
      <c r="A37" t="s">
        <v>115</v>
      </c>
      <c r="B37">
        <v>5</v>
      </c>
      <c r="C37">
        <v>5</v>
      </c>
      <c r="D37">
        <v>1</v>
      </c>
      <c r="E37">
        <f t="shared" si="0"/>
        <v>11</v>
      </c>
    </row>
    <row r="38" spans="1:5" x14ac:dyDescent="0.2">
      <c r="A38" t="s">
        <v>118</v>
      </c>
      <c r="B38">
        <v>8</v>
      </c>
      <c r="C38">
        <v>0</v>
      </c>
      <c r="D38">
        <v>2</v>
      </c>
      <c r="E38">
        <f t="shared" si="0"/>
        <v>10</v>
      </c>
    </row>
    <row r="39" spans="1:5" x14ac:dyDescent="0.2">
      <c r="A39" t="s">
        <v>121</v>
      </c>
      <c r="B39">
        <v>7</v>
      </c>
      <c r="C39">
        <v>2</v>
      </c>
      <c r="D39">
        <v>3</v>
      </c>
      <c r="E39">
        <f t="shared" si="0"/>
        <v>12</v>
      </c>
    </row>
    <row r="40" spans="1:5" x14ac:dyDescent="0.2">
      <c r="A40" t="s">
        <v>124</v>
      </c>
      <c r="B40">
        <v>10</v>
      </c>
      <c r="C40">
        <v>1</v>
      </c>
      <c r="D40">
        <v>3</v>
      </c>
      <c r="E40">
        <f t="shared" si="0"/>
        <v>14</v>
      </c>
    </row>
    <row r="41" spans="1:5" x14ac:dyDescent="0.2">
      <c r="A41" t="s">
        <v>127</v>
      </c>
      <c r="B41">
        <v>4</v>
      </c>
      <c r="C41">
        <v>4</v>
      </c>
      <c r="D41">
        <v>2</v>
      </c>
      <c r="E41">
        <f t="shared" si="0"/>
        <v>10</v>
      </c>
    </row>
    <row r="42" spans="1:5" x14ac:dyDescent="0.2">
      <c r="A42" t="s">
        <v>130</v>
      </c>
      <c r="B42">
        <v>1</v>
      </c>
      <c r="C42">
        <v>0</v>
      </c>
      <c r="D42">
        <v>0</v>
      </c>
      <c r="E42">
        <f t="shared" si="0"/>
        <v>1</v>
      </c>
    </row>
    <row r="43" spans="1:5" x14ac:dyDescent="0.2">
      <c r="A43" t="s">
        <v>133</v>
      </c>
      <c r="B43">
        <v>7</v>
      </c>
      <c r="C43">
        <v>4</v>
      </c>
      <c r="D43">
        <v>2</v>
      </c>
      <c r="E43">
        <f t="shared" si="0"/>
        <v>13</v>
      </c>
    </row>
    <row r="44" spans="1:5" x14ac:dyDescent="0.2">
      <c r="A44" t="s">
        <v>136</v>
      </c>
      <c r="B44">
        <v>0</v>
      </c>
      <c r="C44">
        <v>1</v>
      </c>
      <c r="D44">
        <v>1</v>
      </c>
      <c r="E44">
        <f t="shared" si="0"/>
        <v>2</v>
      </c>
    </row>
    <row r="45" spans="1:5" x14ac:dyDescent="0.2">
      <c r="A45" t="s">
        <v>139</v>
      </c>
      <c r="B45">
        <v>1</v>
      </c>
      <c r="C45">
        <v>4</v>
      </c>
      <c r="D45">
        <v>0</v>
      </c>
      <c r="E45">
        <f t="shared" si="0"/>
        <v>5</v>
      </c>
    </row>
    <row r="46" spans="1:5" x14ac:dyDescent="0.2">
      <c r="A46" t="s">
        <v>142</v>
      </c>
      <c r="B46">
        <v>4</v>
      </c>
      <c r="C46">
        <v>3</v>
      </c>
      <c r="D46">
        <v>1</v>
      </c>
      <c r="E46">
        <f t="shared" si="0"/>
        <v>8</v>
      </c>
    </row>
    <row r="47" spans="1:5" x14ac:dyDescent="0.2">
      <c r="A47" t="s">
        <v>145</v>
      </c>
      <c r="B47">
        <v>5</v>
      </c>
      <c r="C47">
        <v>4</v>
      </c>
      <c r="D47">
        <v>1</v>
      </c>
      <c r="E47">
        <f t="shared" si="0"/>
        <v>10</v>
      </c>
    </row>
    <row r="48" spans="1:5" x14ac:dyDescent="0.2">
      <c r="A48" t="s">
        <v>148</v>
      </c>
      <c r="B48">
        <v>4</v>
      </c>
      <c r="C48">
        <v>1</v>
      </c>
      <c r="D48">
        <v>2</v>
      </c>
      <c r="E48">
        <f t="shared" si="0"/>
        <v>7</v>
      </c>
    </row>
    <row r="49" spans="1:5" x14ac:dyDescent="0.2">
      <c r="A49" t="s">
        <v>151</v>
      </c>
      <c r="B49">
        <v>3</v>
      </c>
      <c r="C49">
        <v>5</v>
      </c>
      <c r="D49">
        <v>3</v>
      </c>
      <c r="E49">
        <f t="shared" si="0"/>
        <v>11</v>
      </c>
    </row>
    <row r="50" spans="1:5" x14ac:dyDescent="0.2">
      <c r="A50" t="s">
        <v>154</v>
      </c>
      <c r="B50">
        <v>5</v>
      </c>
      <c r="C50">
        <v>0</v>
      </c>
      <c r="D50">
        <v>3</v>
      </c>
      <c r="E50">
        <f t="shared" si="0"/>
        <v>8</v>
      </c>
    </row>
    <row r="51" spans="1:5" x14ac:dyDescent="0.2">
      <c r="A51" t="s">
        <v>157</v>
      </c>
      <c r="B51">
        <v>2</v>
      </c>
      <c r="C51">
        <v>3</v>
      </c>
      <c r="D51">
        <v>2</v>
      </c>
      <c r="E51">
        <f t="shared" si="0"/>
        <v>7</v>
      </c>
    </row>
    <row r="52" spans="1:5" x14ac:dyDescent="0.2">
      <c r="A52" t="s">
        <v>160</v>
      </c>
      <c r="B52">
        <v>3</v>
      </c>
      <c r="C52">
        <v>4</v>
      </c>
      <c r="D52">
        <v>3</v>
      </c>
      <c r="E52">
        <f t="shared" si="0"/>
        <v>10</v>
      </c>
    </row>
    <row r="53" spans="1:5" x14ac:dyDescent="0.2">
      <c r="A53" t="s">
        <v>163</v>
      </c>
      <c r="B53">
        <v>6</v>
      </c>
      <c r="C53">
        <v>2</v>
      </c>
      <c r="D53">
        <v>0</v>
      </c>
      <c r="E53">
        <f t="shared" si="0"/>
        <v>8</v>
      </c>
    </row>
    <row r="54" spans="1:5" x14ac:dyDescent="0.2">
      <c r="A54" t="s">
        <v>166</v>
      </c>
      <c r="B54">
        <v>7</v>
      </c>
      <c r="C54">
        <v>3</v>
      </c>
      <c r="D54">
        <v>2</v>
      </c>
      <c r="E54">
        <f t="shared" si="0"/>
        <v>12</v>
      </c>
    </row>
    <row r="55" spans="1:5" x14ac:dyDescent="0.2">
      <c r="A55" t="s">
        <v>169</v>
      </c>
      <c r="B55">
        <v>5</v>
      </c>
      <c r="C55">
        <v>0</v>
      </c>
      <c r="D55">
        <v>0</v>
      </c>
      <c r="E55">
        <f t="shared" si="0"/>
        <v>5</v>
      </c>
    </row>
    <row r="56" spans="1:5" x14ac:dyDescent="0.2">
      <c r="A56" t="s">
        <v>172</v>
      </c>
      <c r="B56">
        <v>1</v>
      </c>
      <c r="C56">
        <v>2</v>
      </c>
      <c r="D56">
        <v>3</v>
      </c>
      <c r="E56">
        <f t="shared" si="0"/>
        <v>6</v>
      </c>
    </row>
    <row r="57" spans="1:5" x14ac:dyDescent="0.2">
      <c r="A57" t="s">
        <v>175</v>
      </c>
      <c r="B57">
        <v>9</v>
      </c>
      <c r="C57">
        <v>0</v>
      </c>
      <c r="D57">
        <v>0</v>
      </c>
      <c r="E57">
        <f t="shared" si="0"/>
        <v>9</v>
      </c>
    </row>
    <row r="58" spans="1:5" x14ac:dyDescent="0.2">
      <c r="A58" t="s">
        <v>178</v>
      </c>
      <c r="B58">
        <v>8</v>
      </c>
      <c r="C58">
        <v>5</v>
      </c>
      <c r="D58">
        <v>2</v>
      </c>
      <c r="E58">
        <f t="shared" si="0"/>
        <v>15</v>
      </c>
    </row>
    <row r="59" spans="1:5" x14ac:dyDescent="0.2">
      <c r="A59" t="s">
        <v>181</v>
      </c>
      <c r="B59">
        <v>6</v>
      </c>
      <c r="C59">
        <v>2</v>
      </c>
      <c r="D59">
        <v>3</v>
      </c>
      <c r="E59">
        <f t="shared" si="0"/>
        <v>11</v>
      </c>
    </row>
    <row r="60" spans="1:5" x14ac:dyDescent="0.2">
      <c r="A60" t="s">
        <v>184</v>
      </c>
      <c r="B60">
        <v>2</v>
      </c>
      <c r="C60">
        <v>5</v>
      </c>
      <c r="D60">
        <v>1</v>
      </c>
      <c r="E60">
        <f t="shared" si="0"/>
        <v>8</v>
      </c>
    </row>
    <row r="61" spans="1:5" x14ac:dyDescent="0.2">
      <c r="A61" t="s">
        <v>187</v>
      </c>
      <c r="B61">
        <v>10</v>
      </c>
      <c r="C61">
        <v>4</v>
      </c>
      <c r="D61">
        <v>1</v>
      </c>
      <c r="E61">
        <f t="shared" si="0"/>
        <v>15</v>
      </c>
    </row>
    <row r="62" spans="1:5" x14ac:dyDescent="0.2">
      <c r="A62" t="s">
        <v>190</v>
      </c>
      <c r="B62">
        <v>6</v>
      </c>
      <c r="C62">
        <v>3</v>
      </c>
      <c r="D62">
        <v>3</v>
      </c>
      <c r="E62">
        <f t="shared" si="0"/>
        <v>12</v>
      </c>
    </row>
    <row r="63" spans="1:5" x14ac:dyDescent="0.2">
      <c r="A63" t="s">
        <v>193</v>
      </c>
      <c r="B63">
        <v>3</v>
      </c>
      <c r="C63">
        <v>1</v>
      </c>
      <c r="D63">
        <v>0</v>
      </c>
      <c r="E63">
        <f t="shared" si="0"/>
        <v>4</v>
      </c>
    </row>
    <row r="64" spans="1:5" x14ac:dyDescent="0.2">
      <c r="A64" t="s">
        <v>196</v>
      </c>
      <c r="B64">
        <v>0</v>
      </c>
      <c r="C64">
        <v>0</v>
      </c>
      <c r="D64">
        <v>1</v>
      </c>
      <c r="E64">
        <f t="shared" si="0"/>
        <v>1</v>
      </c>
    </row>
    <row r="65" spans="1:5" x14ac:dyDescent="0.2">
      <c r="A65" t="s">
        <v>199</v>
      </c>
      <c r="B65">
        <v>7</v>
      </c>
      <c r="C65">
        <v>2</v>
      </c>
      <c r="D65">
        <v>1</v>
      </c>
      <c r="E65">
        <f t="shared" si="0"/>
        <v>10</v>
      </c>
    </row>
    <row r="66" spans="1:5" x14ac:dyDescent="0.2">
      <c r="A66" t="s">
        <v>202</v>
      </c>
      <c r="B66">
        <v>0</v>
      </c>
      <c r="C66">
        <v>4</v>
      </c>
      <c r="D66">
        <v>2</v>
      </c>
      <c r="E66">
        <f t="shared" si="0"/>
        <v>6</v>
      </c>
    </row>
    <row r="67" spans="1:5" x14ac:dyDescent="0.2">
      <c r="A67" t="s">
        <v>205</v>
      </c>
      <c r="B67">
        <v>0</v>
      </c>
      <c r="C67">
        <v>0</v>
      </c>
      <c r="D67">
        <v>0</v>
      </c>
      <c r="E67">
        <f t="shared" ref="E67:E101" si="1">SUM(B67:D67)</f>
        <v>0</v>
      </c>
    </row>
    <row r="68" spans="1:5" x14ac:dyDescent="0.2">
      <c r="A68" t="s">
        <v>208</v>
      </c>
      <c r="B68">
        <v>1</v>
      </c>
      <c r="C68">
        <v>5</v>
      </c>
      <c r="D68">
        <v>2</v>
      </c>
      <c r="E68">
        <f t="shared" si="1"/>
        <v>8</v>
      </c>
    </row>
    <row r="69" spans="1:5" x14ac:dyDescent="0.2">
      <c r="A69" t="s">
        <v>211</v>
      </c>
      <c r="B69">
        <v>10</v>
      </c>
      <c r="C69">
        <v>0</v>
      </c>
      <c r="D69">
        <v>1</v>
      </c>
      <c r="E69">
        <f t="shared" si="1"/>
        <v>11</v>
      </c>
    </row>
    <row r="70" spans="1:5" x14ac:dyDescent="0.2">
      <c r="A70" t="s">
        <v>214</v>
      </c>
      <c r="B70">
        <v>8</v>
      </c>
      <c r="C70">
        <v>4</v>
      </c>
      <c r="D70">
        <v>2</v>
      </c>
      <c r="E70">
        <f t="shared" si="1"/>
        <v>14</v>
      </c>
    </row>
    <row r="71" spans="1:5" x14ac:dyDescent="0.2">
      <c r="A71" t="s">
        <v>217</v>
      </c>
      <c r="B71">
        <v>0</v>
      </c>
      <c r="C71">
        <v>2</v>
      </c>
      <c r="D71">
        <v>1</v>
      </c>
      <c r="E71">
        <f t="shared" si="1"/>
        <v>3</v>
      </c>
    </row>
    <row r="72" spans="1:5" x14ac:dyDescent="0.2">
      <c r="A72" t="s">
        <v>220</v>
      </c>
      <c r="B72">
        <v>7</v>
      </c>
      <c r="C72">
        <v>3</v>
      </c>
      <c r="D72">
        <v>2</v>
      </c>
      <c r="E72">
        <f t="shared" si="1"/>
        <v>12</v>
      </c>
    </row>
    <row r="73" spans="1:5" x14ac:dyDescent="0.2">
      <c r="A73" t="s">
        <v>223</v>
      </c>
      <c r="B73">
        <v>0</v>
      </c>
      <c r="C73">
        <v>1</v>
      </c>
      <c r="D73">
        <v>1</v>
      </c>
      <c r="E73">
        <f t="shared" si="1"/>
        <v>2</v>
      </c>
    </row>
    <row r="74" spans="1:5" x14ac:dyDescent="0.2">
      <c r="A74" t="s">
        <v>226</v>
      </c>
      <c r="B74">
        <v>9</v>
      </c>
      <c r="C74">
        <v>2</v>
      </c>
      <c r="D74">
        <v>2</v>
      </c>
      <c r="E74">
        <f t="shared" si="1"/>
        <v>13</v>
      </c>
    </row>
    <row r="75" spans="1:5" x14ac:dyDescent="0.2">
      <c r="A75" t="s">
        <v>229</v>
      </c>
      <c r="B75">
        <v>1</v>
      </c>
      <c r="C75">
        <v>1</v>
      </c>
      <c r="D75">
        <v>2</v>
      </c>
      <c r="E75">
        <f t="shared" si="1"/>
        <v>4</v>
      </c>
    </row>
    <row r="76" spans="1:5" x14ac:dyDescent="0.2">
      <c r="A76" t="s">
        <v>232</v>
      </c>
      <c r="B76">
        <v>6</v>
      </c>
      <c r="C76">
        <v>5</v>
      </c>
      <c r="D76">
        <v>0</v>
      </c>
      <c r="E76">
        <f t="shared" si="1"/>
        <v>11</v>
      </c>
    </row>
    <row r="77" spans="1:5" x14ac:dyDescent="0.2">
      <c r="A77" t="s">
        <v>235</v>
      </c>
      <c r="B77">
        <v>5</v>
      </c>
      <c r="C77">
        <v>4</v>
      </c>
      <c r="D77">
        <v>3</v>
      </c>
      <c r="E77">
        <f t="shared" si="1"/>
        <v>12</v>
      </c>
    </row>
    <row r="78" spans="1:5" x14ac:dyDescent="0.2">
      <c r="A78" t="s">
        <v>238</v>
      </c>
      <c r="B78">
        <v>9</v>
      </c>
      <c r="C78">
        <v>4</v>
      </c>
      <c r="D78">
        <v>3</v>
      </c>
      <c r="E78">
        <f t="shared" si="1"/>
        <v>16</v>
      </c>
    </row>
    <row r="79" spans="1:5" x14ac:dyDescent="0.2">
      <c r="A79" t="s">
        <v>241</v>
      </c>
      <c r="B79">
        <v>1</v>
      </c>
      <c r="C79">
        <v>2</v>
      </c>
      <c r="D79">
        <v>2</v>
      </c>
      <c r="E79">
        <f t="shared" si="1"/>
        <v>5</v>
      </c>
    </row>
    <row r="80" spans="1:5" x14ac:dyDescent="0.2">
      <c r="A80" t="s">
        <v>244</v>
      </c>
      <c r="B80">
        <v>8</v>
      </c>
      <c r="C80">
        <v>0</v>
      </c>
      <c r="D80">
        <v>1</v>
      </c>
      <c r="E80">
        <f t="shared" si="1"/>
        <v>9</v>
      </c>
    </row>
    <row r="81" spans="1:5" x14ac:dyDescent="0.2">
      <c r="A81" t="s">
        <v>247</v>
      </c>
      <c r="B81">
        <v>2</v>
      </c>
      <c r="C81">
        <v>5</v>
      </c>
      <c r="D81">
        <v>2</v>
      </c>
      <c r="E81">
        <f t="shared" si="1"/>
        <v>9</v>
      </c>
    </row>
    <row r="82" spans="1:5" x14ac:dyDescent="0.2">
      <c r="A82" t="s">
        <v>250</v>
      </c>
      <c r="B82">
        <v>3</v>
      </c>
      <c r="C82">
        <v>3</v>
      </c>
      <c r="D82">
        <v>1</v>
      </c>
      <c r="E82">
        <f t="shared" si="1"/>
        <v>7</v>
      </c>
    </row>
    <row r="83" spans="1:5" x14ac:dyDescent="0.2">
      <c r="A83" t="s">
        <v>253</v>
      </c>
      <c r="B83">
        <v>9</v>
      </c>
      <c r="C83">
        <v>4</v>
      </c>
      <c r="D83">
        <v>3</v>
      </c>
      <c r="E83">
        <f t="shared" si="1"/>
        <v>16</v>
      </c>
    </row>
    <row r="84" spans="1:5" x14ac:dyDescent="0.2">
      <c r="A84" t="s">
        <v>256</v>
      </c>
      <c r="B84">
        <v>9</v>
      </c>
      <c r="C84">
        <v>5</v>
      </c>
      <c r="D84">
        <v>2</v>
      </c>
      <c r="E84">
        <f t="shared" si="1"/>
        <v>16</v>
      </c>
    </row>
    <row r="85" spans="1:5" x14ac:dyDescent="0.2">
      <c r="A85" t="s">
        <v>259</v>
      </c>
      <c r="B85">
        <v>7</v>
      </c>
      <c r="C85">
        <v>3</v>
      </c>
      <c r="D85">
        <v>0</v>
      </c>
      <c r="E85">
        <f t="shared" si="1"/>
        <v>10</v>
      </c>
    </row>
    <row r="86" spans="1:5" x14ac:dyDescent="0.2">
      <c r="A86" t="s">
        <v>262</v>
      </c>
      <c r="B86">
        <v>7</v>
      </c>
      <c r="C86">
        <v>4</v>
      </c>
      <c r="D86">
        <v>3</v>
      </c>
      <c r="E86">
        <f t="shared" si="1"/>
        <v>14</v>
      </c>
    </row>
    <row r="87" spans="1:5" x14ac:dyDescent="0.2">
      <c r="A87" t="s">
        <v>265</v>
      </c>
      <c r="B87">
        <v>7</v>
      </c>
      <c r="C87">
        <v>4</v>
      </c>
      <c r="D87">
        <v>1</v>
      </c>
      <c r="E87">
        <f t="shared" si="1"/>
        <v>12</v>
      </c>
    </row>
    <row r="88" spans="1:5" x14ac:dyDescent="0.2">
      <c r="A88" t="s">
        <v>268</v>
      </c>
      <c r="B88">
        <v>6</v>
      </c>
      <c r="C88">
        <v>4</v>
      </c>
      <c r="D88">
        <v>3</v>
      </c>
      <c r="E88">
        <f t="shared" si="1"/>
        <v>13</v>
      </c>
    </row>
    <row r="89" spans="1:5" x14ac:dyDescent="0.2">
      <c r="A89" t="s">
        <v>271</v>
      </c>
      <c r="B89">
        <v>10</v>
      </c>
      <c r="C89">
        <v>1</v>
      </c>
      <c r="D89">
        <v>1</v>
      </c>
      <c r="E89">
        <f t="shared" si="1"/>
        <v>12</v>
      </c>
    </row>
    <row r="90" spans="1:5" x14ac:dyDescent="0.2">
      <c r="A90" t="s">
        <v>274</v>
      </c>
      <c r="B90">
        <v>4</v>
      </c>
      <c r="C90">
        <v>5</v>
      </c>
      <c r="D90">
        <v>0</v>
      </c>
      <c r="E90">
        <f t="shared" si="1"/>
        <v>9</v>
      </c>
    </row>
    <row r="91" spans="1:5" x14ac:dyDescent="0.2">
      <c r="A91" t="s">
        <v>277</v>
      </c>
      <c r="B91">
        <v>2</v>
      </c>
      <c r="C91">
        <v>1</v>
      </c>
      <c r="D91">
        <v>3</v>
      </c>
      <c r="E91">
        <f t="shared" si="1"/>
        <v>6</v>
      </c>
    </row>
    <row r="92" spans="1:5" x14ac:dyDescent="0.2">
      <c r="A92" t="s">
        <v>280</v>
      </c>
      <c r="B92">
        <v>0</v>
      </c>
      <c r="C92">
        <v>5</v>
      </c>
      <c r="D92">
        <v>2</v>
      </c>
      <c r="E92">
        <f t="shared" si="1"/>
        <v>7</v>
      </c>
    </row>
    <row r="93" spans="1:5" x14ac:dyDescent="0.2">
      <c r="A93" t="s">
        <v>283</v>
      </c>
      <c r="B93">
        <v>6</v>
      </c>
      <c r="C93">
        <v>5</v>
      </c>
      <c r="D93">
        <v>3</v>
      </c>
      <c r="E93">
        <f t="shared" si="1"/>
        <v>14</v>
      </c>
    </row>
    <row r="94" spans="1:5" x14ac:dyDescent="0.2">
      <c r="A94" t="s">
        <v>286</v>
      </c>
      <c r="B94">
        <v>4</v>
      </c>
      <c r="C94">
        <v>2</v>
      </c>
      <c r="D94">
        <v>3</v>
      </c>
      <c r="E94">
        <f t="shared" si="1"/>
        <v>9</v>
      </c>
    </row>
    <row r="95" spans="1:5" x14ac:dyDescent="0.2">
      <c r="A95" t="s">
        <v>289</v>
      </c>
      <c r="B95">
        <v>5</v>
      </c>
      <c r="C95">
        <v>2</v>
      </c>
      <c r="D95">
        <v>2</v>
      </c>
      <c r="E95">
        <f t="shared" si="1"/>
        <v>9</v>
      </c>
    </row>
    <row r="96" spans="1:5" x14ac:dyDescent="0.2">
      <c r="A96" t="s">
        <v>292</v>
      </c>
      <c r="B96">
        <v>2</v>
      </c>
      <c r="C96">
        <v>1</v>
      </c>
      <c r="D96">
        <v>0</v>
      </c>
      <c r="E96">
        <f t="shared" si="1"/>
        <v>3</v>
      </c>
    </row>
    <row r="97" spans="1:5" x14ac:dyDescent="0.2">
      <c r="A97" t="s">
        <v>295</v>
      </c>
      <c r="B97">
        <v>3</v>
      </c>
      <c r="C97">
        <v>1</v>
      </c>
      <c r="D97">
        <v>0</v>
      </c>
      <c r="E97">
        <f t="shared" si="1"/>
        <v>4</v>
      </c>
    </row>
    <row r="98" spans="1:5" x14ac:dyDescent="0.2">
      <c r="A98" t="s">
        <v>298</v>
      </c>
      <c r="B98">
        <v>1</v>
      </c>
      <c r="C98">
        <v>1</v>
      </c>
      <c r="D98">
        <v>1</v>
      </c>
      <c r="E98">
        <f t="shared" si="1"/>
        <v>3</v>
      </c>
    </row>
    <row r="99" spans="1:5" x14ac:dyDescent="0.2">
      <c r="A99" t="s">
        <v>301</v>
      </c>
      <c r="B99">
        <v>3</v>
      </c>
      <c r="C99">
        <v>2</v>
      </c>
      <c r="D99">
        <v>2</v>
      </c>
      <c r="E99">
        <f t="shared" si="1"/>
        <v>7</v>
      </c>
    </row>
    <row r="100" spans="1:5" x14ac:dyDescent="0.2">
      <c r="A100" t="s">
        <v>304</v>
      </c>
      <c r="B100">
        <v>5</v>
      </c>
      <c r="C100">
        <v>4</v>
      </c>
      <c r="D100">
        <v>3</v>
      </c>
      <c r="E100">
        <f t="shared" si="1"/>
        <v>12</v>
      </c>
    </row>
    <row r="101" spans="1:5" x14ac:dyDescent="0.2">
      <c r="A101" t="s">
        <v>307</v>
      </c>
      <c r="B101">
        <v>10</v>
      </c>
      <c r="C101">
        <v>0</v>
      </c>
      <c r="D101">
        <v>0</v>
      </c>
      <c r="E101">
        <f t="shared" si="1"/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F429-C95B-1C45-9E70-F963767D2DCA}">
  <sheetPr codeName="Sheet4"/>
  <dimension ref="A1:N101"/>
  <sheetViews>
    <sheetView workbookViewId="0">
      <selection activeCell="E44" sqref="E44"/>
    </sheetView>
  </sheetViews>
  <sheetFormatPr baseColWidth="10" defaultRowHeight="15" x14ac:dyDescent="0.2"/>
  <cols>
    <col min="1" max="1" width="31.83203125" bestFit="1" customWidth="1"/>
    <col min="3" max="3" width="15" bestFit="1" customWidth="1"/>
    <col min="4" max="4" width="16.83203125" customWidth="1"/>
    <col min="5" max="5" width="18" customWidth="1"/>
    <col min="6" max="6" width="16.83203125" customWidth="1"/>
    <col min="7" max="7" width="16.33203125" bestFit="1" customWidth="1"/>
    <col min="8" max="8" width="22.1640625" bestFit="1" customWidth="1"/>
    <col min="9" max="9" width="13.5" bestFit="1" customWidth="1"/>
    <col min="10" max="10" width="18.5" customWidth="1"/>
    <col min="11" max="11" width="17.1640625" customWidth="1"/>
    <col min="12" max="12" width="15.6640625" customWidth="1"/>
    <col min="13" max="13" width="22.6640625" customWidth="1"/>
    <col min="14" max="14" width="16.1640625" customWidth="1"/>
    <col min="17" max="17" width="14.33203125" customWidth="1"/>
  </cols>
  <sheetData>
    <row r="1" spans="1:14" ht="17" thickBot="1" x14ac:dyDescent="0.25">
      <c r="A1" s="16" t="s">
        <v>318</v>
      </c>
      <c r="B1" s="13" t="s">
        <v>317</v>
      </c>
      <c r="C1" s="14" t="s">
        <v>319</v>
      </c>
      <c r="D1" s="12" t="s">
        <v>322</v>
      </c>
      <c r="E1" s="12" t="s">
        <v>324</v>
      </c>
      <c r="F1" s="12" t="s">
        <v>325</v>
      </c>
      <c r="G1" s="12" t="s">
        <v>326</v>
      </c>
      <c r="H1" s="15" t="s">
        <v>328</v>
      </c>
    </row>
    <row r="2" spans="1:14" ht="16" thickBot="1" x14ac:dyDescent="0.25">
      <c r="A2" s="6" t="str">
        <f>Employees!A2</f>
        <v>Гурьев Аникита Терентьевич</v>
      </c>
      <c r="B2" s="11">
        <f ca="1">IF(Employees!C2&lt;&gt;"", (TODAY()-Employees!C2)/365, 0)</f>
        <v>8.5972602739726032</v>
      </c>
      <c r="C2" s="7">
        <f>AVERAGE(Employees!$D$2:$D$101)/Employees!D2</f>
        <v>1.102574184594032</v>
      </c>
      <c r="D2" s="19">
        <f t="shared" ref="D2:D33" ca="1" si="0">B2*$M$4*C2</f>
        <v>14218.675854477009</v>
      </c>
      <c r="E2" s="19">
        <f>'Premium points'!E2*'Prem Rasch'!$K$4</f>
        <v>9000</v>
      </c>
      <c r="F2" s="19">
        <f>'Minus points'!E2*'Prem Rasch'!$L$4</f>
        <v>8100</v>
      </c>
      <c r="G2" s="19">
        <f ca="1">SUM(D2:E2)-F2</f>
        <v>15118.675854477009</v>
      </c>
      <c r="H2" s="19">
        <f t="shared" ref="H2:H33" ca="1" si="1">(G2/$J$4)*$N$4</f>
        <v>10811.79100126402</v>
      </c>
    </row>
    <row r="3" spans="1:14" ht="16" thickBot="1" x14ac:dyDescent="0.25">
      <c r="A3" s="8" t="str">
        <f>Employees!A3</f>
        <v>Адриан Аверьянович Капустин</v>
      </c>
      <c r="B3" s="10">
        <f ca="1">IF(Employees!C3&lt;&gt;"", (TODAY()-Employees!C3)/365, 0)</f>
        <v>4.1452054794520548</v>
      </c>
      <c r="C3" s="9">
        <f>AVERAGE(Employees!$D$2:$D$101)/Employees!D3</f>
        <v>1.0527494036575669</v>
      </c>
      <c r="D3" s="20">
        <f t="shared" ca="1" si="0"/>
        <v>6545.7938947968441</v>
      </c>
      <c r="E3" s="20">
        <f>'Premium points'!E3*'Prem Rasch'!$K$4</f>
        <v>9000</v>
      </c>
      <c r="F3" s="20">
        <f>'Minus points'!E3*'Prem Rasch'!$L$4</f>
        <v>8100</v>
      </c>
      <c r="G3" s="20">
        <f t="shared" ref="G3:G66" ca="1" si="2">SUM(D3:E3)-F3</f>
        <v>7445.7938947968432</v>
      </c>
      <c r="H3" s="20">
        <f t="shared" ca="1" si="1"/>
        <v>5324.6969644628216</v>
      </c>
      <c r="J3" s="5" t="s">
        <v>327</v>
      </c>
      <c r="K3" s="5" t="s">
        <v>320</v>
      </c>
      <c r="L3" s="5" t="s">
        <v>321</v>
      </c>
      <c r="M3" s="5" t="s">
        <v>322</v>
      </c>
      <c r="N3" s="5" t="s">
        <v>323</v>
      </c>
    </row>
    <row r="4" spans="1:14" ht="16" thickBot="1" x14ac:dyDescent="0.25">
      <c r="A4" s="8" t="str">
        <f>Employees!A4</f>
        <v>Козлова Милица Николаевна</v>
      </c>
      <c r="B4" s="10">
        <f ca="1">IF(Employees!C4&lt;&gt;"", (TODAY()-Employees!C4)/365, 0)</f>
        <v>9.1424657534246574</v>
      </c>
      <c r="C4" s="9">
        <f>AVERAGE(Employees!$D$2:$D$101)/Employees!D4</f>
        <v>1.9351652822099341</v>
      </c>
      <c r="D4" s="20">
        <f t="shared" ca="1" si="0"/>
        <v>26538.273479731026</v>
      </c>
      <c r="E4" s="20">
        <f>'Premium points'!E4*'Prem Rasch'!$K$4</f>
        <v>7500</v>
      </c>
      <c r="F4" s="20">
        <f>'Minus points'!E4*'Prem Rasch'!$L$4</f>
        <v>3600</v>
      </c>
      <c r="G4" s="20">
        <f t="shared" ca="1" si="2"/>
        <v>30438.273479731026</v>
      </c>
      <c r="H4" s="20">
        <f t="shared" ca="1" si="1"/>
        <v>21767.266820838475</v>
      </c>
      <c r="J4" s="17">
        <f ca="1">SUM(G2:G101)</f>
        <v>1398350.7314106855</v>
      </c>
      <c r="K4" s="18">
        <v>500</v>
      </c>
      <c r="L4" s="18">
        <v>450</v>
      </c>
      <c r="M4" s="18">
        <v>1500</v>
      </c>
      <c r="N4" s="17">
        <v>1000000</v>
      </c>
    </row>
    <row r="5" spans="1:14" x14ac:dyDescent="0.2">
      <c r="A5" s="8" t="str">
        <f>Employees!A5</f>
        <v>Максим Валерианович Веселов</v>
      </c>
      <c r="B5" s="10">
        <f ca="1">IF(Employees!C5&lt;&gt;"", (TODAY()-Employees!C5)/365, 0)</f>
        <v>4.6602739726027398</v>
      </c>
      <c r="C5" s="9">
        <f>AVERAGE(Employees!$D$2:$D$101)/Employees!D5</f>
        <v>0.86246154013180043</v>
      </c>
      <c r="D5" s="20">
        <f t="shared" ca="1" si="0"/>
        <v>6028.9606017706546</v>
      </c>
      <c r="E5" s="20">
        <f>'Premium points'!E5*'Prem Rasch'!$K$4</f>
        <v>11500</v>
      </c>
      <c r="F5" s="20">
        <f>'Minus points'!E5*'Prem Rasch'!$L$4</f>
        <v>5400</v>
      </c>
      <c r="G5" s="20">
        <f t="shared" ca="1" si="2"/>
        <v>12128.960601770654</v>
      </c>
      <c r="H5" s="20">
        <f t="shared" ca="1" si="1"/>
        <v>8673.7614028597127</v>
      </c>
    </row>
    <row r="6" spans="1:14" x14ac:dyDescent="0.2">
      <c r="A6" s="8" t="str">
        <f>Employees!A6</f>
        <v>Соловьева Евфросиния Альбертовна</v>
      </c>
      <c r="B6" s="10">
        <f ca="1">IF(Employees!C6&lt;&gt;"", (TODAY()-Employees!C6)/365, 0)</f>
        <v>8.1041095890410961</v>
      </c>
      <c r="C6" s="9">
        <f>AVERAGE(Employees!$D$2:$D$101)/Employees!D6</f>
        <v>1.051147469401257</v>
      </c>
      <c r="D6" s="20">
        <f t="shared" ca="1" si="0"/>
        <v>12777.921429406515</v>
      </c>
      <c r="E6" s="20">
        <f>'Premium points'!E6*'Prem Rasch'!$K$4</f>
        <v>6500</v>
      </c>
      <c r="F6" s="20">
        <f>'Minus points'!E6*'Prem Rasch'!$L$4</f>
        <v>4500</v>
      </c>
      <c r="G6" s="20">
        <f t="shared" ca="1" si="2"/>
        <v>14777.921429406517</v>
      </c>
      <c r="H6" s="20">
        <f t="shared" ca="1" si="1"/>
        <v>10568.107912739632</v>
      </c>
    </row>
    <row r="7" spans="1:14" x14ac:dyDescent="0.2">
      <c r="A7" s="8" t="str">
        <f>Employees!A7</f>
        <v>Федосий Устинович Антонов</v>
      </c>
      <c r="B7" s="10">
        <f ca="1">IF(Employees!C7&lt;&gt;"", (TODAY()-Employees!C7)/365, 0)</f>
        <v>3.1095890410958904</v>
      </c>
      <c r="C7" s="9">
        <f>AVERAGE(Employees!$D$2:$D$101)/Employees!D7</f>
        <v>0.77081019978459364</v>
      </c>
      <c r="D7" s="20">
        <f t="shared" ca="1" si="0"/>
        <v>3595.3544250226591</v>
      </c>
      <c r="E7" s="20">
        <f>'Premium points'!E7*'Prem Rasch'!$K$4</f>
        <v>8000</v>
      </c>
      <c r="F7" s="20">
        <f>'Minus points'!E7*'Prem Rasch'!$L$4</f>
        <v>7200</v>
      </c>
      <c r="G7" s="20">
        <f t="shared" ca="1" si="2"/>
        <v>4395.3544250226587</v>
      </c>
      <c r="H7" s="20">
        <f t="shared" ca="1" si="1"/>
        <v>3143.2417678135253</v>
      </c>
    </row>
    <row r="8" spans="1:14" x14ac:dyDescent="0.2">
      <c r="A8" s="8" t="str">
        <f>Employees!A8</f>
        <v>Автоном Тарасович Кузьмин</v>
      </c>
      <c r="B8" s="10">
        <f ca="1">IF(Employees!C8&lt;&gt;"", (TODAY()-Employees!C8)/365, 0)</f>
        <v>2.0465753424657533</v>
      </c>
      <c r="C8" s="9">
        <f>AVERAGE(Employees!$D$2:$D$101)/Employees!D8</f>
        <v>1.5279070259458005</v>
      </c>
      <c r="D8" s="20">
        <f t="shared" ca="1" si="0"/>
        <v>4690.4652673212859</v>
      </c>
      <c r="E8" s="20">
        <f>'Premium points'!E8*'Prem Rasch'!$K$4</f>
        <v>6500</v>
      </c>
      <c r="F8" s="20">
        <f>'Minus points'!E8*'Prem Rasch'!$L$4</f>
        <v>3150</v>
      </c>
      <c r="G8" s="20">
        <f t="shared" ca="1" si="2"/>
        <v>8040.4652673212859</v>
      </c>
      <c r="H8" s="20">
        <f t="shared" ca="1" si="1"/>
        <v>5749.9632150296775</v>
      </c>
    </row>
    <row r="9" spans="1:14" x14ac:dyDescent="0.2">
      <c r="A9" s="8" t="str">
        <f>Employees!A9</f>
        <v>Куликов Эммануил Вилорович</v>
      </c>
      <c r="B9" s="10">
        <f ca="1">IF(Employees!C9&lt;&gt;"", (TODAY()-Employees!C9)/365, 0)</f>
        <v>8.6356164383561644</v>
      </c>
      <c r="C9" s="9">
        <f>AVERAGE(Employees!$D$2:$D$101)/Employees!D9</f>
        <v>1.3207719420752491</v>
      </c>
      <c r="D9" s="20">
        <f t="shared" ca="1" si="0"/>
        <v>17108.519841456924</v>
      </c>
      <c r="E9" s="20">
        <f>'Premium points'!E9*'Prem Rasch'!$K$4</f>
        <v>6500</v>
      </c>
      <c r="F9" s="20">
        <f>'Minus points'!E9*'Prem Rasch'!$L$4</f>
        <v>3600</v>
      </c>
      <c r="G9" s="20">
        <f t="shared" ca="1" si="2"/>
        <v>20008.519841456924</v>
      </c>
      <c r="H9" s="20">
        <f t="shared" ca="1" si="1"/>
        <v>14308.656184755529</v>
      </c>
    </row>
    <row r="10" spans="1:14" x14ac:dyDescent="0.2">
      <c r="A10" s="8" t="str">
        <f>Employees!A10</f>
        <v>Матвеев Рюрик Богданович</v>
      </c>
      <c r="B10" s="10">
        <f ca="1">IF(Employees!C10&lt;&gt;"", (TODAY()-Employees!C10)/365, 0)</f>
        <v>9.5616438356164384</v>
      </c>
      <c r="C10" s="9">
        <f>AVERAGE(Employees!$D$2:$D$101)/Employees!D10</f>
        <v>1.298237812750241</v>
      </c>
      <c r="D10" s="20">
        <f t="shared" ca="1" si="0"/>
        <v>18619.931369171263</v>
      </c>
      <c r="E10" s="20">
        <f>'Premium points'!E10*'Prem Rasch'!$K$4</f>
        <v>1000</v>
      </c>
      <c r="F10" s="20">
        <f>'Minus points'!E10*'Prem Rasch'!$L$4</f>
        <v>4050</v>
      </c>
      <c r="G10" s="20">
        <f t="shared" ca="1" si="2"/>
        <v>15569.931369171263</v>
      </c>
      <c r="H10" s="20">
        <f t="shared" ca="1" si="1"/>
        <v>11134.496531827885</v>
      </c>
    </row>
    <row r="11" spans="1:14" x14ac:dyDescent="0.2">
      <c r="A11" s="8" t="str">
        <f>Employees!A11</f>
        <v>Татьяна Рубеновна Гущина</v>
      </c>
      <c r="B11" s="10">
        <f ca="1">IF(Employees!C11&lt;&gt;"", (TODAY()-Employees!C11)/365, 0)</f>
        <v>6.9671232876712326</v>
      </c>
      <c r="C11" s="9">
        <f>AVERAGE(Employees!$D$2:$D$101)/Employees!D11</f>
        <v>0.86677144821114882</v>
      </c>
      <c r="D11" s="20">
        <f t="shared" ca="1" si="0"/>
        <v>9058.3553128806216</v>
      </c>
      <c r="E11" s="20">
        <f>'Premium points'!E11*'Prem Rasch'!$K$4</f>
        <v>12500</v>
      </c>
      <c r="F11" s="20">
        <f>'Minus points'!E11*'Prem Rasch'!$L$4</f>
        <v>3600</v>
      </c>
      <c r="G11" s="20">
        <f t="shared" ca="1" si="2"/>
        <v>17958.355312880623</v>
      </c>
      <c r="H11" s="20">
        <f t="shared" ca="1" si="1"/>
        <v>12842.525776608176</v>
      </c>
    </row>
    <row r="12" spans="1:14" x14ac:dyDescent="0.2">
      <c r="A12" s="8" t="str">
        <f>Employees!A12</f>
        <v>Полина Филипповна Громова</v>
      </c>
      <c r="B12" s="10">
        <f ca="1">IF(Employees!C12&lt;&gt;"", (TODAY()-Employees!C12)/365, 0)</f>
        <v>7.7424657534246579</v>
      </c>
      <c r="C12" s="9">
        <f>AVERAGE(Employees!$D$2:$D$101)/Employees!D12</f>
        <v>1.4415153604674373</v>
      </c>
      <c r="D12" s="20">
        <f t="shared" ca="1" si="0"/>
        <v>16741.324967182103</v>
      </c>
      <c r="E12" s="20">
        <f>'Premium points'!E12*'Prem Rasch'!$K$4</f>
        <v>16000</v>
      </c>
      <c r="F12" s="20">
        <f>'Minus points'!E12*'Prem Rasch'!$L$4</f>
        <v>1800</v>
      </c>
      <c r="G12" s="20">
        <f t="shared" ca="1" si="2"/>
        <v>30941.324967182103</v>
      </c>
      <c r="H12" s="20">
        <f t="shared" ca="1" si="1"/>
        <v>22127.013110629152</v>
      </c>
    </row>
    <row r="13" spans="1:14" x14ac:dyDescent="0.2">
      <c r="A13" s="8" t="str">
        <f>Employees!A13</f>
        <v>Максимова Кира Геннадьевна</v>
      </c>
      <c r="B13" s="10">
        <f ca="1">IF(Employees!C13&lt;&gt;"", (TODAY()-Employees!C13)/365, 0)</f>
        <v>1.3780821917808219</v>
      </c>
      <c r="C13" s="9">
        <f>AVERAGE(Employees!$D$2:$D$101)/Employees!D13</f>
        <v>0.84154823195406681</v>
      </c>
      <c r="D13" s="20">
        <f t="shared" ca="1" si="0"/>
        <v>1739.5839479708038</v>
      </c>
      <c r="E13" s="20">
        <f>'Premium points'!E13*'Prem Rasch'!$K$4</f>
        <v>9000</v>
      </c>
      <c r="F13" s="20">
        <f>'Minus points'!E13*'Prem Rasch'!$L$4</f>
        <v>3150</v>
      </c>
      <c r="G13" s="20">
        <f t="shared" ca="1" si="2"/>
        <v>7589.5839479708047</v>
      </c>
      <c r="H13" s="20">
        <f t="shared" ca="1" si="1"/>
        <v>5427.5252820973419</v>
      </c>
    </row>
    <row r="14" spans="1:14" x14ac:dyDescent="0.2">
      <c r="A14" s="8" t="str">
        <f>Employees!A14</f>
        <v>Тарас Фомич Лебедев</v>
      </c>
      <c r="B14" s="10">
        <f ca="1">IF(Employees!C14&lt;&gt;"", (TODAY()-Employees!C14)/365, 0)</f>
        <v>2.5972602739726027</v>
      </c>
      <c r="C14" s="9">
        <f>AVERAGE(Employees!$D$2:$D$101)/Employees!D14</f>
        <v>1.4867861353895679</v>
      </c>
      <c r="D14" s="20">
        <f t="shared" ca="1" si="0"/>
        <v>5792.3558480108641</v>
      </c>
      <c r="E14" s="20">
        <f>'Premium points'!E14*'Prem Rasch'!$K$4</f>
        <v>1500</v>
      </c>
      <c r="F14" s="20">
        <f>'Minus points'!E14*'Prem Rasch'!$L$4</f>
        <v>3150</v>
      </c>
      <c r="G14" s="20">
        <f t="shared" ca="1" si="2"/>
        <v>4142.3558480108641</v>
      </c>
      <c r="H14" s="20">
        <f t="shared" ca="1" si="1"/>
        <v>2962.3153583450189</v>
      </c>
    </row>
    <row r="15" spans="1:14" x14ac:dyDescent="0.2">
      <c r="A15" s="8" t="str">
        <f>Employees!A15</f>
        <v>Аполлон Валерьянович Кулаков</v>
      </c>
      <c r="B15" s="10">
        <f ca="1">IF(Employees!C15&lt;&gt;"", (TODAY()-Employees!C15)/365, 0)</f>
        <v>5.9698630136986299</v>
      </c>
      <c r="C15" s="9">
        <f>AVERAGE(Employees!$D$2:$D$101)/Employees!D15</f>
        <v>0.6812959468962797</v>
      </c>
      <c r="D15" s="20">
        <f t="shared" ca="1" si="0"/>
        <v>6100.8652121383293</v>
      </c>
      <c r="E15" s="20">
        <f>'Premium points'!E15*'Prem Rasch'!$K$4</f>
        <v>12000</v>
      </c>
      <c r="F15" s="20">
        <f>'Minus points'!E15*'Prem Rasch'!$L$4</f>
        <v>6750</v>
      </c>
      <c r="G15" s="20">
        <f t="shared" ca="1" si="2"/>
        <v>11350.865212138327</v>
      </c>
      <c r="H15" s="20">
        <f t="shared" ca="1" si="1"/>
        <v>8117.3234705482919</v>
      </c>
    </row>
    <row r="16" spans="1:14" x14ac:dyDescent="0.2">
      <c r="A16" s="8" t="str">
        <f>Employees!A16</f>
        <v>Фрол Александрович Лыткин</v>
      </c>
      <c r="B16" s="10">
        <f ca="1">IF(Employees!C16&lt;&gt;"", (TODAY()-Employees!C16)/365, 0)</f>
        <v>9.536986301369863</v>
      </c>
      <c r="C16" s="9">
        <f>AVERAGE(Employees!$D$2:$D$101)/Employees!D16</f>
        <v>1.5925359340857608</v>
      </c>
      <c r="D16" s="20">
        <f t="shared" ca="1" si="0"/>
        <v>22781.990081722739</v>
      </c>
      <c r="E16" s="20">
        <f>'Premium points'!E16*'Prem Rasch'!$K$4</f>
        <v>14500</v>
      </c>
      <c r="F16" s="20">
        <f>'Minus points'!E16*'Prem Rasch'!$L$4</f>
        <v>2700</v>
      </c>
      <c r="G16" s="20">
        <f t="shared" ca="1" si="2"/>
        <v>34581.990081722739</v>
      </c>
      <c r="H16" s="20">
        <f t="shared" ca="1" si="1"/>
        <v>24730.555292688055</v>
      </c>
    </row>
    <row r="17" spans="1:8" x14ac:dyDescent="0.2">
      <c r="A17" s="8" t="str">
        <f>Employees!A17</f>
        <v>Мария Кузьминична Корнилова</v>
      </c>
      <c r="B17" s="10">
        <f ca="1">IF(Employees!C17&lt;&gt;"", (TODAY()-Employees!C17)/365, 0)</f>
        <v>9.9013698630136986</v>
      </c>
      <c r="C17" s="9">
        <f>AVERAGE(Employees!$D$2:$D$101)/Employees!D17</f>
        <v>1.1917798580794214</v>
      </c>
      <c r="D17" s="20">
        <f t="shared" ca="1" si="0"/>
        <v>17700.379755201488</v>
      </c>
      <c r="E17" s="20">
        <f>'Premium points'!E17*'Prem Rasch'!$K$4</f>
        <v>8500</v>
      </c>
      <c r="F17" s="20">
        <f>'Minus points'!E17*'Prem Rasch'!$L$4</f>
        <v>3600</v>
      </c>
      <c r="G17" s="20">
        <f t="shared" ca="1" si="2"/>
        <v>22600.379755201488</v>
      </c>
      <c r="H17" s="20">
        <f t="shared" ca="1" si="1"/>
        <v>16162.168222561553</v>
      </c>
    </row>
    <row r="18" spans="1:8" x14ac:dyDescent="0.2">
      <c r="A18" s="8" t="str">
        <f>Employees!A18</f>
        <v>Александра Кузьминична Попова</v>
      </c>
      <c r="B18" s="10">
        <f ca="1">IF(Employees!C18&lt;&gt;"", (TODAY()-Employees!C18)/365, 0)</f>
        <v>3.6383561643835618</v>
      </c>
      <c r="C18" s="9">
        <f>AVERAGE(Employees!$D$2:$D$101)/Employees!D18</f>
        <v>1.3000436945635454</v>
      </c>
      <c r="D18" s="20">
        <f t="shared" ca="1" si="0"/>
        <v>7095.0329851248844</v>
      </c>
      <c r="E18" s="20">
        <f>'Premium points'!E18*'Prem Rasch'!$K$4</f>
        <v>9500</v>
      </c>
      <c r="F18" s="20">
        <f>'Minus points'!E18*'Prem Rasch'!$L$4</f>
        <v>2700</v>
      </c>
      <c r="G18" s="20">
        <f t="shared" ca="1" si="2"/>
        <v>13895.032985124883</v>
      </c>
      <c r="H18" s="20">
        <f t="shared" ca="1" si="1"/>
        <v>9936.7295149960573</v>
      </c>
    </row>
    <row r="19" spans="1:8" x14ac:dyDescent="0.2">
      <c r="A19" s="8" t="str">
        <f>Employees!A19</f>
        <v>Болеслав Давидович Дмитриев</v>
      </c>
      <c r="B19" s="10">
        <f ca="1">IF(Employees!C19&lt;&gt;"", (TODAY()-Employees!C19)/365, 0)</f>
        <v>2.7287671232876711</v>
      </c>
      <c r="C19" s="9">
        <f>AVERAGE(Employees!$D$2:$D$101)/Employees!D19</f>
        <v>1.018310900887043</v>
      </c>
      <c r="D19" s="20">
        <f t="shared" ca="1" si="0"/>
        <v>4168.0999614390194</v>
      </c>
      <c r="E19" s="20">
        <f>'Premium points'!E19*'Prem Rasch'!$K$4</f>
        <v>5500</v>
      </c>
      <c r="F19" s="20">
        <f>'Minus points'!E19*'Prem Rasch'!$L$4</f>
        <v>4500</v>
      </c>
      <c r="G19" s="20">
        <f t="shared" ca="1" si="2"/>
        <v>5168.0999614390203</v>
      </c>
      <c r="H19" s="20">
        <f t="shared" ca="1" si="1"/>
        <v>3695.8538693832074</v>
      </c>
    </row>
    <row r="20" spans="1:8" x14ac:dyDescent="0.2">
      <c r="A20" s="8" t="str">
        <f>Employees!A20</f>
        <v>Анжела Захаровна Коновалова</v>
      </c>
      <c r="B20" s="10">
        <f ca="1">IF(Employees!C20&lt;&gt;"", (TODAY()-Employees!C20)/365, 0)</f>
        <v>1.0520547945205478</v>
      </c>
      <c r="C20" s="9">
        <f>AVERAGE(Employees!$D$2:$D$101)/Employees!D20</f>
        <v>0.93603636192249229</v>
      </c>
      <c r="D20" s="20">
        <f t="shared" ca="1" si="0"/>
        <v>1477.1423136091933</v>
      </c>
      <c r="E20" s="20">
        <f>'Premium points'!E20*'Prem Rasch'!$K$4</f>
        <v>13000</v>
      </c>
      <c r="F20" s="20">
        <f>'Minus points'!E20*'Prem Rasch'!$L$4</f>
        <v>6300</v>
      </c>
      <c r="G20" s="20">
        <f t="shared" ca="1" si="2"/>
        <v>8177.1423136091926</v>
      </c>
      <c r="H20" s="20">
        <f t="shared" ca="1" si="1"/>
        <v>5847.7048210643979</v>
      </c>
    </row>
    <row r="21" spans="1:8" x14ac:dyDescent="0.2">
      <c r="A21" s="8" t="str">
        <f>Employees!A21</f>
        <v>Сидоров Мир Витальевич</v>
      </c>
      <c r="B21" s="10">
        <f ca="1">IF(Employees!C21&lt;&gt;"", (TODAY()-Employees!C21)/365, 0)</f>
        <v>1.9287671232876713</v>
      </c>
      <c r="C21" s="9">
        <f>AVERAGE(Employees!$D$2:$D$101)/Employees!D21</f>
        <v>1.7569883222010882</v>
      </c>
      <c r="D21" s="20">
        <f t="shared" ca="1" si="0"/>
        <v>5083.231967792738</v>
      </c>
      <c r="E21" s="20">
        <f>'Premium points'!E21*'Prem Rasch'!$K$4</f>
        <v>16500</v>
      </c>
      <c r="F21" s="20">
        <f>'Minus points'!E21*'Prem Rasch'!$L$4</f>
        <v>5850</v>
      </c>
      <c r="G21" s="20">
        <f t="shared" ca="1" si="2"/>
        <v>15733.231967792737</v>
      </c>
      <c r="H21" s="20">
        <f t="shared" ca="1" si="1"/>
        <v>11251.277390129961</v>
      </c>
    </row>
    <row r="22" spans="1:8" x14ac:dyDescent="0.2">
      <c r="A22" s="8" t="str">
        <f>Employees!A22</f>
        <v>тов. Пономарев Матвей Феоктистович</v>
      </c>
      <c r="B22" s="10">
        <f ca="1">IF(Employees!C22&lt;&gt;"", (TODAY()-Employees!C22)/365, 0)</f>
        <v>9.5945205479452049</v>
      </c>
      <c r="C22" s="9">
        <f>AVERAGE(Employees!$D$2:$D$101)/Employees!D22</f>
        <v>0.9481919528294005</v>
      </c>
      <c r="D22" s="20">
        <f t="shared" ca="1" si="0"/>
        <v>13646.170762226961</v>
      </c>
      <c r="E22" s="20">
        <f>'Premium points'!E22*'Prem Rasch'!$K$4</f>
        <v>9500</v>
      </c>
      <c r="F22" s="20">
        <f>'Minus points'!E22*'Prem Rasch'!$L$4</f>
        <v>2700</v>
      </c>
      <c r="G22" s="20">
        <f t="shared" ca="1" si="2"/>
        <v>20446.170762226961</v>
      </c>
      <c r="H22" s="20">
        <f t="shared" ca="1" si="1"/>
        <v>14621.632686958612</v>
      </c>
    </row>
    <row r="23" spans="1:8" x14ac:dyDescent="0.2">
      <c r="A23" s="8" t="str">
        <f>Employees!A23</f>
        <v>Петров Парамон Вилорович</v>
      </c>
      <c r="B23" s="10">
        <f ca="1">IF(Employees!C23&lt;&gt;"", (TODAY()-Employees!C23)/365, 0)</f>
        <v>8.0328767123287665</v>
      </c>
      <c r="C23" s="9">
        <f>AVERAGE(Employees!$D$2:$D$101)/Employees!D23</f>
        <v>0.76826821531498424</v>
      </c>
      <c r="D23" s="20">
        <f t="shared" ca="1" si="0"/>
        <v>9257.1057834391795</v>
      </c>
      <c r="E23" s="20">
        <f>'Premium points'!E23*'Prem Rasch'!$K$4</f>
        <v>14000</v>
      </c>
      <c r="F23" s="20">
        <f>'Minus points'!E23*'Prem Rasch'!$L$4</f>
        <v>4500</v>
      </c>
      <c r="G23" s="20">
        <f t="shared" ca="1" si="2"/>
        <v>18757.10578343918</v>
      </c>
      <c r="H23" s="20">
        <f t="shared" ca="1" si="1"/>
        <v>13413.734739149897</v>
      </c>
    </row>
    <row r="24" spans="1:8" x14ac:dyDescent="0.2">
      <c r="A24" s="8" t="str">
        <f>Employees!A24</f>
        <v>Демьян Феоктистович Лаврентьев</v>
      </c>
      <c r="B24" s="10">
        <f ca="1">IF(Employees!C24&lt;&gt;"", (TODAY()-Employees!C24)/365, 0)</f>
        <v>8.8356164383561637</v>
      </c>
      <c r="C24" s="9">
        <f>AVERAGE(Employees!$D$2:$D$101)/Employees!D24</f>
        <v>0.99899987424547287</v>
      </c>
      <c r="D24" s="20">
        <f t="shared" ca="1" si="0"/>
        <v>13240.169566198561</v>
      </c>
      <c r="E24" s="20">
        <f>'Premium points'!E24*'Prem Rasch'!$K$4</f>
        <v>15000</v>
      </c>
      <c r="F24" s="20">
        <f>'Minus points'!E24*'Prem Rasch'!$L$4</f>
        <v>4950</v>
      </c>
      <c r="G24" s="20">
        <f t="shared" ca="1" si="2"/>
        <v>23290.169566198561</v>
      </c>
      <c r="H24" s="20">
        <f t="shared" ca="1" si="1"/>
        <v>16655.456347995721</v>
      </c>
    </row>
    <row r="25" spans="1:8" x14ac:dyDescent="0.2">
      <c r="A25" s="8" t="str">
        <f>Employees!A25</f>
        <v>Петухова Глафира Алексеевна</v>
      </c>
      <c r="B25" s="10">
        <f ca="1">IF(Employees!C25&lt;&gt;"", (TODAY()-Employees!C25)/365, 0)</f>
        <v>4.0301369863013701</v>
      </c>
      <c r="C25" s="9">
        <f>AVERAGE(Employees!$D$2:$D$101)/Employees!D25</f>
        <v>0.8410581982573343</v>
      </c>
      <c r="D25" s="20">
        <f t="shared" ca="1" si="0"/>
        <v>5084.3696286433105</v>
      </c>
      <c r="E25" s="20">
        <f>'Premium points'!E25*'Prem Rasch'!$K$4</f>
        <v>9000</v>
      </c>
      <c r="F25" s="20">
        <f>'Minus points'!E25*'Prem Rasch'!$L$4</f>
        <v>2250</v>
      </c>
      <c r="G25" s="20">
        <f t="shared" ca="1" si="2"/>
        <v>11834.369628643311</v>
      </c>
      <c r="H25" s="20">
        <f t="shared" ca="1" si="1"/>
        <v>8463.0910992584468</v>
      </c>
    </row>
    <row r="26" spans="1:8" x14ac:dyDescent="0.2">
      <c r="A26" s="8" t="str">
        <f>Employees!A26</f>
        <v>Ксения Рубеновна Дмитриева</v>
      </c>
      <c r="B26" s="10">
        <f ca="1">IF(Employees!C26&lt;&gt;"", (TODAY()-Employees!C26)/365, 0)</f>
        <v>1.252054794520548</v>
      </c>
      <c r="C26" s="9">
        <f>AVERAGE(Employees!$D$2:$D$101)/Employees!D26</f>
        <v>0.99076427083723073</v>
      </c>
      <c r="D26" s="20">
        <f t="shared" ca="1" si="0"/>
        <v>1860.7367333121142</v>
      </c>
      <c r="E26" s="20">
        <f>'Premium points'!E26*'Prem Rasch'!$K$4</f>
        <v>9500</v>
      </c>
      <c r="F26" s="20">
        <f>'Minus points'!E26*'Prem Rasch'!$L$4</f>
        <v>900</v>
      </c>
      <c r="G26" s="20">
        <f t="shared" ca="1" si="2"/>
        <v>10460.736733312115</v>
      </c>
      <c r="H26" s="20">
        <f t="shared" ca="1" si="1"/>
        <v>7480.7675201478996</v>
      </c>
    </row>
    <row r="27" spans="1:8" x14ac:dyDescent="0.2">
      <c r="A27" s="8" t="str">
        <f>Employees!A27</f>
        <v>Ситников Чеслав Егорович</v>
      </c>
      <c r="B27" s="10">
        <f ca="1">IF(Employees!C27&lt;&gt;"", (TODAY()-Employees!C27)/365, 0)</f>
        <v>4.2547945205479456</v>
      </c>
      <c r="C27" s="9">
        <f>AVERAGE(Employees!$D$2:$D$101)/Employees!D27</f>
        <v>0.88696875976955025</v>
      </c>
      <c r="D27" s="20">
        <f t="shared" ca="1" si="0"/>
        <v>5660.8047284470349</v>
      </c>
      <c r="E27" s="20">
        <f>'Premium points'!E27*'Prem Rasch'!$K$4</f>
        <v>7000</v>
      </c>
      <c r="F27" s="20">
        <f>'Minus points'!E27*'Prem Rasch'!$L$4</f>
        <v>2700</v>
      </c>
      <c r="G27" s="20">
        <f t="shared" ca="1" si="2"/>
        <v>9960.804728447034</v>
      </c>
      <c r="H27" s="20">
        <f t="shared" ca="1" si="1"/>
        <v>7123.2520602312452</v>
      </c>
    </row>
    <row r="28" spans="1:8" x14ac:dyDescent="0.2">
      <c r="A28" s="8" t="str">
        <f>Employees!A28</f>
        <v>Зуев Лавр Ефстафьевич</v>
      </c>
      <c r="B28" s="10">
        <f ca="1">IF(Employees!C28&lt;&gt;"", (TODAY()-Employees!C28)/365, 0)</f>
        <v>6.5205479452054798</v>
      </c>
      <c r="C28" s="9">
        <f>AVERAGE(Employees!$D$2:$D$101)/Employees!D28</f>
        <v>0.85157976545247949</v>
      </c>
      <c r="D28" s="20">
        <f t="shared" ca="1" si="0"/>
        <v>8329.1500346995945</v>
      </c>
      <c r="E28" s="20">
        <f>'Premium points'!E28*'Prem Rasch'!$K$4</f>
        <v>12000</v>
      </c>
      <c r="F28" s="20">
        <f>'Minus points'!E28*'Prem Rasch'!$L$4</f>
        <v>3150</v>
      </c>
      <c r="G28" s="20">
        <f t="shared" ca="1" si="2"/>
        <v>17179.150034699596</v>
      </c>
      <c r="H28" s="20">
        <f t="shared" ca="1" si="1"/>
        <v>12285.294131729677</v>
      </c>
    </row>
    <row r="29" spans="1:8" x14ac:dyDescent="0.2">
      <c r="A29" s="8" t="str">
        <f>Employees!A29</f>
        <v>Виктория Александровна Воронцова</v>
      </c>
      <c r="B29" s="10">
        <f ca="1">IF(Employees!C29&lt;&gt;"", (TODAY()-Employees!C29)/365, 0)</f>
        <v>4.5671232876712331</v>
      </c>
      <c r="C29" s="9">
        <f>AVERAGE(Employees!$D$2:$D$101)/Employees!D29</f>
        <v>1.5040700910691633</v>
      </c>
      <c r="D29" s="20">
        <f t="shared" ca="1" si="0"/>
        <v>10303.910308817653</v>
      </c>
      <c r="E29" s="20">
        <f>'Premium points'!E29*'Prem Rasch'!$K$4</f>
        <v>9500</v>
      </c>
      <c r="F29" s="20">
        <f>'Minus points'!E29*'Prem Rasch'!$L$4</f>
        <v>2700</v>
      </c>
      <c r="G29" s="20">
        <f t="shared" ca="1" si="2"/>
        <v>17103.910308817653</v>
      </c>
      <c r="H29" s="20">
        <f t="shared" ca="1" si="1"/>
        <v>12231.488084225386</v>
      </c>
    </row>
    <row r="30" spans="1:8" x14ac:dyDescent="0.2">
      <c r="A30" s="8" t="str">
        <f>Employees!A30</f>
        <v>Потапова Александра Николаевна</v>
      </c>
      <c r="B30" s="10">
        <f ca="1">IF(Employees!C30&lt;&gt;"", (TODAY()-Employees!C30)/365, 0)</f>
        <v>2.9342465753424656</v>
      </c>
      <c r="C30" s="9">
        <f>AVERAGE(Employees!$D$2:$D$101)/Employees!D30</f>
        <v>1.2036252481023015</v>
      </c>
      <c r="D30" s="20">
        <f t="shared" ca="1" si="0"/>
        <v>5297.5998933598557</v>
      </c>
      <c r="E30" s="20">
        <f>'Premium points'!E30*'Prem Rasch'!$K$4</f>
        <v>5500</v>
      </c>
      <c r="F30" s="20">
        <f>'Minus points'!E30*'Prem Rasch'!$L$4</f>
        <v>3600</v>
      </c>
      <c r="G30" s="20">
        <f t="shared" ca="1" si="2"/>
        <v>7197.5998933598567</v>
      </c>
      <c r="H30" s="20">
        <f t="shared" ca="1" si="1"/>
        <v>5147.2064423342254</v>
      </c>
    </row>
    <row r="31" spans="1:8" x14ac:dyDescent="0.2">
      <c r="A31" s="8" t="str">
        <f>Employees!A31</f>
        <v>Раиса Ивановна Беспалова</v>
      </c>
      <c r="B31" s="10">
        <f ca="1">IF(Employees!C31&lt;&gt;"", (TODAY()-Employees!C31)/365, 0)</f>
        <v>1.9369863013698629</v>
      </c>
      <c r="C31" s="9">
        <f>AVERAGE(Employees!$D$2:$D$101)/Employees!D31</f>
        <v>1.818359045962278</v>
      </c>
      <c r="D31" s="20">
        <f t="shared" ca="1" si="0"/>
        <v>5283.2048445013579</v>
      </c>
      <c r="E31" s="20">
        <f>'Premium points'!E31*'Prem Rasch'!$K$4</f>
        <v>10500</v>
      </c>
      <c r="F31" s="20">
        <f>'Minus points'!E31*'Prem Rasch'!$L$4</f>
        <v>6300</v>
      </c>
      <c r="G31" s="20">
        <f t="shared" ca="1" si="2"/>
        <v>9483.204844501357</v>
      </c>
      <c r="H31" s="20">
        <f t="shared" ca="1" si="1"/>
        <v>6781.7069290867403</v>
      </c>
    </row>
    <row r="32" spans="1:8" x14ac:dyDescent="0.2">
      <c r="A32" s="8" t="str">
        <f>Employees!A32</f>
        <v>Варфоломей Изотович Ершов</v>
      </c>
      <c r="B32" s="10">
        <f ca="1">IF(Employees!C32&lt;&gt;"", (TODAY()-Employees!C32)/365, 0)</f>
        <v>9.6575342465753433</v>
      </c>
      <c r="C32" s="9">
        <f>AVERAGE(Employees!$D$2:$D$101)/Employees!D32</f>
        <v>0.79031875205189173</v>
      </c>
      <c r="D32" s="20">
        <f t="shared" ca="1" si="0"/>
        <v>11448.795620477747</v>
      </c>
      <c r="E32" s="20">
        <f>'Premium points'!E32*'Prem Rasch'!$K$4</f>
        <v>5500</v>
      </c>
      <c r="F32" s="20">
        <f>'Minus points'!E32*'Prem Rasch'!$L$4</f>
        <v>5400</v>
      </c>
      <c r="G32" s="20">
        <f t="shared" ca="1" si="2"/>
        <v>11548.795620477747</v>
      </c>
      <c r="H32" s="20">
        <f t="shared" ca="1" si="1"/>
        <v>8258.869081312012</v>
      </c>
    </row>
    <row r="33" spans="1:8" x14ac:dyDescent="0.2">
      <c r="A33" s="8" t="str">
        <f>Employees!A33</f>
        <v>Соболев Софрон Ермилович</v>
      </c>
      <c r="B33" s="10">
        <f ca="1">IF(Employees!C33&lt;&gt;"", (TODAY()-Employees!C33)/365, 0)</f>
        <v>7.6986301369863011</v>
      </c>
      <c r="C33" s="9">
        <f>AVERAGE(Employees!$D$2:$D$101)/Employees!D33</f>
        <v>1.6308193053046478</v>
      </c>
      <c r="D33" s="20">
        <f t="shared" ca="1" si="0"/>
        <v>18832.611977696135</v>
      </c>
      <c r="E33" s="20">
        <f>'Premium points'!E33*'Prem Rasch'!$K$4</f>
        <v>13500</v>
      </c>
      <c r="F33" s="20">
        <f>'Minus points'!E33*'Prem Rasch'!$L$4</f>
        <v>4500</v>
      </c>
      <c r="G33" s="20">
        <f t="shared" ca="1" si="2"/>
        <v>27832.611977696135</v>
      </c>
      <c r="H33" s="20">
        <f t="shared" ca="1" si="1"/>
        <v>19903.88487845107</v>
      </c>
    </row>
    <row r="34" spans="1:8" x14ac:dyDescent="0.2">
      <c r="A34" s="8" t="str">
        <f>Employees!A34</f>
        <v>Виктория Кузьминична Кулакова</v>
      </c>
      <c r="B34" s="10">
        <f ca="1">IF(Employees!C34&lt;&gt;"", (TODAY()-Employees!C34)/365, 0)</f>
        <v>1.6246575342465754</v>
      </c>
      <c r="C34" s="9">
        <f>AVERAGE(Employees!$D$2:$D$101)/Employees!D34</f>
        <v>0.67830586768673795</v>
      </c>
      <c r="D34" s="20">
        <f t="shared" ref="D34:D65" ca="1" si="3">B34*$M$4*C34</f>
        <v>1653.0221076913792</v>
      </c>
      <c r="E34" s="20">
        <f>'Premium points'!E34*'Prem Rasch'!$K$4</f>
        <v>7500</v>
      </c>
      <c r="F34" s="20">
        <f>'Minus points'!E34*'Prem Rasch'!$L$4</f>
        <v>3600</v>
      </c>
      <c r="G34" s="20">
        <f t="shared" ca="1" si="2"/>
        <v>5553.0221076913786</v>
      </c>
      <c r="H34" s="20">
        <f t="shared" ref="H34:H65" ca="1" si="4">(G34/$J$4)*$N$4</f>
        <v>3971.122539542976</v>
      </c>
    </row>
    <row r="35" spans="1:8" x14ac:dyDescent="0.2">
      <c r="A35" s="8" t="str">
        <f>Employees!A35</f>
        <v>Быков Будимир Захарьевич</v>
      </c>
      <c r="B35" s="10">
        <f ca="1">IF(Employees!C35&lt;&gt;"", (TODAY()-Employees!C35)/365, 0)</f>
        <v>2.506849315068493</v>
      </c>
      <c r="C35" s="9">
        <f>AVERAGE(Employees!$D$2:$D$101)/Employees!D35</f>
        <v>1.0362701539264283</v>
      </c>
      <c r="D35" s="20">
        <f t="shared" ca="1" si="3"/>
        <v>3896.6596883945826</v>
      </c>
      <c r="E35" s="20">
        <f>'Premium points'!E35*'Prem Rasch'!$K$4</f>
        <v>12000</v>
      </c>
      <c r="F35" s="20">
        <f>'Minus points'!E35*'Prem Rasch'!$L$4</f>
        <v>5400</v>
      </c>
      <c r="G35" s="20">
        <f t="shared" ca="1" si="2"/>
        <v>10496.659688394582</v>
      </c>
      <c r="H35" s="20">
        <f t="shared" ca="1" si="4"/>
        <v>7506.4570372880153</v>
      </c>
    </row>
    <row r="36" spans="1:8" x14ac:dyDescent="0.2">
      <c r="A36" s="8" t="str">
        <f>Employees!A36</f>
        <v>Казаков Януарий Еремеевич</v>
      </c>
      <c r="B36" s="10">
        <f ca="1">IF(Employees!C36&lt;&gt;"", (TODAY()-Employees!C36)/365, 0)</f>
        <v>5.5534246575342463</v>
      </c>
      <c r="C36" s="9">
        <f>AVERAGE(Employees!$D$2:$D$101)/Employees!D36</f>
        <v>0.87134441153888342</v>
      </c>
      <c r="D36" s="20">
        <f t="shared" ca="1" si="3"/>
        <v>7258.4183103670548</v>
      </c>
      <c r="E36" s="20">
        <f>'Premium points'!E36*'Prem Rasch'!$K$4</f>
        <v>9500</v>
      </c>
      <c r="F36" s="20">
        <f>'Minus points'!E36*'Prem Rasch'!$L$4</f>
        <v>3600</v>
      </c>
      <c r="G36" s="20">
        <f t="shared" ca="1" si="2"/>
        <v>13158.418310367055</v>
      </c>
      <c r="H36" s="20">
        <f t="shared" ca="1" si="4"/>
        <v>9409.9556104158273</v>
      </c>
    </row>
    <row r="37" spans="1:8" x14ac:dyDescent="0.2">
      <c r="A37" s="8" t="str">
        <f>Employees!A37</f>
        <v>Павлов Вениамин Иларионович</v>
      </c>
      <c r="B37" s="10">
        <f ca="1">IF(Employees!C37&lt;&gt;"", (TODAY()-Employees!C37)/365, 0)</f>
        <v>5.8328767123287673</v>
      </c>
      <c r="C37" s="9">
        <f>AVERAGE(Employees!$D$2:$D$101)/Employees!D37</f>
        <v>0.69254515814067019</v>
      </c>
      <c r="D37" s="20">
        <f t="shared" ca="1" si="3"/>
        <v>6059.2957877321387</v>
      </c>
      <c r="E37" s="20">
        <f>'Premium points'!E37*'Prem Rasch'!$K$4</f>
        <v>7500</v>
      </c>
      <c r="F37" s="20">
        <f>'Minus points'!E37*'Prem Rasch'!$L$4</f>
        <v>4950</v>
      </c>
      <c r="G37" s="20">
        <f t="shared" ca="1" si="2"/>
        <v>8609.2957877321387</v>
      </c>
      <c r="H37" s="20">
        <f t="shared" ca="1" si="4"/>
        <v>6156.7499443053894</v>
      </c>
    </row>
    <row r="38" spans="1:8" x14ac:dyDescent="0.2">
      <c r="A38" s="8" t="str">
        <f>Employees!A38</f>
        <v>Гремислав Иосифович Мясников</v>
      </c>
      <c r="B38" s="10">
        <f ca="1">IF(Employees!C38&lt;&gt;"", (TODAY()-Employees!C38)/365, 0)</f>
        <v>7.0356164383561648</v>
      </c>
      <c r="C38" s="9">
        <f>AVERAGE(Employees!$D$2:$D$101)/Employees!D38</f>
        <v>1.1112886619570539</v>
      </c>
      <c r="D38" s="20">
        <f t="shared" ca="1" si="3"/>
        <v>11727.901166735814</v>
      </c>
      <c r="E38" s="20">
        <f>'Premium points'!E38*'Prem Rasch'!$K$4</f>
        <v>8500</v>
      </c>
      <c r="F38" s="20">
        <f>'Minus points'!E38*'Prem Rasch'!$L$4</f>
        <v>4500</v>
      </c>
      <c r="G38" s="20">
        <f t="shared" ca="1" si="2"/>
        <v>15727.901166735814</v>
      </c>
      <c r="H38" s="20">
        <f t="shared" ca="1" si="4"/>
        <v>11247.465184123856</v>
      </c>
    </row>
    <row r="39" spans="1:8" x14ac:dyDescent="0.2">
      <c r="A39" s="8" t="str">
        <f>Employees!A39</f>
        <v>Марк Витальевич Дьячков</v>
      </c>
      <c r="B39" s="10">
        <f ca="1">IF(Employees!C39&lt;&gt;"", (TODAY()-Employees!C39)/365, 0)</f>
        <v>9.9287671232876704</v>
      </c>
      <c r="C39" s="9">
        <f>AVERAGE(Employees!$D$2:$D$101)/Employees!D39</f>
        <v>1.5903361226777706</v>
      </c>
      <c r="D39" s="20">
        <f t="shared" ca="1" si="3"/>
        <v>23685.115514729754</v>
      </c>
      <c r="E39" s="20">
        <f>'Premium points'!E39*'Prem Rasch'!$K$4</f>
        <v>16500</v>
      </c>
      <c r="F39" s="20">
        <f>'Minus points'!E39*'Prem Rasch'!$L$4</f>
        <v>5400</v>
      </c>
      <c r="G39" s="20">
        <f t="shared" ca="1" si="2"/>
        <v>34785.115514729754</v>
      </c>
      <c r="H39" s="20">
        <f t="shared" ca="1" si="4"/>
        <v>24875.816011937004</v>
      </c>
    </row>
    <row r="40" spans="1:8" x14ac:dyDescent="0.2">
      <c r="A40" s="8" t="str">
        <f>Employees!A40</f>
        <v>Ситникова Таисия Тимуровна</v>
      </c>
      <c r="B40" s="10">
        <f ca="1">IF(Employees!C40&lt;&gt;"", (TODAY()-Employees!C40)/365, 0)</f>
        <v>7.9479452054794519</v>
      </c>
      <c r="C40" s="9">
        <f>AVERAGE(Employees!$D$2:$D$101)/Employees!D40</f>
        <v>0.7678226788579382</v>
      </c>
      <c r="D40" s="20">
        <f t="shared" ca="1" si="3"/>
        <v>9153.9188686310081</v>
      </c>
      <c r="E40" s="20">
        <f>'Premium points'!E40*'Prem Rasch'!$K$4</f>
        <v>7000</v>
      </c>
      <c r="F40" s="20">
        <f>'Minus points'!E40*'Prem Rasch'!$L$4</f>
        <v>6300</v>
      </c>
      <c r="G40" s="20">
        <f t="shared" ca="1" si="2"/>
        <v>9853.9188686310081</v>
      </c>
      <c r="H40" s="20">
        <f t="shared" ca="1" si="4"/>
        <v>7046.81497086941</v>
      </c>
    </row>
    <row r="41" spans="1:8" x14ac:dyDescent="0.2">
      <c r="A41" s="8" t="str">
        <f>Employees!A41</f>
        <v>г-н Никифоров Агафон Гордеевич</v>
      </c>
      <c r="B41" s="10">
        <f ca="1">IF(Employees!C41&lt;&gt;"", (TODAY()-Employees!C41)/365, 0)</f>
        <v>6.3178082191780822</v>
      </c>
      <c r="C41" s="9">
        <f>AVERAGE(Employees!$D$2:$D$101)/Employees!D41</f>
        <v>0.68321783029740102</v>
      </c>
      <c r="D41" s="20">
        <f t="shared" ca="1" si="3"/>
        <v>6474.658835612905</v>
      </c>
      <c r="E41" s="20">
        <f>'Premium points'!E41*'Prem Rasch'!$K$4</f>
        <v>4000</v>
      </c>
      <c r="F41" s="20">
        <f>'Minus points'!E41*'Prem Rasch'!$L$4</f>
        <v>4500</v>
      </c>
      <c r="G41" s="20">
        <f t="shared" ca="1" si="2"/>
        <v>5974.658835612905</v>
      </c>
      <c r="H41" s="20">
        <f t="shared" ca="1" si="4"/>
        <v>4272.6468413153725</v>
      </c>
    </row>
    <row r="42" spans="1:8" x14ac:dyDescent="0.2">
      <c r="A42" s="8" t="str">
        <f>Employees!A42</f>
        <v>Мина Гавриилович Харитонов</v>
      </c>
      <c r="B42" s="10">
        <f ca="1">IF(Employees!C42&lt;&gt;"", (TODAY()-Employees!C42)/365, 0)</f>
        <v>9.7369863013698623</v>
      </c>
      <c r="C42" s="9">
        <f>AVERAGE(Employees!$D$2:$D$101)/Employees!D42</f>
        <v>1.0010518290762001</v>
      </c>
      <c r="D42" s="20">
        <f t="shared" ca="1" si="3"/>
        <v>14620.841920014307</v>
      </c>
      <c r="E42" s="20">
        <f>'Premium points'!E42*'Prem Rasch'!$K$4</f>
        <v>12500</v>
      </c>
      <c r="F42" s="20">
        <f>'Minus points'!E42*'Prem Rasch'!$L$4</f>
        <v>450</v>
      </c>
      <c r="G42" s="20">
        <f t="shared" ca="1" si="2"/>
        <v>26670.841920014307</v>
      </c>
      <c r="H42" s="20">
        <f t="shared" ca="1" si="4"/>
        <v>19073.070382784586</v>
      </c>
    </row>
    <row r="43" spans="1:8" x14ac:dyDescent="0.2">
      <c r="A43" s="8" t="str">
        <f>Employees!A43</f>
        <v>Никонова Глафира Леонидовна</v>
      </c>
      <c r="B43" s="10">
        <f ca="1">IF(Employees!C43&lt;&gt;"", (TODAY()-Employees!C43)/365, 0)</f>
        <v>6.4328767123287669</v>
      </c>
      <c r="C43" s="9">
        <f>AVERAGE(Employees!$D$2:$D$101)/Employees!D43</f>
        <v>0.87837759840778418</v>
      </c>
      <c r="D43" s="20">
        <f t="shared" ca="1" si="3"/>
        <v>8475.7421961430555</v>
      </c>
      <c r="E43" s="20">
        <f>'Premium points'!E43*'Prem Rasch'!$K$4</f>
        <v>10500</v>
      </c>
      <c r="F43" s="20">
        <f>'Minus points'!E43*'Prem Rasch'!$L$4</f>
        <v>5850</v>
      </c>
      <c r="G43" s="20">
        <f t="shared" ca="1" si="2"/>
        <v>13125.742196143055</v>
      </c>
      <c r="H43" s="20">
        <f t="shared" ca="1" si="4"/>
        <v>9386.588000638103</v>
      </c>
    </row>
    <row r="44" spans="1:8" x14ac:dyDescent="0.2">
      <c r="A44" s="8" t="str">
        <f>Employees!A44</f>
        <v>Лебедева Ульяна Наумовна</v>
      </c>
      <c r="B44" s="10">
        <f ca="1">IF(Employees!C44&lt;&gt;"", (TODAY()-Employees!C44)/365, 0)</f>
        <v>1.3780821917808219</v>
      </c>
      <c r="C44" s="9">
        <f>AVERAGE(Employees!$D$2:$D$101)/Employees!D44</f>
        <v>1.2907075778254371</v>
      </c>
      <c r="D44" s="20">
        <f t="shared" ca="1" si="3"/>
        <v>2668.0516916966913</v>
      </c>
      <c r="E44" s="20">
        <f>'Premium points'!E44*'Prem Rasch'!$K$4</f>
        <v>4500</v>
      </c>
      <c r="F44" s="20">
        <f>'Minus points'!E44*'Prem Rasch'!$L$4</f>
        <v>900</v>
      </c>
      <c r="G44" s="20">
        <f t="shared" ca="1" si="2"/>
        <v>6268.0516916966917</v>
      </c>
      <c r="H44" s="20">
        <f t="shared" ca="1" si="4"/>
        <v>4482.4603376674677</v>
      </c>
    </row>
    <row r="45" spans="1:8" x14ac:dyDescent="0.2">
      <c r="A45" s="8" t="str">
        <f>Employees!A45</f>
        <v>Федот Фролович Емельянов</v>
      </c>
      <c r="B45" s="10">
        <f ca="1">IF(Employees!C45&lt;&gt;"", (TODAY()-Employees!C45)/365, 0)</f>
        <v>9.3123287671232884</v>
      </c>
      <c r="C45" s="9">
        <f>AVERAGE(Employees!$D$2:$D$101)/Employees!D45</f>
        <v>0.84615557496485028</v>
      </c>
      <c r="D45" s="20">
        <f t="shared" ca="1" si="3"/>
        <v>11819.518353310383</v>
      </c>
      <c r="E45" s="20">
        <f>'Premium points'!E45*'Prem Rasch'!$K$4</f>
        <v>6500</v>
      </c>
      <c r="F45" s="20">
        <f>'Minus points'!E45*'Prem Rasch'!$L$4</f>
        <v>2250</v>
      </c>
      <c r="G45" s="20">
        <f t="shared" ca="1" si="2"/>
        <v>16069.518353310385</v>
      </c>
      <c r="H45" s="20">
        <f t="shared" ca="1" si="4"/>
        <v>11491.765257704066</v>
      </c>
    </row>
    <row r="46" spans="1:8" x14ac:dyDescent="0.2">
      <c r="A46" s="8" t="str">
        <f>Employees!A46</f>
        <v>Силин Нестор Давидович</v>
      </c>
      <c r="B46" s="10">
        <f ca="1">IF(Employees!C46&lt;&gt;"", (TODAY()-Employees!C46)/365, 0)</f>
        <v>5.3479452054794523</v>
      </c>
      <c r="C46" s="9">
        <f>AVERAGE(Employees!$D$2:$D$101)/Employees!D46</f>
        <v>1.9614930864197531</v>
      </c>
      <c r="D46" s="20">
        <f t="shared" ca="1" si="3"/>
        <v>15734.936320649416</v>
      </c>
      <c r="E46" s="20">
        <f>'Premium points'!E46*'Prem Rasch'!$K$4</f>
        <v>10500</v>
      </c>
      <c r="F46" s="20">
        <f>'Minus points'!E46*'Prem Rasch'!$L$4</f>
        <v>3600</v>
      </c>
      <c r="G46" s="20">
        <f t="shared" ca="1" si="2"/>
        <v>22634.936320649416</v>
      </c>
      <c r="H46" s="20">
        <f t="shared" ca="1" si="4"/>
        <v>16186.880595982397</v>
      </c>
    </row>
    <row r="47" spans="1:8" x14ac:dyDescent="0.2">
      <c r="A47" s="8" t="str">
        <f>Employees!A47</f>
        <v>Евгений Гордеевич Матвеев</v>
      </c>
      <c r="B47" s="10">
        <f ca="1">IF(Employees!C47&lt;&gt;"", (TODAY()-Employees!C47)/365, 0)</f>
        <v>8.0219178082191789</v>
      </c>
      <c r="C47" s="9">
        <f>AVERAGE(Employees!$D$2:$D$101)/Employees!D47</f>
        <v>0.96129515119979669</v>
      </c>
      <c r="D47" s="20">
        <f t="shared" ca="1" si="3"/>
        <v>11567.146038546596</v>
      </c>
      <c r="E47" s="20">
        <f>'Premium points'!E47*'Prem Rasch'!$K$4</f>
        <v>13000</v>
      </c>
      <c r="F47" s="20">
        <f>'Minus points'!E47*'Prem Rasch'!$L$4</f>
        <v>4500</v>
      </c>
      <c r="G47" s="20">
        <f t="shared" ca="1" si="2"/>
        <v>20067.146038546598</v>
      </c>
      <c r="H47" s="20">
        <f t="shared" ca="1" si="4"/>
        <v>14350.581429812277</v>
      </c>
    </row>
    <row r="48" spans="1:8" x14ac:dyDescent="0.2">
      <c r="A48" s="8" t="str">
        <f>Employees!A48</f>
        <v>Соколова Любовь Рубеновна</v>
      </c>
      <c r="B48" s="10">
        <f ca="1">IF(Employees!C48&lt;&gt;"", (TODAY()-Employees!C48)/365, 0)</f>
        <v>1.904109589041096</v>
      </c>
      <c r="C48" s="9">
        <f>AVERAGE(Employees!$D$2:$D$101)/Employees!D48</f>
        <v>1.1014582033470599</v>
      </c>
      <c r="D48" s="20">
        <f t="shared" ca="1" si="3"/>
        <v>3145.9456903816708</v>
      </c>
      <c r="E48" s="20">
        <f>'Premium points'!E48*'Prem Rasch'!$K$4</f>
        <v>9500</v>
      </c>
      <c r="F48" s="20">
        <f>'Minus points'!E48*'Prem Rasch'!$L$4</f>
        <v>3150</v>
      </c>
      <c r="G48" s="20">
        <f t="shared" ca="1" si="2"/>
        <v>9495.9456903816717</v>
      </c>
      <c r="H48" s="20">
        <f t="shared" ca="1" si="4"/>
        <v>6790.8182668892832</v>
      </c>
    </row>
    <row r="49" spans="1:8" x14ac:dyDescent="0.2">
      <c r="A49" s="8" t="str">
        <f>Employees!A49</f>
        <v>Шестаков Аггей Иосипович</v>
      </c>
      <c r="B49" s="10">
        <f ca="1">IF(Employees!C49&lt;&gt;"", (TODAY()-Employees!C49)/365, 0)</f>
        <v>4.5479452054794525</v>
      </c>
      <c r="C49" s="9">
        <f>AVERAGE(Employees!$D$2:$D$101)/Employees!D49</f>
        <v>1.5632656394513647</v>
      </c>
      <c r="D49" s="20">
        <f t="shared" ca="1" si="3"/>
        <v>10664.469704750405</v>
      </c>
      <c r="E49" s="20">
        <f>'Premium points'!E49*'Prem Rasch'!$K$4</f>
        <v>6000</v>
      </c>
      <c r="F49" s="20">
        <f>'Minus points'!E49*'Prem Rasch'!$L$4</f>
        <v>4950</v>
      </c>
      <c r="G49" s="20">
        <f t="shared" ca="1" si="2"/>
        <v>11714.469704750405</v>
      </c>
      <c r="H49" s="20">
        <f t="shared" ca="1" si="4"/>
        <v>8377.3472860650654</v>
      </c>
    </row>
    <row r="50" spans="1:8" x14ac:dyDescent="0.2">
      <c r="A50" s="8" t="str">
        <f>Employees!A50</f>
        <v>Лебедев Твердислав Гертрудович</v>
      </c>
      <c r="B50" s="10">
        <f ca="1">IF(Employees!C50&lt;&gt;"", (TODAY()-Employees!C50)/365, 0)</f>
        <v>4.8273972602739725</v>
      </c>
      <c r="C50" s="9">
        <f>AVERAGE(Employees!$D$2:$D$101)/Employees!D50</f>
        <v>0.85280477069735483</v>
      </c>
      <c r="D50" s="20">
        <f t="shared" ca="1" si="3"/>
        <v>6175.2411204194759</v>
      </c>
      <c r="E50" s="20">
        <f>'Premium points'!E50*'Prem Rasch'!$K$4</f>
        <v>8500</v>
      </c>
      <c r="F50" s="20">
        <f>'Minus points'!E50*'Prem Rasch'!$L$4</f>
        <v>3600</v>
      </c>
      <c r="G50" s="20">
        <f t="shared" ca="1" si="2"/>
        <v>11075.241120419476</v>
      </c>
      <c r="H50" s="20">
        <f t="shared" ca="1" si="4"/>
        <v>7920.2169181450936</v>
      </c>
    </row>
    <row r="51" spans="1:8" x14ac:dyDescent="0.2">
      <c r="A51" s="8" t="str">
        <f>Employees!A51</f>
        <v>Савелий Димитриевич Зуев</v>
      </c>
      <c r="B51" s="10">
        <f ca="1">IF(Employees!C51&lt;&gt;"", (TODAY()-Employees!C51)/365, 0)</f>
        <v>8.9671232876712335</v>
      </c>
      <c r="C51" s="9">
        <f>AVERAGE(Employees!$D$2:$D$101)/Employees!D51</f>
        <v>1.7224359836083347</v>
      </c>
      <c r="D51" s="20">
        <f t="shared" ca="1" si="3"/>
        <v>23167.943730205807</v>
      </c>
      <c r="E51" s="20">
        <f>'Premium points'!E51*'Prem Rasch'!$K$4</f>
        <v>13500</v>
      </c>
      <c r="F51" s="20">
        <f>'Minus points'!E51*'Prem Rasch'!$L$4</f>
        <v>3150</v>
      </c>
      <c r="G51" s="20">
        <f t="shared" ca="1" si="2"/>
        <v>33517.943730205807</v>
      </c>
      <c r="H51" s="20">
        <f t="shared" ca="1" si="4"/>
        <v>23969.625772206808</v>
      </c>
    </row>
    <row r="52" spans="1:8" x14ac:dyDescent="0.2">
      <c r="A52" s="8" t="str">
        <f>Employees!A52</f>
        <v>Олег Юлианович Белоусов</v>
      </c>
      <c r="B52" s="10">
        <f ca="1">IF(Employees!C52&lt;&gt;"", (TODAY()-Employees!C52)/365, 0)</f>
        <v>3.2191780821917808</v>
      </c>
      <c r="C52" s="9">
        <f>AVERAGE(Employees!$D$2:$D$101)/Employees!D52</f>
        <v>0.80735466888897922</v>
      </c>
      <c r="D52" s="20">
        <f t="shared" ca="1" si="3"/>
        <v>3898.5276819639062</v>
      </c>
      <c r="E52" s="20">
        <f>'Premium points'!E52*'Prem Rasch'!$K$4</f>
        <v>2500</v>
      </c>
      <c r="F52" s="20">
        <f>'Minus points'!E52*'Prem Rasch'!$L$4</f>
        <v>4500</v>
      </c>
      <c r="G52" s="20">
        <f t="shared" ca="1" si="2"/>
        <v>1898.5276819639057</v>
      </c>
      <c r="H52" s="20">
        <f t="shared" ca="1" si="4"/>
        <v>1357.6906274784376</v>
      </c>
    </row>
    <row r="53" spans="1:8" x14ac:dyDescent="0.2">
      <c r="A53" s="8" t="str">
        <f>Employees!A53</f>
        <v>Комарова Вероника Тимофеевна</v>
      </c>
      <c r="B53" s="10">
        <f ca="1">IF(Employees!C53&lt;&gt;"", (TODAY()-Employees!C53)/365, 0)</f>
        <v>2.1671232876712327</v>
      </c>
      <c r="C53" s="9">
        <f>AVERAGE(Employees!$D$2:$D$101)/Employees!D53</f>
        <v>0.86695117426226642</v>
      </c>
      <c r="D53" s="20">
        <f t="shared" ca="1" si="3"/>
        <v>2818.1851185265177</v>
      </c>
      <c r="E53" s="20">
        <f>'Premium points'!E53*'Prem Rasch'!$K$4</f>
        <v>9000</v>
      </c>
      <c r="F53" s="20">
        <f>'Minus points'!E53*'Prem Rasch'!$L$4</f>
        <v>3600</v>
      </c>
      <c r="G53" s="20">
        <f t="shared" ca="1" si="2"/>
        <v>8218.1851185265186</v>
      </c>
      <c r="H53" s="20">
        <f t="shared" ca="1" si="4"/>
        <v>5877.0556870491582</v>
      </c>
    </row>
    <row r="54" spans="1:8" x14ac:dyDescent="0.2">
      <c r="A54" s="8" t="str">
        <f>Employees!A54</f>
        <v>Красильников Гурий Юльевич</v>
      </c>
      <c r="B54" s="10">
        <f ca="1">IF(Employees!C54&lt;&gt;"", (TODAY()-Employees!C54)/365, 0)</f>
        <v>8.5698630136986296</v>
      </c>
      <c r="C54" s="9">
        <f>AVERAGE(Employees!$D$2:$D$101)/Employees!D54</f>
        <v>0.81811363308685714</v>
      </c>
      <c r="D54" s="20">
        <f t="shared" ca="1" si="3"/>
        <v>10516.682647790503</v>
      </c>
      <c r="E54" s="20">
        <f>'Premium points'!E54*'Prem Rasch'!$K$4</f>
        <v>8500</v>
      </c>
      <c r="F54" s="20">
        <f>'Minus points'!E54*'Prem Rasch'!$L$4</f>
        <v>5400</v>
      </c>
      <c r="G54" s="20">
        <f t="shared" ca="1" si="2"/>
        <v>13616.682647790505</v>
      </c>
      <c r="H54" s="20">
        <f t="shared" ca="1" si="4"/>
        <v>9737.6733475540223</v>
      </c>
    </row>
    <row r="55" spans="1:8" x14ac:dyDescent="0.2">
      <c r="A55" s="8" t="str">
        <f>Employees!A55</f>
        <v>Велимир Адамович Большаков</v>
      </c>
      <c r="B55" s="10">
        <f ca="1">IF(Employees!C55&lt;&gt;"", (TODAY()-Employees!C55)/365, 0)</f>
        <v>7.6958904109589037</v>
      </c>
      <c r="C55" s="9">
        <f>AVERAGE(Employees!$D$2:$D$101)/Employees!D55</f>
        <v>0.82386615365469174</v>
      </c>
      <c r="D55" s="20">
        <f t="shared" ca="1" si="3"/>
        <v>9510.5754477371047</v>
      </c>
      <c r="E55" s="20">
        <f>'Premium points'!E55*'Prem Rasch'!$K$4</f>
        <v>7000</v>
      </c>
      <c r="F55" s="20">
        <f>'Minus points'!E55*'Prem Rasch'!$L$4</f>
        <v>2250</v>
      </c>
      <c r="G55" s="20">
        <f t="shared" ca="1" si="2"/>
        <v>14260.575447737105</v>
      </c>
      <c r="H55" s="20">
        <f t="shared" ca="1" si="4"/>
        <v>10198.139227453143</v>
      </c>
    </row>
    <row r="56" spans="1:8" x14ac:dyDescent="0.2">
      <c r="A56" s="8" t="str">
        <f>Employees!A56</f>
        <v>Анастасия Макаровна Боброва</v>
      </c>
      <c r="B56" s="10">
        <f ca="1">IF(Employees!C56&lt;&gt;"", (TODAY()-Employees!C56)/365, 0)</f>
        <v>2.1945205479452055</v>
      </c>
      <c r="C56" s="9">
        <f>AVERAGE(Employees!$D$2:$D$101)/Employees!D56</f>
        <v>1.0097551892008694</v>
      </c>
      <c r="D56" s="20">
        <f t="shared" ca="1" si="3"/>
        <v>3323.8927666434097</v>
      </c>
      <c r="E56" s="20">
        <f>'Premium points'!E56*'Prem Rasch'!$K$4</f>
        <v>14000</v>
      </c>
      <c r="F56" s="20">
        <f>'Minus points'!E56*'Prem Rasch'!$L$4</f>
        <v>2700</v>
      </c>
      <c r="G56" s="20">
        <f t="shared" ca="1" si="2"/>
        <v>14623.89276664341</v>
      </c>
      <c r="H56" s="20">
        <f t="shared" ca="1" si="4"/>
        <v>10457.957676963148</v>
      </c>
    </row>
    <row r="57" spans="1:8" x14ac:dyDescent="0.2">
      <c r="A57" s="8" t="str">
        <f>Employees!A57</f>
        <v>Ефремов Эраст Тимурович</v>
      </c>
      <c r="B57" s="10">
        <f ca="1">IF(Employees!C57&lt;&gt;"", (TODAY()-Employees!C57)/365, 0)</f>
        <v>2.8438356164383563</v>
      </c>
      <c r="C57" s="9">
        <f>AVERAGE(Employees!$D$2:$D$101)/Employees!D57</f>
        <v>0.75893945907731697</v>
      </c>
      <c r="D57" s="20">
        <f t="shared" ca="1" si="3"/>
        <v>3237.4485966668012</v>
      </c>
      <c r="E57" s="20">
        <f>'Premium points'!E57*'Prem Rasch'!$K$4</f>
        <v>8000</v>
      </c>
      <c r="F57" s="20">
        <f>'Minus points'!E57*'Prem Rasch'!$L$4</f>
        <v>4050</v>
      </c>
      <c r="G57" s="20">
        <f t="shared" ca="1" si="2"/>
        <v>7187.4485966668017</v>
      </c>
      <c r="H57" s="20">
        <f t="shared" ca="1" si="4"/>
        <v>5139.9469641038868</v>
      </c>
    </row>
    <row r="58" spans="1:8" x14ac:dyDescent="0.2">
      <c r="A58" s="8" t="str">
        <f>Employees!A58</f>
        <v>Субботина Мария Юльевна</v>
      </c>
      <c r="B58" s="10">
        <f ca="1">IF(Employees!C58&lt;&gt;"", (TODAY()-Employees!C58)/365, 0)</f>
        <v>4.4684931506849317</v>
      </c>
      <c r="C58" s="9">
        <f>AVERAGE(Employees!$D$2:$D$101)/Employees!D58</f>
        <v>1.6757118147109078</v>
      </c>
      <c r="D58" s="20">
        <f t="shared" ca="1" si="3"/>
        <v>11231.860149836262</v>
      </c>
      <c r="E58" s="20">
        <f>'Premium points'!E58*'Prem Rasch'!$K$4</f>
        <v>11000</v>
      </c>
      <c r="F58" s="20">
        <f>'Minus points'!E58*'Prem Rasch'!$L$4</f>
        <v>6750</v>
      </c>
      <c r="G58" s="20">
        <f t="shared" ca="1" si="2"/>
        <v>15481.860149836262</v>
      </c>
      <c r="H58" s="20">
        <f t="shared" ca="1" si="4"/>
        <v>11071.514321888213</v>
      </c>
    </row>
    <row r="59" spans="1:8" x14ac:dyDescent="0.2">
      <c r="A59" s="8" t="str">
        <f>Employees!A59</f>
        <v>Зайцев Боян Игнатьевич</v>
      </c>
      <c r="B59" s="10">
        <f ca="1">IF(Employees!C59&lt;&gt;"", (TODAY()-Employees!C59)/365, 0)</f>
        <v>5.0410958904109586</v>
      </c>
      <c r="C59" s="9">
        <f>AVERAGE(Employees!$D$2:$D$101)/Employees!D59</f>
        <v>1.6351495379042051</v>
      </c>
      <c r="D59" s="20">
        <f t="shared" ca="1" si="3"/>
        <v>12364.4184236044</v>
      </c>
      <c r="E59" s="20">
        <f>'Premium points'!E59*'Prem Rasch'!$K$4</f>
        <v>4000</v>
      </c>
      <c r="F59" s="20">
        <f>'Minus points'!E59*'Prem Rasch'!$L$4</f>
        <v>4950</v>
      </c>
      <c r="G59" s="20">
        <f t="shared" ca="1" si="2"/>
        <v>11414.4184236044</v>
      </c>
      <c r="H59" s="20">
        <f t="shared" ca="1" si="4"/>
        <v>8162.772162381104</v>
      </c>
    </row>
    <row r="60" spans="1:8" x14ac:dyDescent="0.2">
      <c r="A60" s="8" t="str">
        <f>Employees!A60</f>
        <v>Евгения Святославовна Моисеева</v>
      </c>
      <c r="B60" s="10">
        <f ca="1">IF(Employees!C60&lt;&gt;"", (TODAY()-Employees!C60)/365, 0)</f>
        <v>9.7726027397260271</v>
      </c>
      <c r="C60" s="9">
        <f>AVERAGE(Employees!$D$2:$D$101)/Employees!D60</f>
        <v>0.76346893860761933</v>
      </c>
      <c r="D60" s="20">
        <f t="shared" ca="1" si="3"/>
        <v>11191.617961698814</v>
      </c>
      <c r="E60" s="20">
        <f>'Premium points'!E60*'Prem Rasch'!$K$4</f>
        <v>12500</v>
      </c>
      <c r="F60" s="20">
        <f>'Minus points'!E60*'Prem Rasch'!$L$4</f>
        <v>3600</v>
      </c>
      <c r="G60" s="20">
        <f t="shared" ca="1" si="2"/>
        <v>20091.617961698816</v>
      </c>
      <c r="H60" s="20">
        <f t="shared" ca="1" si="4"/>
        <v>14368.081991439996</v>
      </c>
    </row>
    <row r="61" spans="1:8" x14ac:dyDescent="0.2">
      <c r="A61" s="8" t="str">
        <f>Employees!A61</f>
        <v>Вадим Матвеевич Щукин</v>
      </c>
      <c r="B61" s="10">
        <f ca="1">IF(Employees!C61&lt;&gt;"", (TODAY()-Employees!C61)/365, 0)</f>
        <v>3.9753424657534246</v>
      </c>
      <c r="C61" s="9">
        <f>AVERAGE(Employees!$D$2:$D$101)/Employees!D61</f>
        <v>0.73168468850163948</v>
      </c>
      <c r="D61" s="20">
        <f t="shared" ca="1" si="3"/>
        <v>4363.0458206132007</v>
      </c>
      <c r="E61" s="20">
        <f>'Premium points'!E61*'Prem Rasch'!$K$4</f>
        <v>9000</v>
      </c>
      <c r="F61" s="20">
        <f>'Minus points'!E61*'Prem Rasch'!$L$4</f>
        <v>6750</v>
      </c>
      <c r="G61" s="20">
        <f t="shared" ca="1" si="2"/>
        <v>6613.0458206132007</v>
      </c>
      <c r="H61" s="20">
        <f t="shared" ca="1" si="4"/>
        <v>4729.1753578458975</v>
      </c>
    </row>
    <row r="62" spans="1:8" x14ac:dyDescent="0.2">
      <c r="A62" s="8" t="str">
        <f>Employees!A62</f>
        <v>Агафья Ильинична Гришина</v>
      </c>
      <c r="B62" s="10">
        <f ca="1">IF(Employees!C62&lt;&gt;"", (TODAY()-Employees!C62)/365, 0)</f>
        <v>3.095890410958904</v>
      </c>
      <c r="C62" s="9">
        <f>AVERAGE(Employees!$D$2:$D$101)/Employees!D62</f>
        <v>0.90449020255268764</v>
      </c>
      <c r="D62" s="20">
        <f t="shared" ca="1" si="3"/>
        <v>4200.3038173337136</v>
      </c>
      <c r="E62" s="20">
        <f>'Premium points'!E62*'Prem Rasch'!$K$4</f>
        <v>14500</v>
      </c>
      <c r="F62" s="20">
        <f>'Minus points'!E62*'Prem Rasch'!$L$4</f>
        <v>5400</v>
      </c>
      <c r="G62" s="20">
        <f t="shared" ca="1" si="2"/>
        <v>13300.303817333712</v>
      </c>
      <c r="H62" s="20">
        <f t="shared" ca="1" si="4"/>
        <v>9511.4219334058525</v>
      </c>
    </row>
    <row r="63" spans="1:8" x14ac:dyDescent="0.2">
      <c r="A63" s="8" t="str">
        <f>Employees!A63</f>
        <v>Евдокимова Фаина Павловна</v>
      </c>
      <c r="B63" s="10">
        <f ca="1">IF(Employees!C63&lt;&gt;"", (TODAY()-Employees!C63)/365, 0)</f>
        <v>4.5315068493150683</v>
      </c>
      <c r="C63" s="9">
        <f>AVERAGE(Employees!$D$2:$D$101)/Employees!D63</f>
        <v>1.1099843507663933</v>
      </c>
      <c r="D63" s="20">
        <f t="shared" ca="1" si="3"/>
        <v>7544.8525321956758</v>
      </c>
      <c r="E63" s="20">
        <f>'Premium points'!E63*'Prem Rasch'!$K$4</f>
        <v>1000</v>
      </c>
      <c r="F63" s="20">
        <f>'Minus points'!E63*'Prem Rasch'!$L$4</f>
        <v>1800</v>
      </c>
      <c r="G63" s="20">
        <f t="shared" ca="1" si="2"/>
        <v>6744.8525321956768</v>
      </c>
      <c r="H63" s="20">
        <f t="shared" ca="1" si="4"/>
        <v>4823.4340503339454</v>
      </c>
    </row>
    <row r="64" spans="1:8" x14ac:dyDescent="0.2">
      <c r="A64" s="8" t="str">
        <f>Employees!A64</f>
        <v>Надежда Филипповна Савина</v>
      </c>
      <c r="B64" s="10">
        <f ca="1">IF(Employees!C64&lt;&gt;"", (TODAY()-Employees!C64)/365, 0)</f>
        <v>1.515068493150685</v>
      </c>
      <c r="C64" s="9">
        <f>AVERAGE(Employees!$D$2:$D$101)/Employees!D64</f>
        <v>0.80555356128822908</v>
      </c>
      <c r="D64" s="20">
        <f t="shared" ca="1" si="3"/>
        <v>1830.703230379688</v>
      </c>
      <c r="E64" s="20">
        <f>'Premium points'!E64*'Prem Rasch'!$K$4</f>
        <v>14000</v>
      </c>
      <c r="F64" s="20">
        <f>'Minus points'!E64*'Prem Rasch'!$L$4</f>
        <v>450</v>
      </c>
      <c r="G64" s="20">
        <f t="shared" ca="1" si="2"/>
        <v>15380.703230379688</v>
      </c>
      <c r="H64" s="20">
        <f t="shared" ca="1" si="4"/>
        <v>10999.174159163425</v>
      </c>
    </row>
    <row r="65" spans="1:8" x14ac:dyDescent="0.2">
      <c r="A65" s="8" t="str">
        <f>Employees!A65</f>
        <v>Комарова Маргарита Вениаминовна</v>
      </c>
      <c r="B65" s="10">
        <f ca="1">IF(Employees!C65&lt;&gt;"", (TODAY()-Employees!C65)/365, 0)</f>
        <v>8.0547945205479454</v>
      </c>
      <c r="C65" s="9">
        <f>AVERAGE(Employees!$D$2:$D$101)/Employees!D65</f>
        <v>1.3651441778938687</v>
      </c>
      <c r="D65" s="20">
        <f t="shared" ca="1" si="3"/>
        <v>16493.933765786194</v>
      </c>
      <c r="E65" s="20">
        <f>'Premium points'!E65*'Prem Rasch'!$K$4</f>
        <v>4500</v>
      </c>
      <c r="F65" s="20">
        <f>'Minus points'!E65*'Prem Rasch'!$L$4</f>
        <v>4500</v>
      </c>
      <c r="G65" s="20">
        <f t="shared" ca="1" si="2"/>
        <v>16493.933765786194</v>
      </c>
      <c r="H65" s="20">
        <f t="shared" ca="1" si="4"/>
        <v>11795.276675077625</v>
      </c>
    </row>
    <row r="66" spans="1:8" x14ac:dyDescent="0.2">
      <c r="A66" s="8" t="str">
        <f>Employees!A66</f>
        <v>Носова Ираида Ивановна</v>
      </c>
      <c r="B66" s="10">
        <f ca="1">IF(Employees!C66&lt;&gt;"", (TODAY()-Employees!C66)/365, 0)</f>
        <v>8.9068493150684933</v>
      </c>
      <c r="C66" s="9">
        <f>AVERAGE(Employees!$D$2:$D$101)/Employees!D66</f>
        <v>0.70768498227234666</v>
      </c>
      <c r="D66" s="20">
        <f t="shared" ref="D66:D97" ca="1" si="5">B66*$M$4*C66</f>
        <v>9454.8652494550643</v>
      </c>
      <c r="E66" s="20">
        <f>'Premium points'!E66*'Prem Rasch'!$K$4</f>
        <v>6000</v>
      </c>
      <c r="F66" s="20">
        <f>'Minus points'!E66*'Prem Rasch'!$L$4</f>
        <v>2700</v>
      </c>
      <c r="G66" s="20">
        <f t="shared" ca="1" si="2"/>
        <v>12754.865249455064</v>
      </c>
      <c r="H66" s="20">
        <f t="shared" ref="H66:H97" ca="1" si="6">(G66/$J$4)*$N$4</f>
        <v>9121.3634483443857</v>
      </c>
    </row>
    <row r="67" spans="1:8" x14ac:dyDescent="0.2">
      <c r="A67" s="8" t="str">
        <f>Employees!A67</f>
        <v>Одинцов Гаврила Ярославович</v>
      </c>
      <c r="B67" s="10">
        <f ca="1">IF(Employees!C67&lt;&gt;"", (TODAY()-Employees!C67)/365, 0)</f>
        <v>9.2410958904109588</v>
      </c>
      <c r="C67" s="9">
        <f>AVERAGE(Employees!$D$2:$D$101)/Employees!D67</f>
        <v>0.71477195634374358</v>
      </c>
      <c r="D67" s="20">
        <f t="shared" ca="1" si="5"/>
        <v>9907.9142825237541</v>
      </c>
      <c r="E67" s="20">
        <f>'Premium points'!E67*'Prem Rasch'!$K$4</f>
        <v>10000</v>
      </c>
      <c r="F67" s="20">
        <f>'Minus points'!E67*'Prem Rasch'!$L$4</f>
        <v>0</v>
      </c>
      <c r="G67" s="20">
        <f t="shared" ref="G67:G101" ca="1" si="7">SUM(D67:E67)-F67</f>
        <v>19907.914282523754</v>
      </c>
      <c r="H67" s="20">
        <f t="shared" ca="1" si="6"/>
        <v>14236.710315473025</v>
      </c>
    </row>
    <row r="68" spans="1:8" x14ac:dyDescent="0.2">
      <c r="A68" s="8" t="str">
        <f>Employees!A68</f>
        <v>Меркушев Прокофий Федосьевич</v>
      </c>
      <c r="B68" s="10">
        <f ca="1">IF(Employees!C68&lt;&gt;"", (TODAY()-Employees!C68)/365, 0)</f>
        <v>9.624657534246575</v>
      </c>
      <c r="C68" s="9">
        <f>AVERAGE(Employees!$D$2:$D$101)/Employees!D68</f>
        <v>1.0332106858116457</v>
      </c>
      <c r="D68" s="20">
        <f t="shared" ca="1" si="5"/>
        <v>14916.44851749169</v>
      </c>
      <c r="E68" s="20">
        <f>'Premium points'!E68*'Prem Rasch'!$K$4</f>
        <v>7500</v>
      </c>
      <c r="F68" s="20">
        <f>'Minus points'!E68*'Prem Rasch'!$L$4</f>
        <v>3600</v>
      </c>
      <c r="G68" s="20">
        <f t="shared" ca="1" si="7"/>
        <v>18816.448517491692</v>
      </c>
      <c r="H68" s="20">
        <f t="shared" ca="1" si="6"/>
        <v>13456.172399973835</v>
      </c>
    </row>
    <row r="69" spans="1:8" x14ac:dyDescent="0.2">
      <c r="A69" s="8" t="str">
        <f>Employees!A69</f>
        <v>Громова Екатерина Евгеньевна</v>
      </c>
      <c r="B69" s="10">
        <f ca="1">IF(Employees!C69&lt;&gt;"", (TODAY()-Employees!C69)/365, 0)</f>
        <v>9.2383561643835623</v>
      </c>
      <c r="C69" s="9">
        <f>AVERAGE(Employees!$D$2:$D$101)/Employees!D69</f>
        <v>1.7002069600205463</v>
      </c>
      <c r="D69" s="20">
        <f t="shared" ca="1" si="5"/>
        <v>23560.676174750475</v>
      </c>
      <c r="E69" s="20">
        <f>'Premium points'!E69*'Prem Rasch'!$K$4</f>
        <v>6500</v>
      </c>
      <c r="F69" s="20">
        <f>'Minus points'!E69*'Prem Rasch'!$L$4</f>
        <v>4950</v>
      </c>
      <c r="G69" s="20">
        <f t="shared" ca="1" si="7"/>
        <v>25110.676174750475</v>
      </c>
      <c r="H69" s="20">
        <f t="shared" ca="1" si="6"/>
        <v>17957.35190799972</v>
      </c>
    </row>
    <row r="70" spans="1:8" x14ac:dyDescent="0.2">
      <c r="A70" s="8" t="str">
        <f>Employees!A70</f>
        <v>Натан Гурьевич Лазарев</v>
      </c>
      <c r="B70" s="10">
        <f ca="1">IF(Employees!C70&lt;&gt;"", (TODAY()-Employees!C70)/365, 0)</f>
        <v>6.1424657534246574</v>
      </c>
      <c r="C70" s="9">
        <f>AVERAGE(Employees!$D$2:$D$101)/Employees!D70</f>
        <v>0.93277211563299911</v>
      </c>
      <c r="D70" s="20">
        <f t="shared" ca="1" si="5"/>
        <v>8594.2811640377422</v>
      </c>
      <c r="E70" s="20">
        <f>'Premium points'!E70*'Prem Rasch'!$K$4</f>
        <v>8000</v>
      </c>
      <c r="F70" s="20">
        <f>'Minus points'!E70*'Prem Rasch'!$L$4</f>
        <v>6300</v>
      </c>
      <c r="G70" s="20">
        <f t="shared" ca="1" si="7"/>
        <v>10294.28116403774</v>
      </c>
      <c r="H70" s="20">
        <f t="shared" ca="1" si="6"/>
        <v>7361.730453455446</v>
      </c>
    </row>
    <row r="71" spans="1:8" x14ac:dyDescent="0.2">
      <c r="A71" s="8" t="str">
        <f>Employees!A71</f>
        <v>Агафон Архипович Егоров</v>
      </c>
      <c r="B71" s="10">
        <f ca="1">IF(Employees!C71&lt;&gt;"", (TODAY()-Employees!C71)/365, 0)</f>
        <v>5.5479452054794525</v>
      </c>
      <c r="C71" s="9">
        <f>AVERAGE(Employees!$D$2:$D$101)/Employees!D71</f>
        <v>1.1264956040839478</v>
      </c>
      <c r="D71" s="20">
        <f t="shared" ca="1" si="5"/>
        <v>9374.6038285068262</v>
      </c>
      <c r="E71" s="20">
        <f>'Premium points'!E71*'Prem Rasch'!$K$4</f>
        <v>15000</v>
      </c>
      <c r="F71" s="20">
        <f>'Minus points'!E71*'Prem Rasch'!$L$4</f>
        <v>1350</v>
      </c>
      <c r="G71" s="20">
        <f t="shared" ca="1" si="7"/>
        <v>23024.603828506828</v>
      </c>
      <c r="H71" s="20">
        <f t="shared" ca="1" si="6"/>
        <v>16465.542807904225</v>
      </c>
    </row>
    <row r="72" spans="1:8" x14ac:dyDescent="0.2">
      <c r="A72" s="8" t="str">
        <f>Employees!A72</f>
        <v>Марфа Олеговна Медведева</v>
      </c>
      <c r="B72" s="10">
        <f ca="1">IF(Employees!C72&lt;&gt;"", (TODAY()-Employees!C72)/365, 0)</f>
        <v>8.2602739726027394</v>
      </c>
      <c r="C72" s="9">
        <f>AVERAGE(Employees!$D$2:$D$101)/Employees!D72</f>
        <v>0.90414019553168001</v>
      </c>
      <c r="D72" s="20">
        <f t="shared" ca="1" si="5"/>
        <v>11202.668587101432</v>
      </c>
      <c r="E72" s="20">
        <f>'Premium points'!E72*'Prem Rasch'!$K$4</f>
        <v>3500</v>
      </c>
      <c r="F72" s="20">
        <f>'Minus points'!E72*'Prem Rasch'!$L$4</f>
        <v>5400</v>
      </c>
      <c r="G72" s="20">
        <f t="shared" ca="1" si="7"/>
        <v>9302.6685871014324</v>
      </c>
      <c r="H72" s="20">
        <f t="shared" ca="1" si="6"/>
        <v>6652.6003656584107</v>
      </c>
    </row>
    <row r="73" spans="1:8" x14ac:dyDescent="0.2">
      <c r="A73" s="8" t="str">
        <f>Employees!A73</f>
        <v>Орлов Леонтий Владленович</v>
      </c>
      <c r="B73" s="10">
        <f ca="1">IF(Employees!C73&lt;&gt;"", (TODAY()-Employees!C73)/365, 0)</f>
        <v>5.3479452054794523</v>
      </c>
      <c r="C73" s="9">
        <f>AVERAGE(Employees!$D$2:$D$101)/Employees!D73</f>
        <v>0.87273243614391649</v>
      </c>
      <c r="D73" s="20">
        <f t="shared" ca="1" si="5"/>
        <v>7000.9878713133903</v>
      </c>
      <c r="E73" s="20">
        <f>'Premium points'!E73*'Prem Rasch'!$K$4</f>
        <v>6500</v>
      </c>
      <c r="F73" s="20">
        <f>'Minus points'!E73*'Prem Rasch'!$L$4</f>
        <v>900</v>
      </c>
      <c r="G73" s="20">
        <f t="shared" ca="1" si="7"/>
        <v>12600.987871313391</v>
      </c>
      <c r="H73" s="20">
        <f t="shared" ca="1" si="6"/>
        <v>9011.3214004624224</v>
      </c>
    </row>
    <row r="74" spans="1:8" x14ac:dyDescent="0.2">
      <c r="A74" s="8" t="str">
        <f>Employees!A74</f>
        <v>Молчанова Агата Ильинична</v>
      </c>
      <c r="B74" s="10">
        <f ca="1">IF(Employees!C74&lt;&gt;"", (TODAY()-Employees!C74)/365, 0)</f>
        <v>3.871232876712329</v>
      </c>
      <c r="C74" s="9">
        <f>AVERAGE(Employees!$D$2:$D$101)/Employees!D74</f>
        <v>0.78479876313917651</v>
      </c>
      <c r="D74" s="20">
        <f t="shared" ca="1" si="5"/>
        <v>4557.2081602013277</v>
      </c>
      <c r="E74" s="20">
        <f>'Premium points'!E74*'Prem Rasch'!$K$4</f>
        <v>4000</v>
      </c>
      <c r="F74" s="20">
        <f>'Minus points'!E74*'Prem Rasch'!$L$4</f>
        <v>5850</v>
      </c>
      <c r="G74" s="20">
        <f t="shared" ca="1" si="7"/>
        <v>2707.2081602013277</v>
      </c>
      <c r="H74" s="20">
        <f t="shared" ca="1" si="6"/>
        <v>1936.0008182426732</v>
      </c>
    </row>
    <row r="75" spans="1:8" x14ac:dyDescent="0.2">
      <c r="A75" s="8" t="str">
        <f>Employees!A75</f>
        <v>Велимир Игнатович Сидоров</v>
      </c>
      <c r="B75" s="10">
        <f ca="1">IF(Employees!C75&lt;&gt;"", (TODAY()-Employees!C75)/365, 0)</f>
        <v>5.5835616438356164</v>
      </c>
      <c r="C75" s="9">
        <f>AVERAGE(Employees!$D$2:$D$101)/Employees!D75</f>
        <v>0.70349237976320145</v>
      </c>
      <c r="D75" s="20">
        <f t="shared" ca="1" si="5"/>
        <v>5891.9896025646767</v>
      </c>
      <c r="E75" s="20">
        <f>'Premium points'!E75*'Prem Rasch'!$K$4</f>
        <v>8500</v>
      </c>
      <c r="F75" s="20">
        <f>'Minus points'!E75*'Prem Rasch'!$L$4</f>
        <v>1800</v>
      </c>
      <c r="G75" s="20">
        <f t="shared" ca="1" si="7"/>
        <v>12591.989602564678</v>
      </c>
      <c r="H75" s="20">
        <f t="shared" ca="1" si="6"/>
        <v>9004.886484996232</v>
      </c>
    </row>
    <row r="76" spans="1:8" x14ac:dyDescent="0.2">
      <c r="A76" s="8" t="str">
        <f>Employees!A76</f>
        <v>Стрелков Афиноген Вилорович</v>
      </c>
      <c r="B76" s="10">
        <f ca="1">IF(Employees!C76&lt;&gt;"", (TODAY()-Employees!C76)/365, 0)</f>
        <v>1.1726027397260275</v>
      </c>
      <c r="C76" s="9">
        <f>AVERAGE(Employees!$D$2:$D$101)/Employees!D76</f>
        <v>1.1897450989201899</v>
      </c>
      <c r="D76" s="20">
        <f t="shared" ca="1" si="5"/>
        <v>2092.6475438541424</v>
      </c>
      <c r="E76" s="20">
        <f>'Premium points'!E76*'Prem Rasch'!$K$4</f>
        <v>11000</v>
      </c>
      <c r="F76" s="20">
        <f>'Minus points'!E76*'Prem Rasch'!$L$4</f>
        <v>4950</v>
      </c>
      <c r="G76" s="20">
        <f t="shared" ca="1" si="7"/>
        <v>8142.647543854142</v>
      </c>
      <c r="H76" s="20">
        <f t="shared" ca="1" si="6"/>
        <v>5823.0366394843368</v>
      </c>
    </row>
    <row r="77" spans="1:8" x14ac:dyDescent="0.2">
      <c r="A77" s="8" t="str">
        <f>Employees!A77</f>
        <v>Анна Кузьминична Коновалова</v>
      </c>
      <c r="B77" s="10">
        <f ca="1">IF(Employees!C77&lt;&gt;"", (TODAY()-Employees!C77)/365, 0)</f>
        <v>6</v>
      </c>
      <c r="C77" s="9">
        <f>AVERAGE(Employees!$D$2:$D$101)/Employees!D77</f>
        <v>0.76687392605463844</v>
      </c>
      <c r="D77" s="20">
        <f t="shared" ca="1" si="5"/>
        <v>6901.8653344917457</v>
      </c>
      <c r="E77" s="20">
        <f>'Premium points'!E77*'Prem Rasch'!$K$4</f>
        <v>6500</v>
      </c>
      <c r="F77" s="20">
        <f>'Minus points'!E77*'Prem Rasch'!$L$4</f>
        <v>5400</v>
      </c>
      <c r="G77" s="20">
        <f t="shared" ca="1" si="7"/>
        <v>8001.8653344917457</v>
      </c>
      <c r="H77" s="20">
        <f t="shared" ca="1" si="6"/>
        <v>5722.3593156913475</v>
      </c>
    </row>
    <row r="78" spans="1:8" x14ac:dyDescent="0.2">
      <c r="A78" s="8" t="str">
        <f>Employees!A78</f>
        <v>Александра Юльевна Герасимова</v>
      </c>
      <c r="B78" s="10">
        <f ca="1">IF(Employees!C78&lt;&gt;"", (TODAY()-Employees!C78)/365, 0)</f>
        <v>8.882191780821918</v>
      </c>
      <c r="C78" s="9">
        <f>AVERAGE(Employees!$D$2:$D$101)/Employees!D78</f>
        <v>0.67248914322477971</v>
      </c>
      <c r="D78" s="20">
        <f t="shared" ca="1" si="5"/>
        <v>8959.7663109646674</v>
      </c>
      <c r="E78" s="20">
        <f>'Premium points'!E78*'Prem Rasch'!$K$4</f>
        <v>6500</v>
      </c>
      <c r="F78" s="20">
        <f>'Minus points'!E78*'Prem Rasch'!$L$4</f>
        <v>7200</v>
      </c>
      <c r="G78" s="20">
        <f t="shared" ca="1" si="7"/>
        <v>8259.7663109646674</v>
      </c>
      <c r="H78" s="20">
        <f t="shared" ca="1" si="6"/>
        <v>5906.791569116599</v>
      </c>
    </row>
    <row r="79" spans="1:8" x14ac:dyDescent="0.2">
      <c r="A79" s="8" t="str">
        <f>Employees!A79</f>
        <v>Маслов Игорь Дорофеевич</v>
      </c>
      <c r="B79" s="10">
        <f ca="1">IF(Employees!C79&lt;&gt;"", (TODAY()-Employees!C79)/365, 0)</f>
        <v>9.1068493150684926</v>
      </c>
      <c r="C79" s="9">
        <f>AVERAGE(Employees!$D$2:$D$101)/Employees!D79</f>
        <v>1.5751996748096446</v>
      </c>
      <c r="D79" s="20">
        <f t="shared" ca="1" si="5"/>
        <v>21517.659119454489</v>
      </c>
      <c r="E79" s="20">
        <f>'Premium points'!E79*'Prem Rasch'!$K$4</f>
        <v>8000</v>
      </c>
      <c r="F79" s="20">
        <f>'Minus points'!E79*'Prem Rasch'!$L$4</f>
        <v>2250</v>
      </c>
      <c r="G79" s="20">
        <f t="shared" ca="1" si="7"/>
        <v>27267.659119454489</v>
      </c>
      <c r="H79" s="20">
        <f t="shared" ca="1" si="6"/>
        <v>19499.871174627489</v>
      </c>
    </row>
    <row r="80" spans="1:8" x14ac:dyDescent="0.2">
      <c r="A80" s="8" t="str">
        <f>Employees!A80</f>
        <v>Маркова Нинель Вячеславовна</v>
      </c>
      <c r="B80" s="10">
        <f ca="1">IF(Employees!C80&lt;&gt;"", (TODAY()-Employees!C80)/365, 0)</f>
        <v>4.0931506849315067</v>
      </c>
      <c r="C80" s="9">
        <f>AVERAGE(Employees!$D$2:$D$101)/Employees!D80</f>
        <v>0.70913795258158963</v>
      </c>
      <c r="D80" s="20">
        <f t="shared" ca="1" si="5"/>
        <v>4353.9127444803898</v>
      </c>
      <c r="E80" s="20">
        <f>'Premium points'!E80*'Prem Rasch'!$K$4</f>
        <v>5500</v>
      </c>
      <c r="F80" s="20">
        <f>'Minus points'!E80*'Prem Rasch'!$L$4</f>
        <v>4050</v>
      </c>
      <c r="G80" s="20">
        <f t="shared" ca="1" si="7"/>
        <v>5803.9127444803889</v>
      </c>
      <c r="H80" s="20">
        <f t="shared" ca="1" si="6"/>
        <v>4150.5415015768476</v>
      </c>
    </row>
    <row r="81" spans="1:8" x14ac:dyDescent="0.2">
      <c r="A81" s="8" t="str">
        <f>Employees!A81</f>
        <v>Аркадий Дмитриевич Колесников</v>
      </c>
      <c r="B81" s="10">
        <f ca="1">IF(Employees!C81&lt;&gt;"", (TODAY()-Employees!C81)/365, 0)</f>
        <v>6.8712328767123285</v>
      </c>
      <c r="C81" s="9">
        <f>AVERAGE(Employees!$D$2:$D$101)/Employees!D81</f>
        <v>1.2876113524377593</v>
      </c>
      <c r="D81" s="20">
        <f t="shared" ca="1" si="5"/>
        <v>13271.216185947536</v>
      </c>
      <c r="E81" s="20">
        <f>'Premium points'!E81*'Prem Rasch'!$K$4</f>
        <v>7000</v>
      </c>
      <c r="F81" s="20">
        <f>'Minus points'!E81*'Prem Rasch'!$L$4</f>
        <v>4050</v>
      </c>
      <c r="G81" s="20">
        <f t="shared" ca="1" si="7"/>
        <v>16221.216185947538</v>
      </c>
      <c r="H81" s="20">
        <f t="shared" ca="1" si="6"/>
        <v>11600.248651197282</v>
      </c>
    </row>
    <row r="82" spans="1:8" x14ac:dyDescent="0.2">
      <c r="A82" s="8" t="str">
        <f>Employees!A82</f>
        <v>Кудрявцева Надежда Альбертовна</v>
      </c>
      <c r="B82" s="10">
        <f ca="1">IF(Employees!C82&lt;&gt;"", (TODAY()-Employees!C82)/365, 0)</f>
        <v>2.7917808219178082</v>
      </c>
      <c r="C82" s="9">
        <f>AVERAGE(Employees!$D$2:$D$101)/Employees!D82</f>
        <v>1.3953816022904921</v>
      </c>
      <c r="D82" s="20">
        <f t="shared" ca="1" si="5"/>
        <v>5843.3993947973077</v>
      </c>
      <c r="E82" s="20">
        <f>'Premium points'!E82*'Prem Rasch'!$K$4</f>
        <v>6500</v>
      </c>
      <c r="F82" s="20">
        <f>'Minus points'!E82*'Prem Rasch'!$L$4</f>
        <v>3150</v>
      </c>
      <c r="G82" s="20">
        <f t="shared" ca="1" si="7"/>
        <v>9193.3993947973067</v>
      </c>
      <c r="H82" s="20">
        <f t="shared" ca="1" si="6"/>
        <v>6574.4588880951296</v>
      </c>
    </row>
    <row r="83" spans="1:8" x14ac:dyDescent="0.2">
      <c r="A83" s="8" t="str">
        <f>Employees!A83</f>
        <v>Алевтина Геннадьевна Макарова</v>
      </c>
      <c r="B83" s="10">
        <f ca="1">IF(Employees!C83&lt;&gt;"", (TODAY()-Employees!C83)/365, 0)</f>
        <v>6.8191780821917805</v>
      </c>
      <c r="C83" s="9">
        <f>AVERAGE(Employees!$D$2:$D$101)/Employees!D83</f>
        <v>1.2256494638586748</v>
      </c>
      <c r="D83" s="20">
        <f t="shared" ca="1" si="5"/>
        <v>12536.882940592774</v>
      </c>
      <c r="E83" s="20">
        <f>'Premium points'!E83*'Prem Rasch'!$K$4</f>
        <v>12500</v>
      </c>
      <c r="F83" s="20">
        <f>'Minus points'!E83*'Prem Rasch'!$L$4</f>
        <v>7200</v>
      </c>
      <c r="G83" s="20">
        <f t="shared" ca="1" si="7"/>
        <v>17836.882940592775</v>
      </c>
      <c r="H83" s="20">
        <f t="shared" ca="1" si="6"/>
        <v>12755.657461271217</v>
      </c>
    </row>
    <row r="84" spans="1:8" x14ac:dyDescent="0.2">
      <c r="A84" s="8" t="str">
        <f>Employees!A84</f>
        <v>Лонгин Георгиевич Смирнов</v>
      </c>
      <c r="B84" s="10">
        <f ca="1">IF(Employees!C84&lt;&gt;"", (TODAY()-Employees!C84)/365, 0)</f>
        <v>2.4356164383561643</v>
      </c>
      <c r="C84" s="9">
        <f>AVERAGE(Employees!$D$2:$D$101)/Employees!D84</f>
        <v>0.73758827516410874</v>
      </c>
      <c r="D84" s="20">
        <f t="shared" ca="1" si="5"/>
        <v>2694.7231915927096</v>
      </c>
      <c r="E84" s="20">
        <f>'Premium points'!E84*'Prem Rasch'!$K$4</f>
        <v>7000</v>
      </c>
      <c r="F84" s="20">
        <f>'Minus points'!E84*'Prem Rasch'!$L$4</f>
        <v>7200</v>
      </c>
      <c r="G84" s="20">
        <f t="shared" ca="1" si="7"/>
        <v>2494.7231915927096</v>
      </c>
      <c r="H84" s="20">
        <f t="shared" ca="1" si="6"/>
        <v>1784.0468314240311</v>
      </c>
    </row>
    <row r="85" spans="1:8" x14ac:dyDescent="0.2">
      <c r="A85" s="8" t="str">
        <f>Employees!A85</f>
        <v>Ларионов Аполлинарий Измаилович</v>
      </c>
      <c r="B85" s="10">
        <f ca="1">IF(Employees!C85&lt;&gt;"", (TODAY()-Employees!C85)/365, 0)</f>
        <v>9.9150684931506845</v>
      </c>
      <c r="C85" s="9">
        <f>AVERAGE(Employees!$D$2:$D$101)/Employees!D85</f>
        <v>1.8936490190937045</v>
      </c>
      <c r="D85" s="20">
        <f t="shared" ca="1" si="5"/>
        <v>28163.489589452533</v>
      </c>
      <c r="E85" s="20">
        <f>'Premium points'!E85*'Prem Rasch'!$K$4</f>
        <v>11000</v>
      </c>
      <c r="F85" s="20">
        <f>'Minus points'!E85*'Prem Rasch'!$L$4</f>
        <v>4500</v>
      </c>
      <c r="G85" s="20">
        <f t="shared" ca="1" si="7"/>
        <v>34663.489589452533</v>
      </c>
      <c r="H85" s="20">
        <f t="shared" ca="1" si="6"/>
        <v>24788.837886531714</v>
      </c>
    </row>
    <row r="86" spans="1:8" x14ac:dyDescent="0.2">
      <c r="A86" s="8" t="str">
        <f>Employees!A86</f>
        <v>Роман Трифонович Гришин</v>
      </c>
      <c r="B86" s="10">
        <f ca="1">IF(Employees!C86&lt;&gt;"", (TODAY()-Employees!C86)/365, 0)</f>
        <v>6.8301369863013699</v>
      </c>
      <c r="C86" s="9">
        <f>AVERAGE(Employees!$D$2:$D$101)/Employees!D86</f>
        <v>0.82710857297544926</v>
      </c>
      <c r="D86" s="20">
        <f t="shared" ca="1" si="5"/>
        <v>8473.8972839498438</v>
      </c>
      <c r="E86" s="20">
        <f>'Premium points'!E86*'Prem Rasch'!$K$4</f>
        <v>10500</v>
      </c>
      <c r="F86" s="20">
        <f>'Minus points'!E86*'Prem Rasch'!$L$4</f>
        <v>6300</v>
      </c>
      <c r="G86" s="20">
        <f t="shared" ca="1" si="7"/>
        <v>12673.897283949846</v>
      </c>
      <c r="H86" s="20">
        <f t="shared" ca="1" si="6"/>
        <v>9063.4609753192271</v>
      </c>
    </row>
    <row r="87" spans="1:8" x14ac:dyDescent="0.2">
      <c r="A87" s="8" t="str">
        <f>Employees!A87</f>
        <v>Федот Федосьевич Цветков</v>
      </c>
      <c r="B87" s="10">
        <f ca="1">IF(Employees!C87&lt;&gt;"", (TODAY()-Employees!C87)/365, 0)</f>
        <v>3.473972602739726</v>
      </c>
      <c r="C87" s="9">
        <f>AVERAGE(Employees!$D$2:$D$101)/Employees!D87</f>
        <v>0.96005208710995094</v>
      </c>
      <c r="D87" s="20">
        <f t="shared" ca="1" si="5"/>
        <v>5002.7919717345931</v>
      </c>
      <c r="E87" s="20">
        <f>'Premium points'!E87*'Prem Rasch'!$K$4</f>
        <v>13000</v>
      </c>
      <c r="F87" s="20">
        <f>'Minus points'!E87*'Prem Rasch'!$L$4</f>
        <v>5400</v>
      </c>
      <c r="G87" s="20">
        <f t="shared" ca="1" si="7"/>
        <v>12602.791971734594</v>
      </c>
      <c r="H87" s="20">
        <f t="shared" ca="1" si="6"/>
        <v>9012.6115634956859</v>
      </c>
    </row>
    <row r="88" spans="1:8" x14ac:dyDescent="0.2">
      <c r="A88" s="8" t="str">
        <f>Employees!A88</f>
        <v>Поляков Вышеслав Тихонович</v>
      </c>
      <c r="B88" s="10">
        <f ca="1">IF(Employees!C88&lt;&gt;"", (TODAY()-Employees!C88)/365, 0)</f>
        <v>1.9972602739726026</v>
      </c>
      <c r="C88" s="9">
        <f>AVERAGE(Employees!$D$2:$D$101)/Employees!D88</f>
        <v>1.4236643369175628</v>
      </c>
      <c r="D88" s="20">
        <f t="shared" ca="1" si="5"/>
        <v>4265.1423353954924</v>
      </c>
      <c r="E88" s="20">
        <f>'Premium points'!E88*'Prem Rasch'!$K$4</f>
        <v>9000</v>
      </c>
      <c r="F88" s="20">
        <f>'Minus points'!E88*'Prem Rasch'!$L$4</f>
        <v>5850</v>
      </c>
      <c r="G88" s="20">
        <f t="shared" ca="1" si="7"/>
        <v>7415.1423353954924</v>
      </c>
      <c r="H88" s="20">
        <f t="shared" ca="1" si="6"/>
        <v>5302.7771708711025</v>
      </c>
    </row>
    <row r="89" spans="1:8" x14ac:dyDescent="0.2">
      <c r="A89" s="8" t="str">
        <f>Employees!A89</f>
        <v>Логинова Евгения Вячеславовна</v>
      </c>
      <c r="B89" s="10">
        <f ca="1">IF(Employees!C89&lt;&gt;"", (TODAY()-Employees!C89)/365, 0)</f>
        <v>1.8684931506849316</v>
      </c>
      <c r="C89" s="9">
        <f>AVERAGE(Employees!$D$2:$D$101)/Employees!D89</f>
        <v>1.5929510727892522</v>
      </c>
      <c r="D89" s="20">
        <f t="shared" ca="1" si="5"/>
        <v>4464.6272533243973</v>
      </c>
      <c r="E89" s="20">
        <f>'Premium points'!E89*'Prem Rasch'!$K$4</f>
        <v>500</v>
      </c>
      <c r="F89" s="20">
        <f>'Minus points'!E89*'Prem Rasch'!$L$4</f>
        <v>5400</v>
      </c>
      <c r="G89" s="20">
        <f t="shared" ca="1" si="7"/>
        <v>-435.37274667560268</v>
      </c>
      <c r="H89" s="20">
        <f t="shared" ca="1" si="6"/>
        <v>-311.34731573128977</v>
      </c>
    </row>
    <row r="90" spans="1:8" x14ac:dyDescent="0.2">
      <c r="A90" s="8" t="str">
        <f>Employees!A90</f>
        <v>Субботин Амос Аверьянович</v>
      </c>
      <c r="B90" s="10">
        <f ca="1">IF(Employees!C90&lt;&gt;"", (TODAY()-Employees!C90)/365, 0)</f>
        <v>3.032876712328767</v>
      </c>
      <c r="C90" s="9">
        <f>AVERAGE(Employees!$D$2:$D$101)/Employees!D90</f>
        <v>1.8258819067757655</v>
      </c>
      <c r="D90" s="20">
        <f t="shared" ca="1" si="5"/>
        <v>8306.5120717839964</v>
      </c>
      <c r="E90" s="20">
        <f>'Premium points'!E90*'Prem Rasch'!$K$4</f>
        <v>12000</v>
      </c>
      <c r="F90" s="20">
        <f>'Minus points'!E90*'Prem Rasch'!$L$4</f>
        <v>4050</v>
      </c>
      <c r="G90" s="20">
        <f t="shared" ca="1" si="7"/>
        <v>16256.512071783996</v>
      </c>
      <c r="H90" s="20">
        <f t="shared" ca="1" si="6"/>
        <v>11625.489733454844</v>
      </c>
    </row>
    <row r="91" spans="1:8" x14ac:dyDescent="0.2">
      <c r="A91" s="8" t="str">
        <f>Employees!A91</f>
        <v>Ульяна Макаровна Баранова</v>
      </c>
      <c r="B91" s="10">
        <f ca="1">IF(Employees!C91&lt;&gt;"", (TODAY()-Employees!C91)/365, 0)</f>
        <v>9.5780821917808225</v>
      </c>
      <c r="C91" s="9">
        <f>AVERAGE(Employees!$D$2:$D$101)/Employees!D91</f>
        <v>0.94845232694190407</v>
      </c>
      <c r="D91" s="20">
        <f t="shared" ca="1" si="5"/>
        <v>13626.531513653001</v>
      </c>
      <c r="E91" s="20">
        <f>'Premium points'!E91*'Prem Rasch'!$K$4</f>
        <v>8000</v>
      </c>
      <c r="F91" s="20">
        <f>'Minus points'!E91*'Prem Rasch'!$L$4</f>
        <v>2700</v>
      </c>
      <c r="G91" s="20">
        <f t="shared" ca="1" si="7"/>
        <v>18926.531513653001</v>
      </c>
      <c r="H91" s="20">
        <f t="shared" ca="1" si="6"/>
        <v>13534.895851600491</v>
      </c>
    </row>
    <row r="92" spans="1:8" x14ac:dyDescent="0.2">
      <c r="A92" s="8" t="str">
        <f>Employees!A92</f>
        <v>Василиса Аскольдовна Алексеева</v>
      </c>
      <c r="B92" s="10">
        <f ca="1">IF(Employees!C92&lt;&gt;"", (TODAY()-Employees!C92)/365, 0)</f>
        <v>4.624657534246575</v>
      </c>
      <c r="C92" s="9">
        <f>AVERAGE(Employees!$D$2:$D$101)/Employees!D92</f>
        <v>1.3406090419697252</v>
      </c>
      <c r="D92" s="20">
        <f t="shared" ca="1" si="5"/>
        <v>9299.7865596365591</v>
      </c>
      <c r="E92" s="20">
        <f>'Premium points'!E92*'Prem Rasch'!$K$4</f>
        <v>8000</v>
      </c>
      <c r="F92" s="20">
        <f>'Minus points'!E92*'Prem Rasch'!$L$4</f>
        <v>3150</v>
      </c>
      <c r="G92" s="20">
        <f t="shared" ca="1" si="7"/>
        <v>14149.786559636559</v>
      </c>
      <c r="H92" s="20">
        <f t="shared" ca="1" si="6"/>
        <v>10118.910972615546</v>
      </c>
    </row>
    <row r="93" spans="1:8" x14ac:dyDescent="0.2">
      <c r="A93" s="8" t="str">
        <f>Employees!A93</f>
        <v>Иларион Ерофеевич Щербаков</v>
      </c>
      <c r="B93" s="10">
        <f ca="1">IF(Employees!C93&lt;&gt;"", (TODAY()-Employees!C93)/365, 0)</f>
        <v>3.5643835616438357</v>
      </c>
      <c r="C93" s="9">
        <f>AVERAGE(Employees!$D$2:$D$101)/Employees!D93</f>
        <v>1.0202202501733748</v>
      </c>
      <c r="D93" s="20">
        <f t="shared" ca="1" si="5"/>
        <v>5454.6844334612078</v>
      </c>
      <c r="E93" s="20">
        <f>'Premium points'!E93*'Prem Rasch'!$K$4</f>
        <v>7000</v>
      </c>
      <c r="F93" s="20">
        <f>'Minus points'!E93*'Prem Rasch'!$L$4</f>
        <v>6300</v>
      </c>
      <c r="G93" s="20">
        <f t="shared" ca="1" si="7"/>
        <v>6154.6844334612069</v>
      </c>
      <c r="H93" s="20">
        <f t="shared" ca="1" si="6"/>
        <v>4401.3882177128999</v>
      </c>
    </row>
    <row r="94" spans="1:8" x14ac:dyDescent="0.2">
      <c r="A94" s="8" t="str">
        <f>Employees!A94</f>
        <v>Матвеев Ермолай Валентинович</v>
      </c>
      <c r="B94" s="10">
        <f ca="1">IF(Employees!C94&lt;&gt;"", (TODAY()-Employees!C94)/365, 0)</f>
        <v>5.9452054794520546</v>
      </c>
      <c r="C94" s="9">
        <f>AVERAGE(Employees!$D$2:$D$101)/Employees!D94</f>
        <v>0.76406372930913424</v>
      </c>
      <c r="D94" s="20">
        <f t="shared" ca="1" si="5"/>
        <v>6813.7738052088544</v>
      </c>
      <c r="E94" s="20">
        <f>'Premium points'!E94*'Prem Rasch'!$K$4</f>
        <v>8500</v>
      </c>
      <c r="F94" s="20">
        <f>'Minus points'!E94*'Prem Rasch'!$L$4</f>
        <v>4050</v>
      </c>
      <c r="G94" s="20">
        <f t="shared" ca="1" si="7"/>
        <v>11263.773805208853</v>
      </c>
      <c r="H94" s="20">
        <f t="shared" ca="1" si="6"/>
        <v>8055.0419520614287</v>
      </c>
    </row>
    <row r="95" spans="1:8" x14ac:dyDescent="0.2">
      <c r="A95" s="8" t="str">
        <f>Employees!A95</f>
        <v>г-н Панфилов Корнил Владиленович</v>
      </c>
      <c r="B95" s="10">
        <f ca="1">IF(Employees!C95&lt;&gt;"", (TODAY()-Employees!C95)/365, 0)</f>
        <v>4.087671232876712</v>
      </c>
      <c r="C95" s="9">
        <f>AVERAGE(Employees!$D$2:$D$101)/Employees!D95</f>
        <v>1.2373519516525966</v>
      </c>
      <c r="D95" s="20">
        <f t="shared" ca="1" si="5"/>
        <v>7586.8319665712634</v>
      </c>
      <c r="E95" s="20">
        <f>'Premium points'!E95*'Prem Rasch'!$K$4</f>
        <v>10000</v>
      </c>
      <c r="F95" s="20">
        <f>'Minus points'!E95*'Prem Rasch'!$L$4</f>
        <v>4050</v>
      </c>
      <c r="G95" s="20">
        <f t="shared" ca="1" si="7"/>
        <v>13536.831966571262</v>
      </c>
      <c r="H95" s="20">
        <f t="shared" ca="1" si="6"/>
        <v>9680.5698759960051</v>
      </c>
    </row>
    <row r="96" spans="1:8" x14ac:dyDescent="0.2">
      <c r="A96" s="8" t="str">
        <f>Employees!A96</f>
        <v>Калашников Рюрик Григорьевич</v>
      </c>
      <c r="B96" s="10">
        <f ca="1">IF(Employees!C96&lt;&gt;"", (TODAY()-Employees!C96)/365, 0)</f>
        <v>2.9452054794520546</v>
      </c>
      <c r="C96" s="9">
        <f>AVERAGE(Employees!$D$2:$D$101)/Employees!D96</f>
        <v>1.3198064494691897</v>
      </c>
      <c r="D96" s="20">
        <f t="shared" ca="1" si="5"/>
        <v>5830.6517801892287</v>
      </c>
      <c r="E96" s="20">
        <f>'Premium points'!E96*'Prem Rasch'!$K$4</f>
        <v>6500</v>
      </c>
      <c r="F96" s="20">
        <f>'Minus points'!E96*'Prem Rasch'!$L$4</f>
        <v>1350</v>
      </c>
      <c r="G96" s="20">
        <f t="shared" ca="1" si="7"/>
        <v>10980.65178018923</v>
      </c>
      <c r="H96" s="20">
        <f t="shared" ca="1" si="6"/>
        <v>7852.5734163357711</v>
      </c>
    </row>
    <row r="97" spans="1:8" x14ac:dyDescent="0.2">
      <c r="A97" s="8" t="str">
        <f>Employees!A97</f>
        <v>Федосий Егорович Евсеев</v>
      </c>
      <c r="B97" s="10">
        <f ca="1">IF(Employees!C97&lt;&gt;"", (TODAY()-Employees!C97)/365, 0)</f>
        <v>7.0410958904109586</v>
      </c>
      <c r="C97" s="9">
        <f>AVERAGE(Employees!$D$2:$D$101)/Employees!D97</f>
        <v>0.83381058840817013</v>
      </c>
      <c r="D97" s="20">
        <f t="shared" ca="1" si="5"/>
        <v>8806.4104611328657</v>
      </c>
      <c r="E97" s="20">
        <f>'Premium points'!E97*'Prem Rasch'!$K$4</f>
        <v>8500</v>
      </c>
      <c r="F97" s="20">
        <f>'Minus points'!E97*'Prem Rasch'!$L$4</f>
        <v>1800</v>
      </c>
      <c r="G97" s="20">
        <f t="shared" ca="1" si="7"/>
        <v>15506.410461132866</v>
      </c>
      <c r="H97" s="20">
        <f t="shared" ca="1" si="6"/>
        <v>11089.0709410862</v>
      </c>
    </row>
    <row r="98" spans="1:8" x14ac:dyDescent="0.2">
      <c r="A98" s="8" t="str">
        <f>Employees!A98</f>
        <v>Регина Григорьевна Панова</v>
      </c>
      <c r="B98" s="10">
        <f ca="1">IF(Employees!C98&lt;&gt;"", (TODAY()-Employees!C98)/365, 0)</f>
        <v>6.7123287671232879</v>
      </c>
      <c r="C98" s="9">
        <f>AVERAGE(Employees!$D$2:$D$101)/Employees!D98</f>
        <v>0.73896736804896657</v>
      </c>
      <c r="D98" s="20">
        <f t="shared" ref="D98:D129" ca="1" si="8">B98*$M$4*C98</f>
        <v>7440.2878837806911</v>
      </c>
      <c r="E98" s="20">
        <f>'Premium points'!E98*'Prem Rasch'!$K$4</f>
        <v>13500</v>
      </c>
      <c r="F98" s="20">
        <f>'Minus points'!E98*'Prem Rasch'!$L$4</f>
        <v>1350</v>
      </c>
      <c r="G98" s="20">
        <f t="shared" ca="1" si="7"/>
        <v>19590.287883780693</v>
      </c>
      <c r="H98" s="20">
        <f t="shared" ref="H98:H129" ca="1" si="9">(G98/$J$4)*$N$4</f>
        <v>14009.566730098964</v>
      </c>
    </row>
    <row r="99" spans="1:8" x14ac:dyDescent="0.2">
      <c r="A99" s="8" t="str">
        <f>Employees!A99</f>
        <v>Антонин Матвеевич Блохин</v>
      </c>
      <c r="B99" s="10">
        <f ca="1">IF(Employees!C99&lt;&gt;"", (TODAY()-Employees!C99)/365, 0)</f>
        <v>4.0054794520547947</v>
      </c>
      <c r="C99" s="9">
        <f>AVERAGE(Employees!$D$2:$D$101)/Employees!D99</f>
        <v>0.66338597077244255</v>
      </c>
      <c r="D99" s="20">
        <f t="shared" ca="1" si="8"/>
        <v>3985.768312065662</v>
      </c>
      <c r="E99" s="20">
        <f>'Premium points'!E99*'Prem Rasch'!$K$4</f>
        <v>13000</v>
      </c>
      <c r="F99" s="20">
        <f>'Minus points'!E99*'Prem Rasch'!$L$4</f>
        <v>3150</v>
      </c>
      <c r="G99" s="20">
        <f t="shared" ca="1" si="7"/>
        <v>13835.768312065662</v>
      </c>
      <c r="H99" s="20">
        <f t="shared" ca="1" si="9"/>
        <v>9894.3476777874239</v>
      </c>
    </row>
    <row r="100" spans="1:8" x14ac:dyDescent="0.2">
      <c r="A100" s="8" t="str">
        <f>Employees!A100</f>
        <v>Модест Артемьевич Щукин</v>
      </c>
      <c r="B100" s="10">
        <f ca="1">IF(Employees!C100&lt;&gt;"", (TODAY()-Employees!C100)/365, 0)</f>
        <v>3.7013698630136984</v>
      </c>
      <c r="C100" s="9">
        <f>AVERAGE(Employees!$D$2:$D$101)/Employees!D100</f>
        <v>1.130599880450871</v>
      </c>
      <c r="D100" s="20">
        <f t="shared" ca="1" si="8"/>
        <v>6277.1524869416171</v>
      </c>
      <c r="E100" s="20">
        <f>'Premium points'!E100*'Prem Rasch'!$K$4</f>
        <v>2500</v>
      </c>
      <c r="F100" s="20">
        <f>'Minus points'!E100*'Prem Rasch'!$L$4</f>
        <v>5400</v>
      </c>
      <c r="G100" s="20">
        <f t="shared" ca="1" si="7"/>
        <v>3377.1524869416171</v>
      </c>
      <c r="H100" s="20">
        <f t="shared" ca="1" si="9"/>
        <v>2415.0968788314467</v>
      </c>
    </row>
    <row r="101" spans="1:8" x14ac:dyDescent="0.2">
      <c r="A101" s="8" t="str">
        <f>Employees!A101</f>
        <v>София Тарасовна Осипова</v>
      </c>
      <c r="B101" s="10">
        <f ca="1">IF(Employees!C101&lt;&gt;"", (TODAY()-Employees!C101)/365, 0)</f>
        <v>7.7178082191780826</v>
      </c>
      <c r="C101" s="9">
        <f>AVERAGE(Employees!$D$2:$D$101)/Employees!D101</f>
        <v>0.927457795316039</v>
      </c>
      <c r="D101" s="20">
        <f t="shared" ca="1" si="8"/>
        <v>10736.912093446364</v>
      </c>
      <c r="E101" s="20">
        <f>'Premium points'!E101*'Prem Rasch'!$K$4</f>
        <v>6000</v>
      </c>
      <c r="F101" s="20">
        <f>'Minus points'!E101*'Prem Rasch'!$L$4</f>
        <v>4500</v>
      </c>
      <c r="G101" s="20">
        <f t="shared" ca="1" si="7"/>
        <v>12236.912093446364</v>
      </c>
      <c r="H101" s="20">
        <f t="shared" ca="1" si="9"/>
        <v>8750.9605555835842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36-7D11-3248-A542-764534598C30}">
  <sheetPr codeName="Sheet5"/>
  <dimension ref="B2:B9"/>
  <sheetViews>
    <sheetView workbookViewId="0">
      <selection activeCell="B10" sqref="B10"/>
    </sheetView>
  </sheetViews>
  <sheetFormatPr baseColWidth="10" defaultRowHeight="15" x14ac:dyDescent="0.2"/>
  <cols>
    <col min="1" max="1" width="34.6640625" bestFit="1" customWidth="1"/>
    <col min="2" max="2" width="108.5" customWidth="1"/>
  </cols>
  <sheetData>
    <row r="2" spans="2:2" ht="16" thickBot="1" x14ac:dyDescent="0.25"/>
    <row r="3" spans="2:2" ht="93" thickBot="1" x14ac:dyDescent="0.25">
      <c r="B3" s="22" t="s">
        <v>329</v>
      </c>
    </row>
    <row r="4" spans="2:2" ht="50" customHeight="1" thickBot="1" x14ac:dyDescent="0.25">
      <c r="B4" s="23" t="s">
        <v>115</v>
      </c>
    </row>
    <row r="5" spans="2:2" ht="31" x14ac:dyDescent="0.2">
      <c r="B5" s="21" t="s">
        <v>330</v>
      </c>
    </row>
    <row r="6" spans="2:2" ht="31" x14ac:dyDescent="0.2">
      <c r="B6" s="21" t="s">
        <v>331</v>
      </c>
    </row>
    <row r="7" spans="2:2" ht="31" x14ac:dyDescent="0.2">
      <c r="B7" s="21" t="s">
        <v>332</v>
      </c>
    </row>
    <row r="8" spans="2:2" ht="31" x14ac:dyDescent="0.2">
      <c r="B8" s="21" t="s">
        <v>333</v>
      </c>
    </row>
    <row r="9" spans="2:2" ht="31" x14ac:dyDescent="0.2">
      <c r="B9" s="21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37B1-507A-AF45-BE63-D00F4EFA0040}">
  <sheetPr codeName="Sheet6"/>
  <dimension ref="A1"/>
  <sheetViews>
    <sheetView tabSelected="1" workbookViewId="0">
      <selection activeCell="I2" sqref="A2:I5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Premium points</vt:lpstr>
      <vt:lpstr>Minus points</vt:lpstr>
      <vt:lpstr>Prem Rasch</vt:lpstr>
      <vt:lpstr>Search</vt:lpstr>
      <vt:lpstr>end shit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Danya Onoprichuk</cp:lastModifiedBy>
  <dcterms:created xsi:type="dcterms:W3CDTF">2025-03-15T09:58:55Z</dcterms:created>
  <dcterms:modified xsi:type="dcterms:W3CDTF">2025-03-15T14:07:31Z</dcterms:modified>
</cp:coreProperties>
</file>