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MercuryCell\Misc\ThermistorCalculators\"/>
    </mc:Choice>
  </mc:AlternateContent>
  <bookViews>
    <workbookView xWindow="0" yWindow="0" windowWidth="28800" windowHeight="1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3" i="1"/>
  <c r="Q40" i="1"/>
  <c r="Q36" i="1"/>
  <c r="Q35" i="1"/>
  <c r="I52" i="1"/>
  <c r="T24" i="1"/>
  <c r="T23" i="1"/>
  <c r="S24" i="1"/>
  <c r="S23" i="1"/>
  <c r="R24" i="1"/>
  <c r="R23" i="1"/>
  <c r="Q24" i="1"/>
  <c r="Q23" i="1"/>
  <c r="Q39" i="1" l="1"/>
  <c r="R40" i="1" s="1"/>
  <c r="R39" i="1" l="1"/>
</calcChain>
</file>

<file path=xl/sharedStrings.xml><?xml version="1.0" encoding="utf-8"?>
<sst xmlns="http://schemas.openxmlformats.org/spreadsheetml/2006/main" count="29" uniqueCount="21">
  <si>
    <t>B</t>
  </si>
  <si>
    <t>K</t>
  </si>
  <si>
    <t>Rt1</t>
  </si>
  <si>
    <t>Rt2</t>
  </si>
  <si>
    <t>t1 (C)</t>
  </si>
  <si>
    <t>t2 (C)</t>
  </si>
  <si>
    <t>RT1</t>
  </si>
  <si>
    <t>RT2</t>
  </si>
  <si>
    <t>Actual</t>
  </si>
  <si>
    <t>Target</t>
  </si>
  <si>
    <t>Rcold</t>
  </si>
  <si>
    <t>Rhot</t>
  </si>
  <si>
    <t>Rseries</t>
  </si>
  <si>
    <t>Rparallel</t>
  </si>
  <si>
    <t>R2</t>
  </si>
  <si>
    <t>R1</t>
  </si>
  <si>
    <t>function solved by WolframAlpha</t>
  </si>
  <si>
    <t>temperature window when charge is allowed</t>
  </si>
  <si>
    <t>1 put thermistor resistances here</t>
  </si>
  <si>
    <t>2 R parallel calcualted by WA</t>
  </si>
  <si>
    <t>R1 calculated by 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</si>
</sst>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10</xdr:row>
      <xdr:rowOff>123825</xdr:rowOff>
    </xdr:from>
    <xdr:to>
      <xdr:col>13</xdr:col>
      <xdr:colOff>465692</xdr:colOff>
      <xdr:row>42</xdr:row>
      <xdr:rowOff>151634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028825"/>
          <a:ext cx="8266667" cy="6123809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0</xdr:row>
      <xdr:rowOff>19049</xdr:rowOff>
    </xdr:from>
    <xdr:to>
      <xdr:col>21</xdr:col>
      <xdr:colOff>409575</xdr:colOff>
      <xdr:row>20</xdr:row>
      <xdr:rowOff>52157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9049"/>
          <a:ext cx="4791075" cy="3843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55"/>
  <sheetViews>
    <sheetView tabSelected="1" topLeftCell="A16" workbookViewId="0">
      <selection activeCell="T27" sqref="T27"/>
    </sheetView>
  </sheetViews>
  <sheetFormatPr defaultRowHeight="15" x14ac:dyDescent="0.25"/>
  <cols>
    <col min="17" max="17" width="11" bestFit="1" customWidth="1"/>
  </cols>
  <sheetData>
    <row r="4" spans="1:7" x14ac:dyDescent="0.25">
      <c r="E4" t="s">
        <v>4</v>
      </c>
      <c r="F4" t="s">
        <v>5</v>
      </c>
    </row>
    <row r="5" spans="1:7" x14ac:dyDescent="0.25">
      <c r="E5" s="1">
        <v>5</v>
      </c>
      <c r="F5" s="1">
        <v>50</v>
      </c>
      <c r="G5" t="s">
        <v>17</v>
      </c>
    </row>
    <row r="6" spans="1:7" x14ac:dyDescent="0.25">
      <c r="B6" t="s">
        <v>0</v>
      </c>
      <c r="E6" t="s">
        <v>2</v>
      </c>
      <c r="F6" t="s">
        <v>3</v>
      </c>
    </row>
    <row r="7" spans="1:7" x14ac:dyDescent="0.25">
      <c r="A7">
        <v>1</v>
      </c>
      <c r="B7">
        <v>3977</v>
      </c>
      <c r="C7">
        <v>10</v>
      </c>
      <c r="D7" t="s">
        <v>1</v>
      </c>
      <c r="E7">
        <v>26094</v>
      </c>
      <c r="F7">
        <v>3563.1</v>
      </c>
    </row>
    <row r="8" spans="1:7" x14ac:dyDescent="0.25">
      <c r="A8">
        <v>2</v>
      </c>
      <c r="B8">
        <v>4080</v>
      </c>
      <c r="C8">
        <v>15</v>
      </c>
      <c r="D8" t="s">
        <v>1</v>
      </c>
      <c r="E8">
        <v>40125</v>
      </c>
      <c r="F8">
        <v>5203.7</v>
      </c>
    </row>
    <row r="9" spans="1:7" x14ac:dyDescent="0.25">
      <c r="A9">
        <v>3</v>
      </c>
      <c r="B9">
        <v>4080</v>
      </c>
      <c r="C9">
        <v>10</v>
      </c>
      <c r="D9" t="s">
        <v>1</v>
      </c>
      <c r="E9">
        <v>26750</v>
      </c>
      <c r="F9">
        <v>3469.2</v>
      </c>
    </row>
    <row r="10" spans="1:7" x14ac:dyDescent="0.25">
      <c r="A10">
        <v>4</v>
      </c>
      <c r="B10">
        <v>3470</v>
      </c>
      <c r="C10">
        <v>10</v>
      </c>
      <c r="D10" t="s">
        <v>1</v>
      </c>
      <c r="E10">
        <v>23091</v>
      </c>
      <c r="F10">
        <v>4064.1</v>
      </c>
    </row>
    <row r="22" spans="16:20" x14ac:dyDescent="0.25">
      <c r="Q22">
        <v>1</v>
      </c>
      <c r="R22">
        <v>2</v>
      </c>
      <c r="S22">
        <v>3</v>
      </c>
      <c r="T22">
        <v>4</v>
      </c>
    </row>
    <row r="23" spans="16:20" x14ac:dyDescent="0.25">
      <c r="P23" t="s">
        <v>10</v>
      </c>
      <c r="Q23">
        <f>E7/1000</f>
        <v>26.094000000000001</v>
      </c>
      <c r="R23">
        <f>E8/1000</f>
        <v>40.125</v>
      </c>
      <c r="S23">
        <f>E9/1000</f>
        <v>26.75</v>
      </c>
      <c r="T23">
        <f>E10/1000</f>
        <v>23.091000000000001</v>
      </c>
    </row>
    <row r="24" spans="16:20" x14ac:dyDescent="0.25">
      <c r="P24" t="s">
        <v>11</v>
      </c>
      <c r="Q24">
        <f>F7/1000</f>
        <v>3.5630999999999999</v>
      </c>
      <c r="R24">
        <f>F8/1000</f>
        <v>5.2036999999999995</v>
      </c>
      <c r="S24">
        <f>F9/1000</f>
        <v>3.4691999999999998</v>
      </c>
      <c r="T24">
        <f>F10/1000</f>
        <v>4.0640999999999998</v>
      </c>
    </row>
    <row r="26" spans="16:20" x14ac:dyDescent="0.25">
      <c r="P26" t="s">
        <v>12</v>
      </c>
      <c r="Q26">
        <v>1.5132762111768017</v>
      </c>
      <c r="R26">
        <v>0.22228373814017033</v>
      </c>
      <c r="S26">
        <v>1.6164008626843653</v>
      </c>
      <c r="T26">
        <v>0.94</v>
      </c>
    </row>
    <row r="27" spans="16:20" x14ac:dyDescent="0.25">
      <c r="P27" t="s">
        <v>13</v>
      </c>
      <c r="Q27">
        <v>162.66250106590283</v>
      </c>
      <c r="R27">
        <v>58.363265744335301</v>
      </c>
      <c r="S27">
        <v>137.12925032611147</v>
      </c>
      <c r="T27">
        <v>19183</v>
      </c>
    </row>
    <row r="35" spans="3:19" x14ac:dyDescent="0.25">
      <c r="P35" t="s">
        <v>10</v>
      </c>
      <c r="Q35">
        <f>D48</f>
        <v>26.094000000000001</v>
      </c>
    </row>
    <row r="36" spans="3:19" x14ac:dyDescent="0.25">
      <c r="P36" t="s">
        <v>11</v>
      </c>
      <c r="Q36">
        <f>D49</f>
        <v>3.5630999999999999</v>
      </c>
    </row>
    <row r="38" spans="3:19" x14ac:dyDescent="0.25">
      <c r="R38" t="s">
        <v>8</v>
      </c>
      <c r="S38" t="s">
        <v>9</v>
      </c>
    </row>
    <row r="39" spans="3:19" x14ac:dyDescent="0.25">
      <c r="P39" t="s">
        <v>6</v>
      </c>
      <c r="Q39">
        <f>C53</f>
        <v>1.5132762111768017</v>
      </c>
      <c r="R39">
        <f>Q39+((Q40*Q35)/(Q40+Q35))</f>
        <v>24</v>
      </c>
      <c r="S39">
        <v>24</v>
      </c>
    </row>
    <row r="40" spans="3:19" x14ac:dyDescent="0.25">
      <c r="P40" t="s">
        <v>7</v>
      </c>
      <c r="Q40">
        <f>I52</f>
        <v>162.66250106590283</v>
      </c>
      <c r="R40">
        <f>Q39+((Q40*Q36)/(Q40+Q36))</f>
        <v>5.0000000000000018</v>
      </c>
      <c r="S40">
        <v>5</v>
      </c>
    </row>
    <row r="47" spans="3:19" x14ac:dyDescent="0.25">
      <c r="E47" t="s">
        <v>18</v>
      </c>
    </row>
    <row r="48" spans="3:19" x14ac:dyDescent="0.25">
      <c r="C48" t="s">
        <v>10</v>
      </c>
      <c r="D48" s="2">
        <v>26.094000000000001</v>
      </c>
    </row>
    <row r="49" spans="2:10" x14ac:dyDescent="0.25">
      <c r="C49" t="s">
        <v>11</v>
      </c>
      <c r="D49" s="2">
        <v>3.5630999999999999</v>
      </c>
    </row>
    <row r="51" spans="2:10" x14ac:dyDescent="0.25">
      <c r="I51" t="s">
        <v>19</v>
      </c>
    </row>
    <row r="52" spans="2:10" x14ac:dyDescent="0.25">
      <c r="H52" t="s">
        <v>14</v>
      </c>
      <c r="I52">
        <f>(-(SQRT(POWER(19*D49+19*D48,2)-76*D49*D48*(D49-D48+19)))-19*D49-19*D48)/(2*(D49-D48+19))</f>
        <v>162.66250106590283</v>
      </c>
      <c r="J52" s="1" t="s">
        <v>16</v>
      </c>
    </row>
    <row r="53" spans="2:10" x14ac:dyDescent="0.25">
      <c r="B53" t="s">
        <v>15</v>
      </c>
      <c r="C53">
        <f>24-((I52*D48)/(I52+D48))</f>
        <v>1.5132762111768017</v>
      </c>
    </row>
    <row r="54" spans="2:10" x14ac:dyDescent="0.25">
      <c r="B54" t="s">
        <v>15</v>
      </c>
      <c r="C54">
        <f>5-((I52*D49)/(I52+D49))</f>
        <v>1.5132762111768003</v>
      </c>
    </row>
    <row r="55" spans="2:10" x14ac:dyDescent="0.25">
      <c r="D55" t="s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ElectroCat</dc:creator>
  <cp:lastModifiedBy>ElectroCat</cp:lastModifiedBy>
  <dcterms:created xsi:type="dcterms:W3CDTF">2017-06-17T09:45:55Z</dcterms:created>
  <dcterms:modified xsi:type="dcterms:W3CDTF">2017-06-17T12:36:36Z</dcterms:modified>
</cp:coreProperties>
</file>