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程表" sheetId="1" r:id="rId3"/>
    <sheet state="visible" name="par" sheetId="2" r:id="rId4"/>
    <sheet state="visible" name="フォーム用・概要" sheetId="3" r:id="rId5"/>
    <sheet state="visible" name="フォーム用・質問" sheetId="4" r:id="rId6"/>
    <sheet state="visible" name="フォーム用・学部学科" sheetId="5" r:id="rId7"/>
    <sheet state="visible" name="SS用・面接項目" sheetId="6" r:id="rId8"/>
    <sheet state="visible" name="SS用・CONFIG_for_SHEET" sheetId="7" r:id="rId9"/>
    <sheet state="visible" name="SS用・CONFIG_for_MAIL" sheetId="8" r:id="rId10"/>
  </sheets>
  <definedNames/>
  <calcPr/>
</workbook>
</file>

<file path=xl/sharedStrings.xml><?xml version="1.0" encoding="utf-8"?>
<sst xmlns="http://schemas.openxmlformats.org/spreadsheetml/2006/main" count="342" uniqueCount="208">
  <si>
    <t>採用スケジュール表</t>
  </si>
  <si>
    <t>開始日</t>
  </si>
  <si>
    <t>責任者</t>
  </si>
  <si>
    <t>作成日</t>
  </si>
  <si>
    <t>完了予定日</t>
  </si>
  <si>
    <t>作成者</t>
  </si>
  <si>
    <t>更新日</t>
  </si>
  <si>
    <t>工 程 名</t>
  </si>
  <si>
    <t>担当</t>
  </si>
  <si>
    <t>応募フォーム作成</t>
  </si>
  <si>
    <t>篠原</t>
  </si>
  <si>
    <t>開始</t>
  </si>
  <si>
    <t>期間</t>
  </si>
  <si>
    <t>締め切り</t>
  </si>
  <si>
    <t>学生ポータル＆情報メディアセンター掲載文書作成</t>
  </si>
  <si>
    <t>看板作成</t>
  </si>
  <si>
    <t>ポータル掲載期間</t>
  </si>
  <si>
    <t>面接シート（質問項目の)作成</t>
  </si>
  <si>
    <t>全員</t>
  </si>
  <si>
    <t>募集期間(書類足切り)</t>
  </si>
  <si>
    <t>面接期間</t>
  </si>
  <si>
    <t>合否決定</t>
  </si>
  <si>
    <t>雇い入れに関する事務手続き</t>
  </si>
  <si>
    <t>新人研修希望日募集</t>
  </si>
  <si>
    <t>新人研修日の候補期間</t>
  </si>
  <si>
    <t>その他スタッフ側の日程</t>
  </si>
  <si>
    <t>センターの会議：採用活動開始</t>
  </si>
  <si>
    <t>ステータス</t>
  </si>
  <si>
    <t>担当者</t>
  </si>
  <si>
    <t>質問形式</t>
  </si>
  <si>
    <t>記述式</t>
  </si>
  <si>
    <t>段落</t>
  </si>
  <si>
    <t>ラジオボタン</t>
  </si>
  <si>
    <t>採用者のメール返信期限</t>
  </si>
  <si>
    <t>チェックボックス</t>
  </si>
  <si>
    <t>プルダウン</t>
  </si>
  <si>
    <t>面接日程</t>
  </si>
  <si>
    <t>タイトルと説明</t>
  </si>
  <si>
    <t>概要</t>
  </si>
  <si>
    <t>置換前</t>
  </si>
  <si>
    <t>置換後</t>
  </si>
  <si>
    <t>この度, 情報メディアセンター (AIM) では, センターの業務（主に動画編集・ラーニングコモンズ関連業務）をお手伝いいただく学生スタッフの募集を行います．</t>
  </si>
  <si>
    <t>year</t>
  </si>
  <si>
    <t>year'</t>
  </si>
  <si>
    <t>【応募条件】</t>
  </si>
  <si>
    <t>募集開始</t>
  </si>
  <si>
    <t>{year}年{雇用開始月}月時点で, 相模原キャンパス所属の大学生, あるいは大学院生であること.</t>
  </si>
  <si>
    <t>開始月</t>
  </si>
  <si>
    <t>【募集期間】</t>
  </si>
  <si>
    <t>募集終了</t>
  </si>
  <si>
    <t>{year}年{開始月}月{開始日}日 ～ {year}年{終了月}月{終了日}日 12:00</t>
  </si>
  <si>
    <t>終了月</t>
  </si>
  <si>
    <t>終了日</t>
  </si>
  <si>
    <t>【業務内容】</t>
  </si>
  <si>
    <t>雇用開始月</t>
  </si>
  <si>
    <t>・動画編集及び配信に関する業務</t>
  </si>
  <si>
    <t>雇用終了月</t>
  </si>
  <si>
    <t>・ラーニングコモンズ（B422）における業務</t>
  </si>
  <si>
    <t>時給</t>
  </si>
  <si>
    <t>学生向けノートPCの貸出及びその他B422室に関連する業務.</t>
  </si>
  <si>
    <t>・コンテンツ制作に関する業務</t>
  </si>
  <si>
    <t>ガイドブック,マニュアル,サイネージ,ポスター等のコンテンツ作成.</t>
  </si>
  <si>
    <t>・その他,情報メディアセンターが提供するサービスに関する補助作業.</t>
  </si>
  <si>
    <t>＊採用後に研修を行いますので,特別なスキルや経験の有無は問いません＊</t>
  </si>
  <si>
    <t>【勤務場所】</t>
  </si>
  <si>
    <t>原則としてB422を中心とする相模原キャンパス構内</t>
  </si>
  <si>
    <t>【勤務時間】</t>
  </si>
  <si>
    <t>原則, 授業期間内の9:30〜17:00の範囲で,勤務可能な時間を確認してシフトを作成．</t>
  </si>
  <si>
    <t>1日最大7時間, 週24時間まで, 履修登録を行った時限での勤務はできません．</t>
  </si>
  <si>
    <t>その他, 日曜・祝日や, 長期休業中に勤務がある場合があります．</t>
  </si>
  <si>
    <t>【雇用期間】</t>
  </si>
  <si>
    <t>{year}年{雇用開始月}月から、{year'}年{雇用終了月}月末まで（更新あり）</t>
  </si>
  <si>
    <t>【給与】</t>
  </si>
  <si>
    <t>時給　{時給}円</t>
  </si>
  <si>
    <t>※採用手続きにあたって,外国籍の場合は在留カードのコピーの提出が必須となります。</t>
  </si>
  <si>
    <t>応募希望の方は次のページから応募フォームを送信してください．</t>
  </si>
  <si>
    <t>質問タイトル</t>
  </si>
  <si>
    <t>補助テキスト</t>
  </si>
  <si>
    <t>形式（必須項目）</t>
  </si>
  <si>
    <t>必須回答</t>
  </si>
  <si>
    <t>正規表現</t>
  </si>
  <si>
    <t>チェックボックス選択肢（選択肢をカンマ区切りで）</t>
  </si>
  <si>
    <t>氏名</t>
  </si>
  <si>
    <t>氏名(フリガナ)</t>
  </si>
  <si>
    <t>学籍番号</t>
  </si>
  <si>
    <t>[0-9][0-9a-bA-B][0-9]{6}</t>
  </si>
  <si>
    <t>学年</t>
  </si>
  <si>
    <t>1,2,3,4,M1,M2</t>
  </si>
  <si>
    <t>所属学部学科</t>
  </si>
  <si>
    <t>大学院生の方は所属コースを選択してください。</t>
  </si>
  <si>
    <t>メールアドレス (AOYAMA-mail)</t>
  </si>
  <si>
    <t>[a-c][0-9A-Ba-b][0-9]{6}[@][a][o][y][a][m][a][.][j][p]</t>
  </si>
  <si>
    <t>通学時間</t>
  </si>
  <si>
    <t>教職課程の有無</t>
  </si>
  <si>
    <t>履修している,履修していない</t>
  </si>
  <si>
    <t>留学に行く予定</t>
  </si>
  <si>
    <t>ある,ない</t>
  </si>
  <si>
    <t>大学院への進学予定</t>
  </si>
  <si>
    <t>内部進学,他大学への進学,しない</t>
  </si>
  <si>
    <t>学内アルバイトの経験</t>
  </si>
  <si>
    <t>IT-AやSAなど。ない場合は「なし」とご記入ください。</t>
  </si>
  <si>
    <t>志望動機</t>
  </si>
  <si>
    <t>200文字程度。</t>
  </si>
  <si>
    <t>希望勤務時間数</t>
  </si>
  <si>
    <t>何時間程度など、目安で構いません。</t>
  </si>
  <si>
    <t>面接可能時間</t>
  </si>
  <si>
    <t>{面接開始日}から{面接締切日}までの範囲で、面接を受けることのできる時間に【複数】チェックを入れてください。面接は対面で30分程度を予定しています。</t>
  </si>
  <si>
    <t>1限,2限,3限,4限,5限</t>
  </si>
  <si>
    <t>ラーニングコモンズ利用経験</t>
  </si>
  <si>
    <t>あり,なし</t>
  </si>
  <si>
    <t>その他</t>
  </si>
  <si>
    <t>連絡事項等ございましたらご記入ください。</t>
  </si>
  <si>
    <t>この募集の事をどこで知りましたか？</t>
  </si>
  <si>
    <t>アンケートですので採用には影響致しません。ご協力のほどよろしくお願いします。</t>
  </si>
  <si>
    <t>学生ポータル,情報メディアセンターのホームページ,学内ポスターや看板,友人の紹介,その他</t>
  </si>
  <si>
    <t>学部</t>
  </si>
  <si>
    <t>学科</t>
  </si>
  <si>
    <t>結合</t>
  </si>
  <si>
    <t>理工学部</t>
  </si>
  <si>
    <t>物理科学科</t>
  </si>
  <si>
    <t>→結合結果を[質問]の[学部学科]選択肢に反映</t>
  </si>
  <si>
    <t>数理サイエンス学科</t>
  </si>
  <si>
    <t>物理・数理学科</t>
  </si>
  <si>
    <t>化学・生命科学科</t>
  </si>
  <si>
    <t>電気電子工学科</t>
  </si>
  <si>
    <t>機械創造工学科</t>
  </si>
  <si>
    <t>経営システム工学科</t>
  </si>
  <si>
    <t>情報テクノロジー学科</t>
  </si>
  <si>
    <t>社会情報学部</t>
  </si>
  <si>
    <t>社会情報学科</t>
  </si>
  <si>
    <t>地球社会共生学部</t>
  </si>
  <si>
    <t>地球社会共生学科</t>
  </si>
  <si>
    <t>コミュニティ人間科学部</t>
  </si>
  <si>
    <t>コミュニティ人間科学科</t>
  </si>
  <si>
    <t>理工学研究科</t>
  </si>
  <si>
    <t>基礎科学コース</t>
  </si>
  <si>
    <t>化学コース</t>
  </si>
  <si>
    <t>機能物質創成コース</t>
  </si>
  <si>
    <t>生命科学コース</t>
  </si>
  <si>
    <t>電気電子工学コース</t>
  </si>
  <si>
    <t>機械創造コース</t>
  </si>
  <si>
    <t>知能情報コース</t>
  </si>
  <si>
    <t>マネジメントテクノロジーコース</t>
  </si>
  <si>
    <t>社会情報学研究科</t>
  </si>
  <si>
    <t>項目</t>
  </si>
  <si>
    <t>フォームでの質問タイトル</t>
  </si>
  <si>
    <t>スクリプトステータス</t>
  </si>
  <si>
    <t>面接日時</t>
  </si>
  <si>
    <t>面接担当者</t>
  </si>
  <si>
    <t>フリガナ</t>
  </si>
  <si>
    <t>学生番号</t>
  </si>
  <si>
    <t>学部学科</t>
  </si>
  <si>
    <t>志望動機（回答）</t>
  </si>
  <si>
    <t>志望動機（メモ）</t>
  </si>
  <si>
    <t>アピールポイント</t>
  </si>
  <si>
    <t>AIMの利用経験</t>
  </si>
  <si>
    <t>AIMに入ってやりたいこと</t>
  </si>
  <si>
    <t>大学のサービスであったらいいと思うこと</t>
  </si>
  <si>
    <t>サークル・部活・アルバイト・研究</t>
  </si>
  <si>
    <t>上の活動日・勤務不可能日</t>
  </si>
  <si>
    <t>留学</t>
  </si>
  <si>
    <t>院進</t>
  </si>
  <si>
    <t>教職</t>
  </si>
  <si>
    <t>学内業務</t>
  </si>
  <si>
    <t>学業状況</t>
  </si>
  <si>
    <t>その他伝えたいこと</t>
  </si>
  <si>
    <t>逆質問</t>
  </si>
  <si>
    <t>山盛メモ</t>
  </si>
  <si>
    <t>篠原メモ</t>
  </si>
  <si>
    <t>鳥居メモ</t>
  </si>
  <si>
    <t>関根メモ</t>
  </si>
  <si>
    <t>甲斐先生メモ</t>
  </si>
  <si>
    <t>面接シート（組み合わせ）</t>
  </si>
  <si>
    <t>未アサイン</t>
  </si>
  <si>
    <t>アサイン済み</t>
  </si>
  <si>
    <t>面接案内_送信済み</t>
  </si>
  <si>
    <t>面接日程要変更</t>
  </si>
  <si>
    <t>面接日程確定（返信あり）</t>
  </si>
  <si>
    <t>面接棄権</t>
  </si>
  <si>
    <t>不合格_送信済み</t>
  </si>
  <si>
    <t>面接不合格_未送信</t>
  </si>
  <si>
    <t>面接合格_未送信</t>
  </si>
  <si>
    <t>書類不合格_未送信</t>
  </si>
  <si>
    <t>書類合格_未送信</t>
  </si>
  <si>
    <t>書類合格_送信済み</t>
  </si>
  <si>
    <t>面接合格_送信済み</t>
  </si>
  <si>
    <t>設定名</t>
  </si>
  <si>
    <t>値</t>
  </si>
  <si>
    <t>MAIL_CC</t>
  </si>
  <si>
    <t>sagamipro-contact@aim.aoyama.ac.jp</t>
  </si>
  <si>
    <t>書類不合格_タイトル</t>
  </si>
  <si>
    <t>情報メディアセンター相模原学生スタッフ書類選考結果のご案内</t>
  </si>
  <si>
    <t>書類不合格_本文</t>
  </si>
  <si>
    <t>%所属学部学科%　%氏名% 様
この度は、情報メディアセンター学生スタッフの募集にご応募いただき、ありがとうございます。
厳正なる選考の結果、誠に残念ではございますが、今回は採用を見合わせていただくことになりました。
ご希望に添えず恐縮ですが、何卒ご了承くださいますようお願い申し上げます。
-----
青山学院大学
　附置情報メディアセンター
　　相模原学生スタッフ
sagamipro-contact@aim.aoyama.ac.jp</t>
  </si>
  <si>
    <t>書類合格_タイトル</t>
  </si>
  <si>
    <t>書類合格_本文</t>
  </si>
  <si>
    <t>%所属学部学科%　%氏名% 様
この度は、情報メディアセンター学生スタッフの募集に応募いただき、ありがとうございます。
%氏名% 様には、ぜひ面接にお越しいただきたくご連絡をしております。
下記日程にて面接を実施致しますので、ご確認いただき次第、このメールにご返信ください。
【日時】
%面接日時%
【所要時間】
約30分
【場所】
Webex Meetingsを使用して行います。
別途、ミーティングリンクの記載したメールをお送り致します。そちらをご参照ください。
【持ち物】
筆記用具
また、ご都合が悪いようでしたら別日で調整させていただきますので、希望日時の候補を複数ご提示ください。
以上、よろしくお願いいたします。
-----
青山学院大学
　附置情報メディアセンター
　　相模原学生スタッフ
sagamipro-contact@aim.aoyama.ac.jp</t>
  </si>
  <si>
    <t>面接合格_タイトル</t>
  </si>
  <si>
    <t>情報メディアセンター相模原学生スタッフ選考結果のご案内</t>
  </si>
  <si>
    <t>面接合格_本文</t>
  </si>
  <si>
    <t>%所属学部学科%　%氏名% 様
情報メディアセンター学生スタッフです．
先日は，面接にお越しいただきありがとうございました．
選考の結果についてお知らせいたします．
選考の結果，%氏名%さんを学生スタッフとして採用させていただくこととなりました．
採用についての詳細な情報は、追ってご連絡いたします。
疑問や質問がありましたら，sagamipro-contact@aim.aoyama.ac.jp 宛にご連絡ください．
以上、よろしくお願いいたします．
-----
青山学院大学
　附置情報メディアセンター
相模原学生スタッフ
sagamipro-contact@aim.aoyama.ac.jp</t>
  </si>
  <si>
    <t>面接不合格_タイトル</t>
  </si>
  <si>
    <t>面接不合格_本文</t>
  </si>
  <si>
    <t>%所属学部学科%　%氏名% 様
情報メディアセンター学生スタッフです．
先日は，面接にお越しいただきありがとうございました．
今回，多数の応募があったため，ご連絡が遅くなってしまったことお詫びいたします．
厳正な審査の結果，まことに残念ながら%氏名%様のご希望に添いかねる結果となりました．
メールにて大変恐縮ではございますが結果のご報告とさせていただきます．
-----
青山学院大学
　附置情報メディアセンター
相模原学生スタッフ
sagamipro-contact@aim.aoyama.ac.jp</t>
  </si>
  <si>
    <t>事務連絡_タイトル</t>
  </si>
  <si>
    <t>情報メディアセンター相模原学生スタッフ　事務説明会の日程連絡</t>
  </si>
  <si>
    <t>事務連絡_本文</t>
  </si>
  <si>
    <t>%所属学部学科%　%氏名% 様
こんにちは、情報メディアセンター学生スタッフの篠原です。
事務説明会の日程が決まりましたので、ご連絡いたします。
4月4日2限 11:00~12:00
吉崎悠画さん, 工藤亜美さん
4月6日1限 9:30~10:30
北原凜さん, 関口花華さん
4月7日2限 11:00~12:00
杉森早翔さん, 五十嵐璃音さん
以上の日程で行わさせていただきます。
場所は、B422（ラーニングコモンズ）です。
持ち物は特にありません。
日程調整から予定が変わり、出席できない等ありましたら、本メールへの返信でご連絡ください。
よろしくお願いします。
-----
青山学院大学
　附置情報メディアセンター
相模原学生スタッフ
sagamipro-contact@aim.aoyama.ac.jp</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</si>
</sst>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 &quot;d"/>
    <numFmt numFmtId="165" formatCode="&quot; &quot;ddd"/>
  </numFmts>
  <fonts count="22">
    <font>
      <sz val="11.0"/>
      <color rgb="FF000000"/>
      <name val="MS PGothic"/>
    </font>
    <font>
      <sz val="11.0"/>
      <name val="MS PGothic"/>
    </font>
    <font>
      <sz val="18.0"/>
      <name val="MS PGothic"/>
    </font>
    <font/>
    <font>
      <name val="MS PGothic"/>
    </font>
    <font>
      <sz val="10.0"/>
      <name val="MS PGothic"/>
    </font>
    <font>
      <sz val="9.0"/>
      <name val="MS PGothic"/>
    </font>
    <font>
      <sz val="11.0"/>
      <name val="&quot;MS PGothic&quot;"/>
    </font>
    <font>
      <sz val="11.0"/>
      <color rgb="FFFFD966"/>
      <name val="MS PGothic"/>
    </font>
    <font>
      <sz val="11.0"/>
      <color rgb="FFFF0000"/>
      <name val="MS PGothic"/>
    </font>
    <font>
      <sz val="11.0"/>
      <color rgb="FF93C47D"/>
      <name val="&quot;MS PGothic&quot;"/>
    </font>
    <font>
      <sz val="10.0"/>
      <color rgb="FF000000"/>
      <name val="MS PGothic"/>
    </font>
    <font>
      <color rgb="FFFFFFFF"/>
    </font>
    <font>
      <sz val="11.0"/>
      <name val="Arial"/>
    </font>
    <font>
      <sz val="11.0"/>
      <color rgb="FFFFFFFF"/>
      <name val="Arial"/>
    </font>
    <font>
      <sz val="11.0"/>
      <color rgb="FF000000"/>
      <name val="Arial"/>
    </font>
    <font>
      <sz val="11.0"/>
      <color rgb="FFFFFFFE"/>
      <name val="&quot;MS PGothic&quot;"/>
    </font>
    <font>
      <color rgb="FFFFFFFE"/>
    </font>
    <font>
      <color rgb="FFFFFFFF"/>
      <name val="Arial"/>
    </font>
    <font>
      <name val="Arial"/>
    </font>
    <font>
      <b/>
      <color rgb="FFFFFFFF"/>
      <name val="Arial"/>
    </font>
    <font>
      <color rgb="FF000000"/>
      <name val="Arial"/>
    </font>
  </fonts>
  <fills count="9">
    <fill>
      <patternFill patternType="none"/>
    </fill>
    <fill>
      <patternFill patternType="lightGray"/>
    </fill>
    <fill>
      <patternFill patternType="solid">
        <fgColor rgb="FFC0C0C0"/>
        <bgColor rgb="FFC0C0C0"/>
      </patternFill>
    </fill>
    <fill>
      <patternFill patternType="solid">
        <fgColor rgb="FFCCFFFF"/>
        <bgColor rgb="FFCCFFFF"/>
      </patternFill>
    </fill>
    <fill>
      <patternFill patternType="solid">
        <fgColor rgb="FFFFD966"/>
        <bgColor rgb="FFFFD966"/>
      </patternFill>
    </fill>
    <fill>
      <patternFill patternType="solid">
        <fgColor rgb="FFFF0000"/>
        <bgColor rgb="FFFF0000"/>
      </patternFill>
    </fill>
    <fill>
      <patternFill patternType="solid">
        <fgColor rgb="FFFFFFFF"/>
        <bgColor rgb="FFFFFFFF"/>
      </patternFill>
    </fill>
    <fill>
      <patternFill patternType="solid">
        <fgColor rgb="FF434343"/>
        <bgColor rgb="FF434343"/>
      </patternFill>
    </fill>
    <fill>
      <patternFill patternType="solid">
        <fgColor rgb="FF000000"/>
        <bgColor rgb="FF000000"/>
      </patternFill>
    </fill>
  </fills>
  <borders count="34">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top/>
    </border>
    <border>
      <left style="thin">
        <color rgb="FF000000"/>
      </left>
      <right style="thin">
        <color rgb="FF000000"/>
      </right>
      <top/>
    </border>
    <border>
      <left style="thin">
        <color rgb="FF000000"/>
      </left>
      <right/>
    </border>
    <border>
      <left style="thin">
        <color rgb="FF000000"/>
      </left>
      <right style="thin">
        <color rgb="FF000000"/>
      </right>
    </border>
    <border>
      <left style="thin">
        <color rgb="FF000000"/>
      </left>
      <right/>
      <bottom style="thin">
        <color rgb="FF000000"/>
      </bottom>
    </border>
    <border>
      <left style="thin">
        <color rgb="FF000000"/>
      </left>
      <right style="thin">
        <color rgb="FF000000"/>
      </right>
      <bottom style="thin">
        <color rgb="FF000000"/>
      </bottom>
    </border>
    <border>
      <left style="thin">
        <color rgb="FF000000"/>
      </left>
    </border>
    <border>
      <left style="thin">
        <color rgb="FF000000"/>
      </left>
      <bottom style="hair">
        <color rgb="FF000000"/>
      </bottom>
    </border>
    <border>
      <left style="thin">
        <color rgb="FF000000"/>
      </left>
      <right style="dotted">
        <color rgb="FF000000"/>
      </right>
      <top style="thin">
        <color rgb="FF000000"/>
      </top>
      <bottom style="dotted">
        <color rgb="FF000000"/>
      </bottom>
    </border>
    <border>
      <left style="dotted">
        <color rgb="FF000000"/>
      </left>
      <right style="dotted">
        <color rgb="FF000000"/>
      </right>
      <top style="thin">
        <color rgb="FF000000"/>
      </top>
      <bottom style="dotted">
        <color rgb="FF000000"/>
      </bottom>
    </border>
    <border>
      <left style="dotted">
        <color rgb="FF000000"/>
      </left>
      <right style="thin">
        <color rgb="FF000000"/>
      </right>
      <top style="thin">
        <color rgb="FF000000"/>
      </top>
      <bottom style="dotted">
        <color rgb="FF000000"/>
      </bottom>
    </border>
    <border>
      <left style="thin">
        <color rgb="FF000000"/>
      </left>
      <top style="hair">
        <color rgb="FF000000"/>
      </top>
    </border>
    <border>
      <left style="thin">
        <color rgb="FF000000"/>
      </left>
      <top style="hair">
        <color rgb="FF000000"/>
      </top>
      <bottom style="hair">
        <color rgb="FF000000"/>
      </bottom>
    </border>
    <border>
      <left style="thin">
        <color rgb="FF000000"/>
      </left>
      <right style="dotted">
        <color rgb="FF000000"/>
      </right>
      <top style="dotted">
        <color rgb="FF000000"/>
      </top>
      <bottom style="dotted">
        <color rgb="FF000000"/>
      </bottom>
    </border>
    <border>
      <left style="dotted">
        <color rgb="FF000000"/>
      </left>
      <right style="dotted">
        <color rgb="FF000000"/>
      </right>
      <top style="dotted">
        <color rgb="FF000000"/>
      </top>
      <bottom style="dotted">
        <color rgb="FF000000"/>
      </bottom>
    </border>
    <border>
      <left style="dotted">
        <color rgb="FF000000"/>
      </left>
      <right style="thin">
        <color rgb="FF000000"/>
      </right>
      <top style="dotted">
        <color rgb="FF000000"/>
      </top>
      <bottom style="dotted">
        <color rgb="FF000000"/>
      </bottom>
    </border>
    <border>
      <left style="thin">
        <color rgb="FF000000"/>
      </left>
      <right style="thin">
        <color rgb="FF000000"/>
      </right>
      <top style="hair">
        <color rgb="FF000000"/>
      </top>
    </border>
    <border>
      <left style="thin">
        <color rgb="FF000000"/>
      </left>
      <right style="thin">
        <color rgb="FF000000"/>
      </right>
      <top style="hair">
        <color rgb="FF000000"/>
      </top>
      <bottom style="hair">
        <color rgb="FF000000"/>
      </bottom>
    </border>
    <border>
      <left style="thin">
        <color rgb="FF000000"/>
      </left>
      <right style="thin">
        <color rgb="FF000000"/>
      </right>
      <bottom style="hair">
        <color rgb="FF000000"/>
      </bottom>
    </border>
    <border>
      <bottom style="hair">
        <color rgb="FF000000"/>
      </bottom>
    </border>
    <border>
      <left style="thin">
        <color rgb="FF000000"/>
      </left>
      <top style="hair">
        <color rgb="FF000000"/>
      </top>
      <bottom style="thin">
        <color rgb="FF000000"/>
      </bottom>
    </border>
    <border>
      <left style="thin">
        <color rgb="FF000000"/>
      </left>
      <right style="dotted">
        <color rgb="FF000000"/>
      </right>
      <top style="dotted">
        <color rgb="FF000000"/>
      </top>
      <bottom style="thin">
        <color rgb="FF000000"/>
      </bottom>
    </border>
    <border>
      <left style="dotted">
        <color rgb="FF000000"/>
      </left>
      <right style="dotted">
        <color rgb="FF000000"/>
      </right>
      <top style="dotted">
        <color rgb="FF000000"/>
      </top>
      <bottom style="thin">
        <color rgb="FF000000"/>
      </bottom>
    </border>
    <border>
      <left style="dotted">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horizontal="center" shrinkToFit="0" wrapText="0"/>
    </xf>
    <xf borderId="1" fillId="0" fontId="2" numFmtId="0" xfId="0" applyAlignment="1" applyBorder="1" applyFont="1">
      <alignment horizontal="center" shrinkToFit="0" vertical="center" wrapText="0"/>
    </xf>
    <xf borderId="2" fillId="0" fontId="3" numFmtId="0" xfId="0" applyBorder="1" applyFont="1"/>
    <xf borderId="3" fillId="2" fontId="4" numFmtId="0" xfId="0" applyAlignment="1" applyBorder="1" applyFill="1" applyFont="1">
      <alignment horizontal="center"/>
    </xf>
    <xf borderId="4" fillId="0" fontId="3" numFmtId="0" xfId="0" applyBorder="1" applyFont="1"/>
    <xf borderId="5" fillId="0" fontId="3" numFmtId="0" xfId="0" applyBorder="1" applyFont="1"/>
    <xf borderId="3" fillId="0" fontId="4" numFmtId="14" xfId="0" applyAlignment="1" applyBorder="1" applyFont="1" applyNumberFormat="1">
      <alignment horizontal="center" readingOrder="0"/>
    </xf>
    <xf borderId="3" fillId="2" fontId="4" numFmtId="14" xfId="0" applyAlignment="1" applyBorder="1" applyFont="1" applyNumberFormat="1">
      <alignment horizontal="center"/>
    </xf>
    <xf borderId="3" fillId="0" fontId="5" numFmtId="14" xfId="0" applyAlignment="1" applyBorder="1" applyFont="1" applyNumberFormat="1">
      <alignment horizontal="center" readingOrder="0" shrinkToFit="0" vertical="center" wrapText="0"/>
    </xf>
    <xf borderId="3" fillId="2" fontId="4" numFmtId="0" xfId="0" applyAlignment="1" applyBorder="1" applyFont="1">
      <alignment horizontal="center"/>
    </xf>
    <xf borderId="0" fillId="0" fontId="5" numFmtId="0" xfId="0" applyAlignment="1" applyFont="1">
      <alignment horizontal="center" shrinkToFit="0" vertical="center" wrapText="0"/>
    </xf>
    <xf borderId="0" fillId="0" fontId="5" numFmtId="0" xfId="0" applyAlignment="1" applyFont="1">
      <alignment horizontal="center" readingOrder="0" shrinkToFit="0" vertical="center" wrapText="0"/>
    </xf>
    <xf borderId="0" fillId="0" fontId="0" numFmtId="0" xfId="0" applyAlignment="1" applyFont="1">
      <alignment shrinkToFit="0" wrapText="0"/>
    </xf>
    <xf borderId="6" fillId="0" fontId="3" numFmtId="0" xfId="0" applyBorder="1" applyFont="1"/>
    <xf borderId="7" fillId="0" fontId="3" numFmtId="0" xfId="0" applyBorder="1" applyFont="1"/>
    <xf borderId="3" fillId="0" fontId="1" numFmtId="0" xfId="0" applyAlignment="1" applyBorder="1" applyFont="1">
      <alignment horizontal="center" readingOrder="0" shrinkToFit="0" vertical="center" wrapText="0"/>
    </xf>
    <xf borderId="3" fillId="0" fontId="1" numFmtId="0" xfId="0" applyAlignment="1" applyBorder="1" applyFont="1">
      <alignment horizontal="center" vertical="center"/>
    </xf>
    <xf borderId="8" fillId="0" fontId="1" numFmtId="0" xfId="0" applyAlignment="1" applyBorder="1" applyFont="1">
      <alignment shrinkToFit="0" wrapText="0"/>
    </xf>
    <xf borderId="9" fillId="2" fontId="5" numFmtId="0" xfId="0" applyAlignment="1" applyBorder="1" applyFont="1">
      <alignment horizontal="center" shrinkToFit="0" vertical="center" wrapText="0"/>
    </xf>
    <xf borderId="10" fillId="2" fontId="5" numFmtId="0" xfId="0" applyAlignment="1" applyBorder="1" applyFont="1">
      <alignment horizontal="center" shrinkToFit="0" vertical="center" wrapText="0"/>
    </xf>
    <xf borderId="3" fillId="0" fontId="5" numFmtId="0" xfId="0" applyAlignment="1" applyBorder="1" applyFont="1">
      <alignment horizontal="left" readingOrder="0" shrinkToFit="0" textRotation="255" wrapText="0"/>
    </xf>
    <xf borderId="4" fillId="0" fontId="5" numFmtId="0" xfId="0" applyAlignment="1" applyBorder="1" applyFont="1">
      <alignment horizontal="left" readingOrder="0" shrinkToFit="0" textRotation="255" wrapText="0"/>
    </xf>
    <xf borderId="8" fillId="0" fontId="5" numFmtId="0" xfId="0" applyAlignment="1" applyBorder="1" applyFont="1">
      <alignment horizontal="left" readingOrder="0" shrinkToFit="0" textRotation="255" wrapText="0"/>
    </xf>
    <xf borderId="5" fillId="0" fontId="5" numFmtId="0" xfId="0" applyAlignment="1" applyBorder="1" applyFont="1">
      <alignment horizontal="left" readingOrder="0" shrinkToFit="0" textRotation="255" wrapText="0"/>
    </xf>
    <xf borderId="0" fillId="0" fontId="5" numFmtId="0" xfId="0" applyAlignment="1" applyFont="1">
      <alignment shrinkToFit="0" wrapText="0"/>
    </xf>
    <xf borderId="11" fillId="0" fontId="3" numFmtId="0" xfId="0" applyBorder="1" applyFont="1"/>
    <xf borderId="12" fillId="0" fontId="3" numFmtId="0" xfId="0" applyBorder="1" applyFont="1"/>
    <xf borderId="12" fillId="3" fontId="6" numFmtId="164" xfId="0" applyAlignment="1" applyBorder="1" applyFill="1" applyFont="1" applyNumberFormat="1">
      <alignment horizontal="center" readingOrder="0" shrinkToFit="0" vertical="center" wrapText="0"/>
    </xf>
    <xf borderId="0" fillId="0" fontId="6" numFmtId="164" xfId="0" applyAlignment="1" applyFont="1" applyNumberFormat="1">
      <alignment horizontal="center" readingOrder="0" shrinkToFit="0" vertical="center" wrapText="0"/>
    </xf>
    <xf borderId="13" fillId="0" fontId="3" numFmtId="0" xfId="0" applyBorder="1" applyFont="1"/>
    <xf borderId="14" fillId="0" fontId="3" numFmtId="0" xfId="0" applyBorder="1" applyFont="1"/>
    <xf borderId="12" fillId="3" fontId="6" numFmtId="0" xfId="0" applyAlignment="1" applyBorder="1" applyFont="1">
      <alignment horizontal="center" readingOrder="0" shrinkToFit="0" wrapText="0"/>
    </xf>
    <xf borderId="0" fillId="0" fontId="6" numFmtId="165" xfId="0" applyAlignment="1" applyFont="1" applyNumberFormat="1">
      <alignment horizontal="center" readingOrder="0" shrinkToFit="0" wrapText="0"/>
    </xf>
    <xf borderId="15" fillId="0" fontId="5" numFmtId="0" xfId="0" applyAlignment="1" applyBorder="1" applyFont="1">
      <alignment readingOrder="0" shrinkToFit="0" vertical="center" wrapText="0"/>
    </xf>
    <xf borderId="16" fillId="0" fontId="5" numFmtId="0" xfId="0" applyAlignment="1" applyBorder="1" applyFont="1">
      <alignment readingOrder="0" shrinkToFit="0" vertical="center" wrapText="0"/>
    </xf>
    <xf borderId="17" fillId="0" fontId="7" numFmtId="0" xfId="0" applyAlignment="1" applyBorder="1" applyFont="1">
      <alignment vertical="bottom"/>
    </xf>
    <xf borderId="18" fillId="0" fontId="7" numFmtId="0" xfId="0" applyAlignment="1" applyBorder="1" applyFont="1">
      <alignment vertical="bottom"/>
    </xf>
    <xf borderId="18" fillId="0" fontId="3" numFmtId="0" xfId="0" applyBorder="1" applyFont="1"/>
    <xf borderId="18" fillId="0" fontId="3" numFmtId="0" xfId="0" applyAlignment="1" applyBorder="1" applyFont="1">
      <alignment readingOrder="0"/>
    </xf>
    <xf borderId="18" fillId="0" fontId="7" numFmtId="0" xfId="0" applyAlignment="1" applyBorder="1" applyFont="1">
      <alignment readingOrder="0" vertical="bottom"/>
    </xf>
    <xf borderId="18" fillId="0" fontId="7" numFmtId="0" xfId="0" applyBorder="1" applyFont="1"/>
    <xf borderId="19" fillId="0" fontId="7" numFmtId="0" xfId="0" applyAlignment="1" applyBorder="1" applyFont="1">
      <alignment vertical="bottom"/>
    </xf>
    <xf borderId="0" fillId="0" fontId="7" numFmtId="0" xfId="0" applyAlignment="1" applyFont="1">
      <alignment vertical="bottom"/>
    </xf>
    <xf borderId="20" fillId="0" fontId="5" numFmtId="0" xfId="0" applyAlignment="1" applyBorder="1" applyFont="1">
      <alignment readingOrder="0" shrinkToFit="0" vertical="center" wrapText="0"/>
    </xf>
    <xf borderId="21" fillId="0" fontId="5" numFmtId="0" xfId="0" applyAlignment="1" applyBorder="1" applyFont="1">
      <alignment readingOrder="0" shrinkToFit="0" vertical="center" wrapText="0"/>
    </xf>
    <xf borderId="22" fillId="0" fontId="7" numFmtId="0" xfId="0" applyAlignment="1" applyBorder="1" applyFont="1">
      <alignment vertical="bottom"/>
    </xf>
    <xf borderId="23" fillId="0" fontId="7" numFmtId="0" xfId="0" applyAlignment="1" applyBorder="1" applyFont="1">
      <alignment vertical="bottom"/>
    </xf>
    <xf borderId="23" fillId="0" fontId="3" numFmtId="0" xfId="0" applyBorder="1" applyFont="1"/>
    <xf borderId="23" fillId="0" fontId="7" numFmtId="0" xfId="0" applyAlignment="1" applyBorder="1" applyFont="1">
      <alignment readingOrder="0" vertical="bottom"/>
    </xf>
    <xf borderId="23" fillId="0" fontId="7" numFmtId="0" xfId="0" applyBorder="1" applyFont="1"/>
    <xf borderId="24" fillId="0" fontId="7" numFmtId="0" xfId="0" applyAlignment="1" applyBorder="1" applyFont="1">
      <alignment vertical="bottom"/>
    </xf>
    <xf borderId="25" fillId="0" fontId="5" numFmtId="0" xfId="0" applyAlignment="1" applyBorder="1" applyFont="1">
      <alignment readingOrder="0" shrinkToFit="0" vertical="center" wrapText="0"/>
    </xf>
    <xf borderId="26" fillId="0" fontId="5" numFmtId="0" xfId="0" applyAlignment="1" applyBorder="1" applyFont="1">
      <alignment readingOrder="0" shrinkToFit="0" vertical="center" wrapText="0"/>
    </xf>
    <xf borderId="23" fillId="4" fontId="8" numFmtId="0" xfId="0" applyAlignment="1" applyBorder="1" applyFill="1" applyFont="1">
      <alignment readingOrder="0" vertical="bottom"/>
    </xf>
    <xf borderId="23" fillId="4" fontId="8" numFmtId="0" xfId="0" applyAlignment="1" applyBorder="1" applyFont="1">
      <alignment vertical="bottom"/>
    </xf>
    <xf borderId="23" fillId="4" fontId="8" numFmtId="0" xfId="0" applyAlignment="1" applyBorder="1" applyFont="1">
      <alignment vertical="bottom"/>
    </xf>
    <xf borderId="23" fillId="5" fontId="9" numFmtId="0" xfId="0" applyAlignment="1" applyBorder="1" applyFill="1" applyFont="1">
      <alignment vertical="bottom"/>
    </xf>
    <xf borderId="23" fillId="6" fontId="1" numFmtId="0" xfId="0" applyAlignment="1" applyBorder="1" applyFill="1" applyFont="1">
      <alignment vertical="bottom"/>
    </xf>
    <xf borderId="23" fillId="0" fontId="1" numFmtId="0" xfId="0" applyAlignment="1" applyBorder="1" applyFont="1">
      <alignment vertical="bottom"/>
    </xf>
    <xf borderId="23" fillId="0" fontId="8" numFmtId="0" xfId="0" applyAlignment="1" applyBorder="1" applyFont="1">
      <alignment vertical="bottom"/>
    </xf>
    <xf borderId="23" fillId="0" fontId="8" numFmtId="0" xfId="0" applyAlignment="1" applyBorder="1" applyFont="1">
      <alignment readingOrder="0" vertical="bottom"/>
    </xf>
    <xf borderId="23" fillId="0" fontId="9" numFmtId="0" xfId="0" applyAlignment="1" applyBorder="1" applyFont="1">
      <alignment vertical="bottom"/>
    </xf>
    <xf borderId="23" fillId="0" fontId="3" numFmtId="0" xfId="0" applyAlignment="1" applyBorder="1" applyFont="1">
      <alignment readingOrder="0"/>
    </xf>
    <xf borderId="23" fillId="0" fontId="7" numFmtId="0" xfId="0" applyAlignment="1" applyBorder="1" applyFont="1">
      <alignment vertical="bottom"/>
    </xf>
    <xf borderId="23" fillId="0" fontId="10" numFmtId="0" xfId="0" applyAlignment="1" applyBorder="1" applyFont="1">
      <alignment readingOrder="0" vertical="bottom"/>
    </xf>
    <xf borderId="23" fillId="4" fontId="1" numFmtId="0" xfId="0" applyAlignment="1" applyBorder="1" applyFont="1">
      <alignment vertical="bottom"/>
    </xf>
    <xf borderId="23" fillId="0" fontId="1" numFmtId="0" xfId="0" applyAlignment="1" applyBorder="1" applyFont="1">
      <alignment vertical="bottom"/>
    </xf>
    <xf borderId="23" fillId="0" fontId="1" numFmtId="0" xfId="0" applyAlignment="1" applyBorder="1" applyFont="1">
      <alignment readingOrder="0" vertical="bottom"/>
    </xf>
    <xf borderId="27" fillId="0" fontId="11" numFmtId="0" xfId="0" applyAlignment="1" applyBorder="1" applyFont="1">
      <alignment readingOrder="0" shrinkToFit="0" vertical="center" wrapText="0"/>
    </xf>
    <xf borderId="28" fillId="0" fontId="5" numFmtId="0" xfId="0" applyAlignment="1" applyBorder="1" applyFont="1">
      <alignment readingOrder="0" shrinkToFit="0" vertical="center" wrapText="0"/>
    </xf>
    <xf borderId="22" fillId="6" fontId="7" numFmtId="0" xfId="0" applyAlignment="1" applyBorder="1" applyFont="1">
      <alignment vertical="bottom"/>
    </xf>
    <xf borderId="23" fillId="6" fontId="7" numFmtId="0" xfId="0" applyAlignment="1" applyBorder="1" applyFont="1">
      <alignment vertical="bottom"/>
    </xf>
    <xf borderId="29" fillId="0" fontId="5" numFmtId="0" xfId="0" applyAlignment="1" applyBorder="1" applyFont="1">
      <alignment readingOrder="0" shrinkToFit="0" vertical="center" wrapText="0"/>
    </xf>
    <xf borderId="29" fillId="0" fontId="3" numFmtId="0" xfId="0" applyBorder="1" applyFont="1"/>
    <xf borderId="30" fillId="0" fontId="3" numFmtId="0" xfId="0" applyBorder="1" applyFont="1"/>
    <xf borderId="31" fillId="0" fontId="3" numFmtId="0" xfId="0" applyBorder="1" applyFont="1"/>
    <xf borderId="31" fillId="0" fontId="3" numFmtId="0" xfId="0" applyAlignment="1" applyBorder="1" applyFont="1">
      <alignment readingOrder="0"/>
    </xf>
    <xf borderId="31" fillId="0" fontId="1" numFmtId="0" xfId="0" applyAlignment="1" applyBorder="1" applyFont="1">
      <alignment vertical="bottom"/>
    </xf>
    <xf borderId="31" fillId="0" fontId="1" numFmtId="0" xfId="0" applyAlignment="1" applyBorder="1" applyFont="1">
      <alignment vertical="bottom"/>
    </xf>
    <xf borderId="32" fillId="0" fontId="3" numFmtId="0" xfId="0" applyBorder="1" applyFont="1"/>
    <xf borderId="0" fillId="0" fontId="5" numFmtId="0" xfId="0" applyAlignment="1" applyFont="1">
      <alignment readingOrder="0" shrinkToFit="0" vertical="center" wrapText="0"/>
    </xf>
    <xf borderId="0" fillId="0" fontId="3" numFmtId="0" xfId="0" applyAlignment="1" applyFont="1">
      <alignment readingOrder="0"/>
    </xf>
    <xf borderId="0" fillId="0" fontId="1" numFmtId="0" xfId="0" applyAlignment="1" applyFont="1">
      <alignment vertical="bottom"/>
    </xf>
    <xf borderId="0" fillId="0" fontId="1" numFmtId="0" xfId="0" applyAlignment="1" applyFont="1">
      <alignment vertical="bottom"/>
    </xf>
    <xf borderId="0" fillId="7" fontId="12" numFmtId="0" xfId="0" applyAlignment="1" applyFill="1" applyFont="1">
      <alignment readingOrder="0"/>
    </xf>
    <xf borderId="0" fillId="7" fontId="12" numFmtId="0" xfId="0" applyAlignment="1" applyFont="1">
      <alignment horizontal="center" readingOrder="0" shrinkToFit="0" wrapText="1"/>
    </xf>
    <xf borderId="0" fillId="0" fontId="12" numFmtId="0" xfId="0" applyAlignment="1" applyFont="1">
      <alignment readingOrder="0"/>
    </xf>
    <xf borderId="0" fillId="0" fontId="3" numFmtId="0" xfId="0" applyAlignment="1" applyFont="1">
      <alignment readingOrder="0" shrinkToFit="0" wrapText="1"/>
    </xf>
    <xf borderId="0" fillId="0" fontId="13" numFmtId="0" xfId="0" applyAlignment="1" applyFont="1">
      <alignment horizontal="right" readingOrder="0"/>
    </xf>
    <xf borderId="0" fillId="0" fontId="13" numFmtId="0" xfId="0" applyAlignment="1" applyFont="1">
      <alignment horizontal="right"/>
    </xf>
    <xf borderId="0" fillId="0" fontId="14" numFmtId="164" xfId="0" applyAlignment="1" applyFont="1" applyNumberFormat="1">
      <alignment horizontal="right" readingOrder="0"/>
    </xf>
    <xf borderId="0" fillId="0" fontId="14" numFmtId="164" xfId="0" applyAlignment="1" applyFont="1" applyNumberFormat="1">
      <alignment horizontal="right"/>
    </xf>
    <xf borderId="0" fillId="6" fontId="15" numFmtId="0" xfId="0" applyAlignment="1" applyFont="1">
      <alignment horizontal="right"/>
    </xf>
    <xf borderId="0" fillId="0" fontId="3" numFmtId="3" xfId="0" applyAlignment="1" applyFont="1" applyNumberFormat="1">
      <alignment horizontal="right" readingOrder="0"/>
    </xf>
    <xf borderId="0" fillId="0" fontId="3" numFmtId="0" xfId="0" applyAlignment="1" applyFont="1">
      <alignment horizontal="right"/>
    </xf>
    <xf borderId="0" fillId="0" fontId="3" numFmtId="0" xfId="0" applyAlignment="1" applyFont="1">
      <alignment shrinkToFit="0" wrapText="1"/>
    </xf>
    <xf borderId="0" fillId="7" fontId="12" numFmtId="0" xfId="0" applyAlignment="1" applyFont="1">
      <alignment readingOrder="0" shrinkToFit="0" vertical="top" wrapText="1"/>
    </xf>
    <xf borderId="0" fillId="7" fontId="12" numFmtId="0" xfId="0" applyAlignment="1" applyFont="1">
      <alignment horizontal="left" readingOrder="0" vertical="center"/>
    </xf>
    <xf borderId="0" fillId="7" fontId="12" numFmtId="0" xfId="0" applyAlignment="1" applyFont="1">
      <alignment horizontal="center" readingOrder="0" vertical="center"/>
    </xf>
    <xf borderId="0" fillId="7" fontId="12" numFmtId="0" xfId="0" applyAlignment="1" applyFont="1">
      <alignment readingOrder="0" shrinkToFit="0" vertical="top" wrapText="0"/>
    </xf>
    <xf borderId="0" fillId="7" fontId="12"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horizontal="left" readingOrder="0" vertical="center"/>
    </xf>
    <xf borderId="0" fillId="0" fontId="3" numFmtId="0" xfId="0" applyAlignment="1" applyFont="1">
      <alignment horizontal="center" readingOrder="0" vertical="center"/>
    </xf>
    <xf borderId="0" fillId="0" fontId="3" numFmtId="0" xfId="0" applyAlignment="1" applyFont="1">
      <alignment shrinkToFit="0" vertical="top" wrapText="0"/>
    </xf>
    <xf borderId="0" fillId="0" fontId="3" numFmtId="0" xfId="0" applyAlignment="1" applyFont="1">
      <alignment vertical="top"/>
    </xf>
    <xf borderId="0" fillId="0" fontId="3" numFmtId="0" xfId="0" applyAlignment="1" applyFont="1">
      <alignment readingOrder="0" shrinkToFit="0" vertical="top" wrapText="0"/>
    </xf>
    <xf borderId="0" fillId="0" fontId="3" numFmtId="0" xfId="0" applyAlignment="1" applyFont="1">
      <alignment readingOrder="0" vertical="top"/>
    </xf>
    <xf borderId="0" fillId="0" fontId="3" numFmtId="0" xfId="0" applyAlignment="1" applyFont="1">
      <alignment vertical="top"/>
    </xf>
    <xf borderId="0" fillId="7" fontId="16" numFmtId="0" xfId="0" applyAlignment="1" applyFont="1">
      <alignment readingOrder="0" vertical="bottom"/>
    </xf>
    <xf borderId="0" fillId="0" fontId="7" numFmtId="0" xfId="0" applyAlignment="1" applyFont="1">
      <alignment readingOrder="0" vertical="bottom"/>
    </xf>
    <xf borderId="0" fillId="0" fontId="13" numFmtId="0" xfId="0" applyAlignment="1" applyFont="1">
      <alignment readingOrder="0" vertical="bottom"/>
    </xf>
    <xf borderId="0" fillId="0" fontId="7" numFmtId="0" xfId="0" applyAlignment="1" applyFont="1">
      <alignment readingOrder="0" shrinkToFit="0" vertical="bottom" wrapText="0"/>
    </xf>
    <xf borderId="0" fillId="0" fontId="15" numFmtId="0" xfId="0" applyAlignment="1" applyFont="1">
      <alignment readingOrder="0"/>
    </xf>
    <xf borderId="0" fillId="7" fontId="17" numFmtId="0" xfId="0" applyAlignment="1" applyFont="1">
      <alignment readingOrder="0"/>
    </xf>
    <xf borderId="0" fillId="7" fontId="18" numFmtId="0" xfId="0" applyAlignment="1" applyFont="1">
      <alignment readingOrder="0" vertical="bottom"/>
    </xf>
    <xf borderId="0" fillId="0" fontId="19" numFmtId="0" xfId="0" applyAlignment="1" applyFont="1">
      <alignment shrinkToFit="0" vertical="bottom" wrapText="0"/>
    </xf>
    <xf borderId="33" fillId="7" fontId="18" numFmtId="0" xfId="0" applyAlignment="1" applyBorder="1" applyFont="1">
      <alignment shrinkToFit="0" vertical="bottom" wrapText="0"/>
    </xf>
    <xf borderId="0" fillId="0" fontId="19" numFmtId="0" xfId="0" applyAlignment="1" applyFont="1">
      <alignment vertical="bottom"/>
    </xf>
    <xf borderId="0" fillId="0" fontId="13" numFmtId="0" xfId="0" applyAlignment="1" applyFont="1">
      <alignment vertical="bottom"/>
    </xf>
    <xf borderId="0" fillId="0" fontId="19" numFmtId="0" xfId="0" applyAlignment="1" applyFont="1">
      <alignment readingOrder="0" vertical="bottom"/>
    </xf>
    <xf borderId="0" fillId="0" fontId="13" numFmtId="0" xfId="0" applyAlignment="1" applyFont="1">
      <alignment readingOrder="0" vertical="bottom"/>
    </xf>
    <xf borderId="0" fillId="8" fontId="20" numFmtId="0" xfId="0" applyAlignment="1" applyFill="1" applyFont="1">
      <alignment vertical="bottom"/>
    </xf>
    <xf borderId="33" fillId="0" fontId="19" numFmtId="0" xfId="0" applyAlignment="1" applyBorder="1" applyFont="1">
      <alignment vertical="bottom"/>
    </xf>
    <xf borderId="33" fillId="8" fontId="20" numFmtId="0" xfId="0" applyAlignment="1" applyBorder="1" applyFont="1">
      <alignment vertical="bottom"/>
    </xf>
    <xf borderId="33" fillId="6" fontId="21" numFmtId="0" xfId="0" applyAlignment="1" applyBorder="1" applyFont="1">
      <alignment vertical="bottom"/>
    </xf>
    <xf borderId="33" fillId="6" fontId="21" numFmtId="0" xfId="0" applyAlignment="1" applyBorder="1" applyFont="1">
      <alignment vertical="top"/>
    </xf>
    <xf borderId="0" fillId="6" fontId="21" numFmtId="0" xfId="0" applyAlignment="1" applyFont="1">
      <alignment vertical="bottom"/>
    </xf>
  </cellXfs>
  <cellStyles count="1">
    <cellStyle xfId="0" name="Normal" builtinId="0"/>
  </cellStyles>
  <dxfs count="4">
    <dxf>
      <font>
        <color rgb="FFFFD966"/>
      </font>
      <fill>
        <patternFill patternType="solid">
          <fgColor rgb="FFFFD966"/>
          <bgColor rgb="FFFFD966"/>
        </patternFill>
      </fill>
      <border/>
    </dxf>
    <dxf>
      <font>
        <color rgb="FFFF0000"/>
      </font>
      <fill>
        <patternFill patternType="solid">
          <fgColor rgb="FFFF0000"/>
          <bgColor rgb="FFFF0000"/>
        </patternFill>
      </fill>
      <border/>
    </dxf>
    <dxf>
      <font>
        <color rgb="FF93C47D"/>
      </font>
      <fill>
        <patternFill patternType="solid">
          <fgColor rgb="FF93C47D"/>
          <bgColor rgb="FF93C47D"/>
        </patternFill>
      </fill>
      <border/>
    </dxf>
    <dxf>
      <font/>
      <fill>
        <patternFill patternType="solid">
          <fgColor rgb="FF0000FF"/>
          <bgColor rgb="FF00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3.0" topLeftCell="D1" activePane="topRight" state="frozen"/>
      <selection activeCell="E2" sqref="E2" pane="topRight"/>
    </sheetView>
  </sheetViews>
  <sheetFormatPr customHeight="1" defaultColWidth="15.13" defaultRowHeight="15.0"/>
  <cols>
    <col customWidth="1" min="1" max="1" width="2.5"/>
    <col customWidth="1" min="2" max="2" width="39.5"/>
    <col customWidth="1" min="3" max="3" width="10.75"/>
    <col customWidth="1" min="4" max="126" width="2.38"/>
  </cols>
  <sheetData>
    <row r="1" ht="20.2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row>
    <row r="2" ht="18.0" customHeight="1">
      <c r="A2" s="1"/>
      <c r="B2" s="3" t="s">
        <v>0</v>
      </c>
      <c r="C2" s="4"/>
      <c r="D2" s="5" t="s">
        <v>1</v>
      </c>
      <c r="E2" s="6"/>
      <c r="F2" s="6"/>
      <c r="G2" s="7"/>
      <c r="H2" s="8">
        <v>44682.0</v>
      </c>
      <c r="I2" s="6"/>
      <c r="J2" s="6"/>
      <c r="K2" s="6"/>
      <c r="L2" s="6"/>
      <c r="M2" s="7"/>
      <c r="N2" s="9" t="s">
        <v>2</v>
      </c>
      <c r="O2" s="6"/>
      <c r="P2" s="7"/>
      <c r="Q2" s="10"/>
      <c r="R2" s="6"/>
      <c r="S2" s="6"/>
      <c r="T2" s="6"/>
      <c r="U2" s="6"/>
      <c r="V2" s="7"/>
      <c r="W2" s="11" t="s">
        <v>3</v>
      </c>
      <c r="X2" s="6"/>
      <c r="Y2" s="7"/>
      <c r="Z2" s="8">
        <v>44672.0</v>
      </c>
      <c r="AA2" s="6"/>
      <c r="AB2" s="6"/>
      <c r="AC2" s="6"/>
      <c r="AD2" s="7"/>
      <c r="AE2" s="12"/>
      <c r="AF2" s="13"/>
      <c r="AJ2" s="12"/>
      <c r="AO2" s="12"/>
      <c r="AP2" s="12"/>
      <c r="AQ2" s="12"/>
      <c r="AR2" s="12"/>
      <c r="AS2" s="12"/>
      <c r="AT2" s="12"/>
      <c r="AU2" s="12"/>
      <c r="AV2" s="12"/>
      <c r="AW2" s="12"/>
      <c r="AX2" s="12"/>
      <c r="AY2" s="12"/>
      <c r="AZ2" s="12"/>
      <c r="BA2" s="12"/>
      <c r="BB2" s="12"/>
      <c r="BC2" s="12"/>
      <c r="BD2" s="12"/>
      <c r="BE2" s="1"/>
      <c r="BF2" s="14"/>
      <c r="BG2" s="14"/>
      <c r="BH2" s="14"/>
      <c r="BI2" s="14"/>
      <c r="BJ2" s="14"/>
      <c r="BK2" s="14"/>
      <c r="BL2" s="14"/>
      <c r="BM2" s="12"/>
      <c r="BN2" s="12"/>
      <c r="BO2" s="12"/>
      <c r="BP2" s="12"/>
      <c r="BQ2" s="12"/>
      <c r="BR2" s="12"/>
      <c r="BS2" s="12"/>
      <c r="BT2" s="12"/>
      <c r="BU2" s="12"/>
      <c r="BV2" s="12"/>
      <c r="BW2" s="12"/>
      <c r="BX2" s="12"/>
      <c r="BY2" s="12"/>
      <c r="BZ2" s="12"/>
      <c r="CA2" s="12"/>
      <c r="CB2" s="12"/>
      <c r="CC2" s="12"/>
      <c r="CD2" s="12"/>
      <c r="CE2" s="12"/>
      <c r="CF2" s="12"/>
      <c r="CG2" s="12"/>
      <c r="CH2" s="12"/>
      <c r="CI2" s="1"/>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row>
    <row r="3" ht="18.0" customHeight="1">
      <c r="A3" s="1"/>
      <c r="B3" s="15"/>
      <c r="C3" s="16"/>
      <c r="D3" s="5" t="s">
        <v>4</v>
      </c>
      <c r="E3" s="6"/>
      <c r="F3" s="6"/>
      <c r="G3" s="7"/>
      <c r="H3" s="17"/>
      <c r="I3" s="6"/>
      <c r="J3" s="6"/>
      <c r="K3" s="6"/>
      <c r="L3" s="6"/>
      <c r="M3" s="7"/>
      <c r="N3" s="9" t="s">
        <v>5</v>
      </c>
      <c r="O3" s="6"/>
      <c r="P3" s="7"/>
      <c r="Q3" s="18"/>
      <c r="R3" s="6"/>
      <c r="S3" s="6"/>
      <c r="T3" s="6"/>
      <c r="U3" s="6"/>
      <c r="V3" s="7"/>
      <c r="W3" s="11" t="s">
        <v>6</v>
      </c>
      <c r="X3" s="6"/>
      <c r="Y3" s="7"/>
      <c r="Z3" s="8">
        <v>44672.0</v>
      </c>
      <c r="AA3" s="6"/>
      <c r="AB3" s="6"/>
      <c r="AC3" s="6"/>
      <c r="AD3" s="7"/>
      <c r="AE3" s="12"/>
      <c r="AF3" s="13"/>
      <c r="AJ3" s="12"/>
      <c r="AO3" s="12"/>
      <c r="AP3" s="12"/>
      <c r="AQ3" s="12"/>
      <c r="AR3" s="12"/>
      <c r="AS3" s="12"/>
      <c r="AT3" s="12"/>
      <c r="AU3" s="12"/>
      <c r="AV3" s="12"/>
      <c r="AW3" s="12"/>
      <c r="AX3" s="12"/>
      <c r="AY3" s="12"/>
      <c r="AZ3" s="12"/>
      <c r="BA3" s="12"/>
      <c r="BB3" s="12"/>
      <c r="BC3" s="12"/>
      <c r="BD3" s="12"/>
      <c r="BE3" s="1"/>
      <c r="BF3" s="14"/>
      <c r="BG3" s="14"/>
      <c r="BH3" s="14"/>
      <c r="BI3" s="14"/>
      <c r="BJ3" s="14"/>
      <c r="BK3" s="14"/>
      <c r="BL3" s="14"/>
      <c r="BM3" s="12"/>
      <c r="BN3" s="12"/>
      <c r="BO3" s="12"/>
      <c r="BP3" s="12"/>
      <c r="BQ3" s="12"/>
      <c r="BR3" s="12"/>
      <c r="BS3" s="12"/>
      <c r="BT3" s="12"/>
      <c r="BU3" s="12"/>
      <c r="BV3" s="12"/>
      <c r="BW3" s="12"/>
      <c r="BX3" s="12"/>
      <c r="BY3" s="12"/>
      <c r="BZ3" s="12"/>
      <c r="CA3" s="12"/>
      <c r="CB3" s="12"/>
      <c r="CC3" s="12"/>
      <c r="CD3" s="12"/>
      <c r="CE3" s="12"/>
      <c r="CF3" s="12"/>
      <c r="CG3" s="12"/>
      <c r="CH3" s="12"/>
      <c r="CI3" s="1"/>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row>
    <row r="4" ht="4.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9"/>
      <c r="BM4" s="19"/>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row>
    <row r="5" ht="24.75" customHeight="1">
      <c r="A5" s="1"/>
      <c r="B5" s="20" t="s">
        <v>7</v>
      </c>
      <c r="C5" s="21" t="s">
        <v>8</v>
      </c>
      <c r="D5" s="22" t="str">
        <f>TEXT(D6,"m")&amp;"月"</f>
        <v>5月</v>
      </c>
      <c r="E5" s="23" t="str">
        <f t="shared" ref="E5:DU5" si="1">IF(TEXT(E6,"d")="1",TEXT(E6,"m")&amp;"月","")</f>
        <v/>
      </c>
      <c r="F5" s="23" t="str">
        <f t="shared" si="1"/>
        <v/>
      </c>
      <c r="G5" s="23" t="str">
        <f t="shared" si="1"/>
        <v/>
      </c>
      <c r="H5" s="23" t="str">
        <f t="shared" si="1"/>
        <v/>
      </c>
      <c r="I5" s="23" t="str">
        <f t="shared" si="1"/>
        <v/>
      </c>
      <c r="J5" s="23" t="str">
        <f t="shared" si="1"/>
        <v/>
      </c>
      <c r="K5" s="23" t="str">
        <f t="shared" si="1"/>
        <v/>
      </c>
      <c r="L5" s="23" t="str">
        <f t="shared" si="1"/>
        <v/>
      </c>
      <c r="M5" s="23" t="str">
        <f t="shared" si="1"/>
        <v/>
      </c>
      <c r="N5" s="23" t="str">
        <f t="shared" si="1"/>
        <v/>
      </c>
      <c r="O5" s="23" t="str">
        <f t="shared" si="1"/>
        <v/>
      </c>
      <c r="P5" s="23" t="str">
        <f t="shared" si="1"/>
        <v/>
      </c>
      <c r="Q5" s="23" t="str">
        <f t="shared" si="1"/>
        <v/>
      </c>
      <c r="R5" s="23" t="str">
        <f t="shared" si="1"/>
        <v/>
      </c>
      <c r="S5" s="23" t="str">
        <f t="shared" si="1"/>
        <v/>
      </c>
      <c r="T5" s="23" t="str">
        <f t="shared" si="1"/>
        <v/>
      </c>
      <c r="U5" s="23" t="str">
        <f t="shared" si="1"/>
        <v/>
      </c>
      <c r="V5" s="23" t="str">
        <f t="shared" si="1"/>
        <v/>
      </c>
      <c r="W5" s="23" t="str">
        <f t="shared" si="1"/>
        <v/>
      </c>
      <c r="X5" s="23" t="str">
        <f t="shared" si="1"/>
        <v/>
      </c>
      <c r="Y5" s="23" t="str">
        <f t="shared" si="1"/>
        <v/>
      </c>
      <c r="Z5" s="23" t="str">
        <f t="shared" si="1"/>
        <v/>
      </c>
      <c r="AA5" s="23" t="str">
        <f t="shared" si="1"/>
        <v/>
      </c>
      <c r="AB5" s="23" t="str">
        <f t="shared" si="1"/>
        <v/>
      </c>
      <c r="AC5" s="23" t="str">
        <f t="shared" si="1"/>
        <v/>
      </c>
      <c r="AD5" s="23" t="str">
        <f t="shared" si="1"/>
        <v/>
      </c>
      <c r="AE5" s="23" t="str">
        <f t="shared" si="1"/>
        <v/>
      </c>
      <c r="AF5" s="23" t="str">
        <f t="shared" si="1"/>
        <v/>
      </c>
      <c r="AG5" s="23" t="str">
        <f t="shared" si="1"/>
        <v/>
      </c>
      <c r="AH5" s="23" t="str">
        <f t="shared" si="1"/>
        <v/>
      </c>
      <c r="AI5" s="23" t="str">
        <f t="shared" si="1"/>
        <v>6月</v>
      </c>
      <c r="AJ5" s="23" t="str">
        <f t="shared" si="1"/>
        <v/>
      </c>
      <c r="AK5" s="23" t="str">
        <f t="shared" si="1"/>
        <v/>
      </c>
      <c r="AL5" s="23" t="str">
        <f t="shared" si="1"/>
        <v/>
      </c>
      <c r="AM5" s="23" t="str">
        <f t="shared" si="1"/>
        <v/>
      </c>
      <c r="AN5" s="23" t="str">
        <f t="shared" si="1"/>
        <v/>
      </c>
      <c r="AO5" s="23" t="str">
        <f t="shared" si="1"/>
        <v/>
      </c>
      <c r="AP5" s="23" t="str">
        <f t="shared" si="1"/>
        <v/>
      </c>
      <c r="AQ5" s="23" t="str">
        <f t="shared" si="1"/>
        <v/>
      </c>
      <c r="AR5" s="23" t="str">
        <f t="shared" si="1"/>
        <v/>
      </c>
      <c r="AS5" s="23" t="str">
        <f t="shared" si="1"/>
        <v/>
      </c>
      <c r="AT5" s="23" t="str">
        <f t="shared" si="1"/>
        <v/>
      </c>
      <c r="AU5" s="23" t="str">
        <f t="shared" si="1"/>
        <v/>
      </c>
      <c r="AV5" s="23" t="str">
        <f t="shared" si="1"/>
        <v/>
      </c>
      <c r="AW5" s="23" t="str">
        <f t="shared" si="1"/>
        <v/>
      </c>
      <c r="AX5" s="23" t="str">
        <f t="shared" si="1"/>
        <v/>
      </c>
      <c r="AY5" s="23" t="str">
        <f t="shared" si="1"/>
        <v/>
      </c>
      <c r="AZ5" s="23" t="str">
        <f t="shared" si="1"/>
        <v/>
      </c>
      <c r="BA5" s="23" t="str">
        <f t="shared" si="1"/>
        <v/>
      </c>
      <c r="BB5" s="23" t="str">
        <f t="shared" si="1"/>
        <v/>
      </c>
      <c r="BC5" s="23" t="str">
        <f t="shared" si="1"/>
        <v/>
      </c>
      <c r="BD5" s="23" t="str">
        <f t="shared" si="1"/>
        <v/>
      </c>
      <c r="BE5" s="23" t="str">
        <f t="shared" si="1"/>
        <v/>
      </c>
      <c r="BF5" s="23" t="str">
        <f t="shared" si="1"/>
        <v/>
      </c>
      <c r="BG5" s="23" t="str">
        <f t="shared" si="1"/>
        <v/>
      </c>
      <c r="BH5" s="23" t="str">
        <f t="shared" si="1"/>
        <v/>
      </c>
      <c r="BI5" s="23" t="str">
        <f t="shared" si="1"/>
        <v/>
      </c>
      <c r="BJ5" s="23" t="str">
        <f t="shared" si="1"/>
        <v/>
      </c>
      <c r="BK5" s="23" t="str">
        <f t="shared" si="1"/>
        <v/>
      </c>
      <c r="BL5" s="24" t="str">
        <f t="shared" si="1"/>
        <v/>
      </c>
      <c r="BM5" s="24" t="str">
        <f t="shared" si="1"/>
        <v>7月</v>
      </c>
      <c r="BN5" s="23" t="str">
        <f t="shared" si="1"/>
        <v/>
      </c>
      <c r="BO5" s="23" t="str">
        <f t="shared" si="1"/>
        <v/>
      </c>
      <c r="BP5" s="23" t="str">
        <f t="shared" si="1"/>
        <v/>
      </c>
      <c r="BQ5" s="23" t="str">
        <f t="shared" si="1"/>
        <v/>
      </c>
      <c r="BR5" s="23" t="str">
        <f t="shared" si="1"/>
        <v/>
      </c>
      <c r="BS5" s="23" t="str">
        <f t="shared" si="1"/>
        <v/>
      </c>
      <c r="BT5" s="23" t="str">
        <f t="shared" si="1"/>
        <v/>
      </c>
      <c r="BU5" s="23" t="str">
        <f t="shared" si="1"/>
        <v/>
      </c>
      <c r="BV5" s="23" t="str">
        <f t="shared" si="1"/>
        <v/>
      </c>
      <c r="BW5" s="23" t="str">
        <f t="shared" si="1"/>
        <v/>
      </c>
      <c r="BX5" s="23" t="str">
        <f t="shared" si="1"/>
        <v/>
      </c>
      <c r="BY5" s="23" t="str">
        <f t="shared" si="1"/>
        <v/>
      </c>
      <c r="BZ5" s="23" t="str">
        <f t="shared" si="1"/>
        <v/>
      </c>
      <c r="CA5" s="23" t="str">
        <f t="shared" si="1"/>
        <v/>
      </c>
      <c r="CB5" s="23" t="str">
        <f t="shared" si="1"/>
        <v/>
      </c>
      <c r="CC5" s="23" t="str">
        <f t="shared" si="1"/>
        <v/>
      </c>
      <c r="CD5" s="23" t="str">
        <f t="shared" si="1"/>
        <v/>
      </c>
      <c r="CE5" s="23" t="str">
        <f t="shared" si="1"/>
        <v/>
      </c>
      <c r="CF5" s="23" t="str">
        <f t="shared" si="1"/>
        <v/>
      </c>
      <c r="CG5" s="23" t="str">
        <f t="shared" si="1"/>
        <v/>
      </c>
      <c r="CH5" s="23" t="str">
        <f t="shared" si="1"/>
        <v/>
      </c>
      <c r="CI5" s="23" t="str">
        <f t="shared" si="1"/>
        <v/>
      </c>
      <c r="CJ5" s="23" t="str">
        <f t="shared" si="1"/>
        <v/>
      </c>
      <c r="CK5" s="23" t="str">
        <f t="shared" si="1"/>
        <v/>
      </c>
      <c r="CL5" s="23" t="str">
        <f t="shared" si="1"/>
        <v/>
      </c>
      <c r="CM5" s="23" t="str">
        <f t="shared" si="1"/>
        <v/>
      </c>
      <c r="CN5" s="23" t="str">
        <f t="shared" si="1"/>
        <v/>
      </c>
      <c r="CO5" s="23" t="str">
        <f t="shared" si="1"/>
        <v/>
      </c>
      <c r="CP5" s="23" t="str">
        <f t="shared" si="1"/>
        <v/>
      </c>
      <c r="CQ5" s="23" t="str">
        <f t="shared" si="1"/>
        <v/>
      </c>
      <c r="CR5" s="23" t="str">
        <f t="shared" si="1"/>
        <v>8月</v>
      </c>
      <c r="CS5" s="23" t="str">
        <f t="shared" si="1"/>
        <v/>
      </c>
      <c r="CT5" s="23" t="str">
        <f t="shared" si="1"/>
        <v/>
      </c>
      <c r="CU5" s="23" t="str">
        <f t="shared" si="1"/>
        <v/>
      </c>
      <c r="CV5" s="23" t="str">
        <f t="shared" si="1"/>
        <v/>
      </c>
      <c r="CW5" s="23" t="str">
        <f t="shared" si="1"/>
        <v/>
      </c>
      <c r="CX5" s="23" t="str">
        <f t="shared" si="1"/>
        <v/>
      </c>
      <c r="CY5" s="23" t="str">
        <f t="shared" si="1"/>
        <v/>
      </c>
      <c r="CZ5" s="23" t="str">
        <f t="shared" si="1"/>
        <v/>
      </c>
      <c r="DA5" s="23" t="str">
        <f t="shared" si="1"/>
        <v/>
      </c>
      <c r="DB5" s="23" t="str">
        <f t="shared" si="1"/>
        <v/>
      </c>
      <c r="DC5" s="23" t="str">
        <f t="shared" si="1"/>
        <v/>
      </c>
      <c r="DD5" s="23" t="str">
        <f t="shared" si="1"/>
        <v/>
      </c>
      <c r="DE5" s="23" t="str">
        <f t="shared" si="1"/>
        <v/>
      </c>
      <c r="DF5" s="23" t="str">
        <f t="shared" si="1"/>
        <v/>
      </c>
      <c r="DG5" s="23" t="str">
        <f t="shared" si="1"/>
        <v/>
      </c>
      <c r="DH5" s="23" t="str">
        <f t="shared" si="1"/>
        <v/>
      </c>
      <c r="DI5" s="23" t="str">
        <f t="shared" si="1"/>
        <v/>
      </c>
      <c r="DJ5" s="23" t="str">
        <f t="shared" si="1"/>
        <v/>
      </c>
      <c r="DK5" s="23" t="str">
        <f t="shared" si="1"/>
        <v/>
      </c>
      <c r="DL5" s="23" t="str">
        <f t="shared" si="1"/>
        <v/>
      </c>
      <c r="DM5" s="23" t="str">
        <f t="shared" si="1"/>
        <v/>
      </c>
      <c r="DN5" s="23" t="str">
        <f t="shared" si="1"/>
        <v/>
      </c>
      <c r="DO5" s="23" t="str">
        <f t="shared" si="1"/>
        <v/>
      </c>
      <c r="DP5" s="23" t="str">
        <f t="shared" si="1"/>
        <v/>
      </c>
      <c r="DQ5" s="23" t="str">
        <f t="shared" si="1"/>
        <v/>
      </c>
      <c r="DR5" s="23" t="str">
        <f t="shared" si="1"/>
        <v/>
      </c>
      <c r="DS5" s="23" t="str">
        <f t="shared" si="1"/>
        <v/>
      </c>
      <c r="DT5" s="23" t="str">
        <f t="shared" si="1"/>
        <v/>
      </c>
      <c r="DU5" s="25" t="str">
        <f t="shared" si="1"/>
        <v/>
      </c>
      <c r="DV5" s="26"/>
    </row>
    <row r="6" ht="12.0" customHeight="1">
      <c r="A6" s="1"/>
      <c r="B6" s="27"/>
      <c r="C6" s="28"/>
      <c r="D6" s="29">
        <f>H2</f>
        <v>44682</v>
      </c>
      <c r="E6" s="29">
        <f t="shared" ref="E6:DU6" si="2">D6+1</f>
        <v>44683</v>
      </c>
      <c r="F6" s="29">
        <f t="shared" si="2"/>
        <v>44684</v>
      </c>
      <c r="G6" s="29">
        <f t="shared" si="2"/>
        <v>44685</v>
      </c>
      <c r="H6" s="29">
        <f t="shared" si="2"/>
        <v>44686</v>
      </c>
      <c r="I6" s="29">
        <f t="shared" si="2"/>
        <v>44687</v>
      </c>
      <c r="J6" s="29">
        <f t="shared" si="2"/>
        <v>44688</v>
      </c>
      <c r="K6" s="29">
        <f t="shared" si="2"/>
        <v>44689</v>
      </c>
      <c r="L6" s="29">
        <f t="shared" si="2"/>
        <v>44690</v>
      </c>
      <c r="M6" s="29">
        <f t="shared" si="2"/>
        <v>44691</v>
      </c>
      <c r="N6" s="29">
        <f t="shared" si="2"/>
        <v>44692</v>
      </c>
      <c r="O6" s="29">
        <f t="shared" si="2"/>
        <v>44693</v>
      </c>
      <c r="P6" s="29">
        <f t="shared" si="2"/>
        <v>44694</v>
      </c>
      <c r="Q6" s="29">
        <f t="shared" si="2"/>
        <v>44695</v>
      </c>
      <c r="R6" s="29">
        <f t="shared" si="2"/>
        <v>44696</v>
      </c>
      <c r="S6" s="29">
        <f t="shared" si="2"/>
        <v>44697</v>
      </c>
      <c r="T6" s="29">
        <f t="shared" si="2"/>
        <v>44698</v>
      </c>
      <c r="U6" s="29">
        <f t="shared" si="2"/>
        <v>44699</v>
      </c>
      <c r="V6" s="29">
        <f t="shared" si="2"/>
        <v>44700</v>
      </c>
      <c r="W6" s="29">
        <f t="shared" si="2"/>
        <v>44701</v>
      </c>
      <c r="X6" s="29">
        <f t="shared" si="2"/>
        <v>44702</v>
      </c>
      <c r="Y6" s="29">
        <f t="shared" si="2"/>
        <v>44703</v>
      </c>
      <c r="Z6" s="29">
        <f t="shared" si="2"/>
        <v>44704</v>
      </c>
      <c r="AA6" s="29">
        <f t="shared" si="2"/>
        <v>44705</v>
      </c>
      <c r="AB6" s="29">
        <f t="shared" si="2"/>
        <v>44706</v>
      </c>
      <c r="AC6" s="29">
        <f t="shared" si="2"/>
        <v>44707</v>
      </c>
      <c r="AD6" s="29">
        <f t="shared" si="2"/>
        <v>44708</v>
      </c>
      <c r="AE6" s="29">
        <f t="shared" si="2"/>
        <v>44709</v>
      </c>
      <c r="AF6" s="29">
        <f t="shared" si="2"/>
        <v>44710</v>
      </c>
      <c r="AG6" s="29">
        <f t="shared" si="2"/>
        <v>44711</v>
      </c>
      <c r="AH6" s="29">
        <f t="shared" si="2"/>
        <v>44712</v>
      </c>
      <c r="AI6" s="29">
        <f t="shared" si="2"/>
        <v>44713</v>
      </c>
      <c r="AJ6" s="29">
        <f t="shared" si="2"/>
        <v>44714</v>
      </c>
      <c r="AK6" s="29">
        <f t="shared" si="2"/>
        <v>44715</v>
      </c>
      <c r="AL6" s="29">
        <f t="shared" si="2"/>
        <v>44716</v>
      </c>
      <c r="AM6" s="29">
        <f t="shared" si="2"/>
        <v>44717</v>
      </c>
      <c r="AN6" s="29">
        <f t="shared" si="2"/>
        <v>44718</v>
      </c>
      <c r="AO6" s="29">
        <f t="shared" si="2"/>
        <v>44719</v>
      </c>
      <c r="AP6" s="29">
        <f t="shared" si="2"/>
        <v>44720</v>
      </c>
      <c r="AQ6" s="29">
        <f t="shared" si="2"/>
        <v>44721</v>
      </c>
      <c r="AR6" s="29">
        <f t="shared" si="2"/>
        <v>44722</v>
      </c>
      <c r="AS6" s="29">
        <f t="shared" si="2"/>
        <v>44723</v>
      </c>
      <c r="AT6" s="29">
        <f t="shared" si="2"/>
        <v>44724</v>
      </c>
      <c r="AU6" s="29">
        <f t="shared" si="2"/>
        <v>44725</v>
      </c>
      <c r="AV6" s="29">
        <f t="shared" si="2"/>
        <v>44726</v>
      </c>
      <c r="AW6" s="29">
        <f t="shared" si="2"/>
        <v>44727</v>
      </c>
      <c r="AX6" s="29">
        <f t="shared" si="2"/>
        <v>44728</v>
      </c>
      <c r="AY6" s="29">
        <f t="shared" si="2"/>
        <v>44729</v>
      </c>
      <c r="AZ6" s="29">
        <f t="shared" si="2"/>
        <v>44730</v>
      </c>
      <c r="BA6" s="29">
        <f t="shared" si="2"/>
        <v>44731</v>
      </c>
      <c r="BB6" s="29">
        <f t="shared" si="2"/>
        <v>44732</v>
      </c>
      <c r="BC6" s="29">
        <f t="shared" si="2"/>
        <v>44733</v>
      </c>
      <c r="BD6" s="29">
        <f t="shared" si="2"/>
        <v>44734</v>
      </c>
      <c r="BE6" s="29">
        <f t="shared" si="2"/>
        <v>44735</v>
      </c>
      <c r="BF6" s="29">
        <f t="shared" si="2"/>
        <v>44736</v>
      </c>
      <c r="BG6" s="29">
        <f t="shared" si="2"/>
        <v>44737</v>
      </c>
      <c r="BH6" s="29">
        <f t="shared" si="2"/>
        <v>44738</v>
      </c>
      <c r="BI6" s="29">
        <f t="shared" si="2"/>
        <v>44739</v>
      </c>
      <c r="BJ6" s="29">
        <f t="shared" si="2"/>
        <v>44740</v>
      </c>
      <c r="BK6" s="29">
        <f t="shared" si="2"/>
        <v>44741</v>
      </c>
      <c r="BL6" s="29">
        <f t="shared" si="2"/>
        <v>44742</v>
      </c>
      <c r="BM6" s="29">
        <f t="shared" si="2"/>
        <v>44743</v>
      </c>
      <c r="BN6" s="29">
        <f t="shared" si="2"/>
        <v>44744</v>
      </c>
      <c r="BO6" s="29">
        <f t="shared" si="2"/>
        <v>44745</v>
      </c>
      <c r="BP6" s="29">
        <f t="shared" si="2"/>
        <v>44746</v>
      </c>
      <c r="BQ6" s="29">
        <f t="shared" si="2"/>
        <v>44747</v>
      </c>
      <c r="BR6" s="29">
        <f t="shared" si="2"/>
        <v>44748</v>
      </c>
      <c r="BS6" s="29">
        <f t="shared" si="2"/>
        <v>44749</v>
      </c>
      <c r="BT6" s="29">
        <f t="shared" si="2"/>
        <v>44750</v>
      </c>
      <c r="BU6" s="29">
        <f t="shared" si="2"/>
        <v>44751</v>
      </c>
      <c r="BV6" s="29">
        <f t="shared" si="2"/>
        <v>44752</v>
      </c>
      <c r="BW6" s="29">
        <f t="shared" si="2"/>
        <v>44753</v>
      </c>
      <c r="BX6" s="29">
        <f t="shared" si="2"/>
        <v>44754</v>
      </c>
      <c r="BY6" s="29">
        <f t="shared" si="2"/>
        <v>44755</v>
      </c>
      <c r="BZ6" s="29">
        <f t="shared" si="2"/>
        <v>44756</v>
      </c>
      <c r="CA6" s="29">
        <f t="shared" si="2"/>
        <v>44757</v>
      </c>
      <c r="CB6" s="29">
        <f t="shared" si="2"/>
        <v>44758</v>
      </c>
      <c r="CC6" s="29">
        <f t="shared" si="2"/>
        <v>44759</v>
      </c>
      <c r="CD6" s="29">
        <f t="shared" si="2"/>
        <v>44760</v>
      </c>
      <c r="CE6" s="29">
        <f t="shared" si="2"/>
        <v>44761</v>
      </c>
      <c r="CF6" s="29">
        <f t="shared" si="2"/>
        <v>44762</v>
      </c>
      <c r="CG6" s="29">
        <f t="shared" si="2"/>
        <v>44763</v>
      </c>
      <c r="CH6" s="29">
        <f t="shared" si="2"/>
        <v>44764</v>
      </c>
      <c r="CI6" s="29">
        <f t="shared" si="2"/>
        <v>44765</v>
      </c>
      <c r="CJ6" s="29">
        <f t="shared" si="2"/>
        <v>44766</v>
      </c>
      <c r="CK6" s="29">
        <f t="shared" si="2"/>
        <v>44767</v>
      </c>
      <c r="CL6" s="29">
        <f t="shared" si="2"/>
        <v>44768</v>
      </c>
      <c r="CM6" s="29">
        <f t="shared" si="2"/>
        <v>44769</v>
      </c>
      <c r="CN6" s="29">
        <f t="shared" si="2"/>
        <v>44770</v>
      </c>
      <c r="CO6" s="29">
        <f t="shared" si="2"/>
        <v>44771</v>
      </c>
      <c r="CP6" s="29">
        <f t="shared" si="2"/>
        <v>44772</v>
      </c>
      <c r="CQ6" s="29">
        <f t="shared" si="2"/>
        <v>44773</v>
      </c>
      <c r="CR6" s="29">
        <f t="shared" si="2"/>
        <v>44774</v>
      </c>
      <c r="CS6" s="29">
        <f t="shared" si="2"/>
        <v>44775</v>
      </c>
      <c r="CT6" s="29">
        <f t="shared" si="2"/>
        <v>44776</v>
      </c>
      <c r="CU6" s="29">
        <f t="shared" si="2"/>
        <v>44777</v>
      </c>
      <c r="CV6" s="29">
        <f t="shared" si="2"/>
        <v>44778</v>
      </c>
      <c r="CW6" s="29">
        <f t="shared" si="2"/>
        <v>44779</v>
      </c>
      <c r="CX6" s="29">
        <f t="shared" si="2"/>
        <v>44780</v>
      </c>
      <c r="CY6" s="29">
        <f t="shared" si="2"/>
        <v>44781</v>
      </c>
      <c r="CZ6" s="29">
        <f t="shared" si="2"/>
        <v>44782</v>
      </c>
      <c r="DA6" s="29">
        <f t="shared" si="2"/>
        <v>44783</v>
      </c>
      <c r="DB6" s="29">
        <f t="shared" si="2"/>
        <v>44784</v>
      </c>
      <c r="DC6" s="29">
        <f t="shared" si="2"/>
        <v>44785</v>
      </c>
      <c r="DD6" s="29">
        <f t="shared" si="2"/>
        <v>44786</v>
      </c>
      <c r="DE6" s="29">
        <f t="shared" si="2"/>
        <v>44787</v>
      </c>
      <c r="DF6" s="29">
        <f t="shared" si="2"/>
        <v>44788</v>
      </c>
      <c r="DG6" s="29">
        <f t="shared" si="2"/>
        <v>44789</v>
      </c>
      <c r="DH6" s="29">
        <f t="shared" si="2"/>
        <v>44790</v>
      </c>
      <c r="DI6" s="29">
        <f t="shared" si="2"/>
        <v>44791</v>
      </c>
      <c r="DJ6" s="29">
        <f t="shared" si="2"/>
        <v>44792</v>
      </c>
      <c r="DK6" s="29">
        <f t="shared" si="2"/>
        <v>44793</v>
      </c>
      <c r="DL6" s="29">
        <f t="shared" si="2"/>
        <v>44794</v>
      </c>
      <c r="DM6" s="29">
        <f t="shared" si="2"/>
        <v>44795</v>
      </c>
      <c r="DN6" s="29">
        <f t="shared" si="2"/>
        <v>44796</v>
      </c>
      <c r="DO6" s="29">
        <f t="shared" si="2"/>
        <v>44797</v>
      </c>
      <c r="DP6" s="29">
        <f t="shared" si="2"/>
        <v>44798</v>
      </c>
      <c r="DQ6" s="29">
        <f t="shared" si="2"/>
        <v>44799</v>
      </c>
      <c r="DR6" s="29">
        <f t="shared" si="2"/>
        <v>44800</v>
      </c>
      <c r="DS6" s="29">
        <f t="shared" si="2"/>
        <v>44801</v>
      </c>
      <c r="DT6" s="29">
        <f t="shared" si="2"/>
        <v>44802</v>
      </c>
      <c r="DU6" s="29">
        <f t="shared" si="2"/>
        <v>44803</v>
      </c>
      <c r="DV6" s="30"/>
    </row>
    <row r="7" ht="12.0" customHeight="1">
      <c r="A7" s="1"/>
      <c r="B7" s="31"/>
      <c r="C7" s="32"/>
      <c r="D7" s="33" t="str">
        <f t="shared" ref="D7:DU7" si="3">TEXT(D6,"ddd")</f>
        <v>日</v>
      </c>
      <c r="E7" s="33" t="str">
        <f t="shared" si="3"/>
        <v>月</v>
      </c>
      <c r="F7" s="33" t="str">
        <f t="shared" si="3"/>
        <v>火</v>
      </c>
      <c r="G7" s="33" t="str">
        <f t="shared" si="3"/>
        <v>水</v>
      </c>
      <c r="H7" s="33" t="str">
        <f t="shared" si="3"/>
        <v>木</v>
      </c>
      <c r="I7" s="33" t="str">
        <f t="shared" si="3"/>
        <v>金</v>
      </c>
      <c r="J7" s="33" t="str">
        <f t="shared" si="3"/>
        <v>土</v>
      </c>
      <c r="K7" s="33" t="str">
        <f t="shared" si="3"/>
        <v>日</v>
      </c>
      <c r="L7" s="33" t="str">
        <f t="shared" si="3"/>
        <v>月</v>
      </c>
      <c r="M7" s="33" t="str">
        <f t="shared" si="3"/>
        <v>火</v>
      </c>
      <c r="N7" s="33" t="str">
        <f t="shared" si="3"/>
        <v>水</v>
      </c>
      <c r="O7" s="33" t="str">
        <f t="shared" si="3"/>
        <v>木</v>
      </c>
      <c r="P7" s="33" t="str">
        <f t="shared" si="3"/>
        <v>金</v>
      </c>
      <c r="Q7" s="33" t="str">
        <f t="shared" si="3"/>
        <v>土</v>
      </c>
      <c r="R7" s="33" t="str">
        <f t="shared" si="3"/>
        <v>日</v>
      </c>
      <c r="S7" s="33" t="str">
        <f t="shared" si="3"/>
        <v>月</v>
      </c>
      <c r="T7" s="33" t="str">
        <f t="shared" si="3"/>
        <v>火</v>
      </c>
      <c r="U7" s="33" t="str">
        <f t="shared" si="3"/>
        <v>水</v>
      </c>
      <c r="V7" s="33" t="str">
        <f t="shared" si="3"/>
        <v>木</v>
      </c>
      <c r="W7" s="33" t="str">
        <f t="shared" si="3"/>
        <v>金</v>
      </c>
      <c r="X7" s="33" t="str">
        <f t="shared" si="3"/>
        <v>土</v>
      </c>
      <c r="Y7" s="33" t="str">
        <f t="shared" si="3"/>
        <v>日</v>
      </c>
      <c r="Z7" s="33" t="str">
        <f t="shared" si="3"/>
        <v>月</v>
      </c>
      <c r="AA7" s="33" t="str">
        <f t="shared" si="3"/>
        <v>火</v>
      </c>
      <c r="AB7" s="33" t="str">
        <f t="shared" si="3"/>
        <v>水</v>
      </c>
      <c r="AC7" s="33" t="str">
        <f t="shared" si="3"/>
        <v>木</v>
      </c>
      <c r="AD7" s="33" t="str">
        <f t="shared" si="3"/>
        <v>金</v>
      </c>
      <c r="AE7" s="33" t="str">
        <f t="shared" si="3"/>
        <v>土</v>
      </c>
      <c r="AF7" s="33" t="str">
        <f t="shared" si="3"/>
        <v>日</v>
      </c>
      <c r="AG7" s="33" t="str">
        <f t="shared" si="3"/>
        <v>月</v>
      </c>
      <c r="AH7" s="33" t="str">
        <f t="shared" si="3"/>
        <v>火</v>
      </c>
      <c r="AI7" s="33" t="str">
        <f t="shared" si="3"/>
        <v>水</v>
      </c>
      <c r="AJ7" s="33" t="str">
        <f t="shared" si="3"/>
        <v>木</v>
      </c>
      <c r="AK7" s="33" t="str">
        <f t="shared" si="3"/>
        <v>金</v>
      </c>
      <c r="AL7" s="33" t="str">
        <f t="shared" si="3"/>
        <v>土</v>
      </c>
      <c r="AM7" s="33" t="str">
        <f t="shared" si="3"/>
        <v>日</v>
      </c>
      <c r="AN7" s="33" t="str">
        <f t="shared" si="3"/>
        <v>月</v>
      </c>
      <c r="AO7" s="33" t="str">
        <f t="shared" si="3"/>
        <v>火</v>
      </c>
      <c r="AP7" s="33" t="str">
        <f t="shared" si="3"/>
        <v>水</v>
      </c>
      <c r="AQ7" s="33" t="str">
        <f t="shared" si="3"/>
        <v>木</v>
      </c>
      <c r="AR7" s="33" t="str">
        <f t="shared" si="3"/>
        <v>金</v>
      </c>
      <c r="AS7" s="33" t="str">
        <f t="shared" si="3"/>
        <v>土</v>
      </c>
      <c r="AT7" s="33" t="str">
        <f t="shared" si="3"/>
        <v>日</v>
      </c>
      <c r="AU7" s="33" t="str">
        <f t="shared" si="3"/>
        <v>月</v>
      </c>
      <c r="AV7" s="33" t="str">
        <f t="shared" si="3"/>
        <v>火</v>
      </c>
      <c r="AW7" s="33" t="str">
        <f t="shared" si="3"/>
        <v>水</v>
      </c>
      <c r="AX7" s="33" t="str">
        <f t="shared" si="3"/>
        <v>木</v>
      </c>
      <c r="AY7" s="33" t="str">
        <f t="shared" si="3"/>
        <v>金</v>
      </c>
      <c r="AZ7" s="33" t="str">
        <f t="shared" si="3"/>
        <v>土</v>
      </c>
      <c r="BA7" s="33" t="str">
        <f t="shared" si="3"/>
        <v>日</v>
      </c>
      <c r="BB7" s="33" t="str">
        <f t="shared" si="3"/>
        <v>月</v>
      </c>
      <c r="BC7" s="33" t="str">
        <f t="shared" si="3"/>
        <v>火</v>
      </c>
      <c r="BD7" s="33" t="str">
        <f t="shared" si="3"/>
        <v>水</v>
      </c>
      <c r="BE7" s="33" t="str">
        <f t="shared" si="3"/>
        <v>木</v>
      </c>
      <c r="BF7" s="33" t="str">
        <f t="shared" si="3"/>
        <v>金</v>
      </c>
      <c r="BG7" s="33" t="str">
        <f t="shared" si="3"/>
        <v>土</v>
      </c>
      <c r="BH7" s="33" t="str">
        <f t="shared" si="3"/>
        <v>日</v>
      </c>
      <c r="BI7" s="33" t="str">
        <f t="shared" si="3"/>
        <v>月</v>
      </c>
      <c r="BJ7" s="33" t="str">
        <f t="shared" si="3"/>
        <v>火</v>
      </c>
      <c r="BK7" s="33" t="str">
        <f t="shared" si="3"/>
        <v>水</v>
      </c>
      <c r="BL7" s="33" t="str">
        <f t="shared" si="3"/>
        <v>木</v>
      </c>
      <c r="BM7" s="33" t="str">
        <f t="shared" si="3"/>
        <v>金</v>
      </c>
      <c r="BN7" s="33" t="str">
        <f t="shared" si="3"/>
        <v>土</v>
      </c>
      <c r="BO7" s="33" t="str">
        <f t="shared" si="3"/>
        <v>日</v>
      </c>
      <c r="BP7" s="33" t="str">
        <f t="shared" si="3"/>
        <v>月</v>
      </c>
      <c r="BQ7" s="33" t="str">
        <f t="shared" si="3"/>
        <v>火</v>
      </c>
      <c r="BR7" s="33" t="str">
        <f t="shared" si="3"/>
        <v>水</v>
      </c>
      <c r="BS7" s="33" t="str">
        <f t="shared" si="3"/>
        <v>木</v>
      </c>
      <c r="BT7" s="33" t="str">
        <f t="shared" si="3"/>
        <v>金</v>
      </c>
      <c r="BU7" s="33" t="str">
        <f t="shared" si="3"/>
        <v>土</v>
      </c>
      <c r="BV7" s="33" t="str">
        <f t="shared" si="3"/>
        <v>日</v>
      </c>
      <c r="BW7" s="33" t="str">
        <f t="shared" si="3"/>
        <v>月</v>
      </c>
      <c r="BX7" s="33" t="str">
        <f t="shared" si="3"/>
        <v>火</v>
      </c>
      <c r="BY7" s="33" t="str">
        <f t="shared" si="3"/>
        <v>水</v>
      </c>
      <c r="BZ7" s="33" t="str">
        <f t="shared" si="3"/>
        <v>木</v>
      </c>
      <c r="CA7" s="33" t="str">
        <f t="shared" si="3"/>
        <v>金</v>
      </c>
      <c r="CB7" s="33" t="str">
        <f t="shared" si="3"/>
        <v>土</v>
      </c>
      <c r="CC7" s="33" t="str">
        <f t="shared" si="3"/>
        <v>日</v>
      </c>
      <c r="CD7" s="33" t="str">
        <f t="shared" si="3"/>
        <v>月</v>
      </c>
      <c r="CE7" s="33" t="str">
        <f t="shared" si="3"/>
        <v>火</v>
      </c>
      <c r="CF7" s="33" t="str">
        <f t="shared" si="3"/>
        <v>水</v>
      </c>
      <c r="CG7" s="33" t="str">
        <f t="shared" si="3"/>
        <v>木</v>
      </c>
      <c r="CH7" s="33" t="str">
        <f t="shared" si="3"/>
        <v>金</v>
      </c>
      <c r="CI7" s="33" t="str">
        <f t="shared" si="3"/>
        <v>土</v>
      </c>
      <c r="CJ7" s="33" t="str">
        <f t="shared" si="3"/>
        <v>日</v>
      </c>
      <c r="CK7" s="33" t="str">
        <f t="shared" si="3"/>
        <v>月</v>
      </c>
      <c r="CL7" s="33" t="str">
        <f t="shared" si="3"/>
        <v>火</v>
      </c>
      <c r="CM7" s="33" t="str">
        <f t="shared" si="3"/>
        <v>水</v>
      </c>
      <c r="CN7" s="33" t="str">
        <f t="shared" si="3"/>
        <v>木</v>
      </c>
      <c r="CO7" s="33" t="str">
        <f t="shared" si="3"/>
        <v>金</v>
      </c>
      <c r="CP7" s="33" t="str">
        <f t="shared" si="3"/>
        <v>土</v>
      </c>
      <c r="CQ7" s="33" t="str">
        <f t="shared" si="3"/>
        <v>日</v>
      </c>
      <c r="CR7" s="33" t="str">
        <f t="shared" si="3"/>
        <v>月</v>
      </c>
      <c r="CS7" s="33" t="str">
        <f t="shared" si="3"/>
        <v>火</v>
      </c>
      <c r="CT7" s="33" t="str">
        <f t="shared" si="3"/>
        <v>水</v>
      </c>
      <c r="CU7" s="33" t="str">
        <f t="shared" si="3"/>
        <v>木</v>
      </c>
      <c r="CV7" s="33" t="str">
        <f t="shared" si="3"/>
        <v>金</v>
      </c>
      <c r="CW7" s="33" t="str">
        <f t="shared" si="3"/>
        <v>土</v>
      </c>
      <c r="CX7" s="33" t="str">
        <f t="shared" si="3"/>
        <v>日</v>
      </c>
      <c r="CY7" s="33" t="str">
        <f t="shared" si="3"/>
        <v>月</v>
      </c>
      <c r="CZ7" s="33" t="str">
        <f t="shared" si="3"/>
        <v>火</v>
      </c>
      <c r="DA7" s="33" t="str">
        <f t="shared" si="3"/>
        <v>水</v>
      </c>
      <c r="DB7" s="33" t="str">
        <f t="shared" si="3"/>
        <v>木</v>
      </c>
      <c r="DC7" s="33" t="str">
        <f t="shared" si="3"/>
        <v>金</v>
      </c>
      <c r="DD7" s="33" t="str">
        <f t="shared" si="3"/>
        <v>土</v>
      </c>
      <c r="DE7" s="33" t="str">
        <f t="shared" si="3"/>
        <v>日</v>
      </c>
      <c r="DF7" s="33" t="str">
        <f t="shared" si="3"/>
        <v>月</v>
      </c>
      <c r="DG7" s="33" t="str">
        <f t="shared" si="3"/>
        <v>火</v>
      </c>
      <c r="DH7" s="33" t="str">
        <f t="shared" si="3"/>
        <v>水</v>
      </c>
      <c r="DI7" s="33" t="str">
        <f t="shared" si="3"/>
        <v>木</v>
      </c>
      <c r="DJ7" s="33" t="str">
        <f t="shared" si="3"/>
        <v>金</v>
      </c>
      <c r="DK7" s="33" t="str">
        <f t="shared" si="3"/>
        <v>土</v>
      </c>
      <c r="DL7" s="33" t="str">
        <f t="shared" si="3"/>
        <v>日</v>
      </c>
      <c r="DM7" s="33" t="str">
        <f t="shared" si="3"/>
        <v>月</v>
      </c>
      <c r="DN7" s="33" t="str">
        <f t="shared" si="3"/>
        <v>火</v>
      </c>
      <c r="DO7" s="33" t="str">
        <f t="shared" si="3"/>
        <v>水</v>
      </c>
      <c r="DP7" s="33" t="str">
        <f t="shared" si="3"/>
        <v>木</v>
      </c>
      <c r="DQ7" s="33" t="str">
        <f t="shared" si="3"/>
        <v>金</v>
      </c>
      <c r="DR7" s="33" t="str">
        <f t="shared" si="3"/>
        <v>土</v>
      </c>
      <c r="DS7" s="33" t="str">
        <f t="shared" si="3"/>
        <v>日</v>
      </c>
      <c r="DT7" s="33" t="str">
        <f t="shared" si="3"/>
        <v>月</v>
      </c>
      <c r="DU7" s="33" t="str">
        <f t="shared" si="3"/>
        <v>火</v>
      </c>
      <c r="DV7" s="34"/>
    </row>
    <row r="8" ht="16.5" customHeight="1">
      <c r="A8" s="1"/>
      <c r="B8" s="35" t="s">
        <v>9</v>
      </c>
      <c r="C8" s="36" t="s">
        <v>10</v>
      </c>
      <c r="D8" s="37"/>
      <c r="E8" s="38"/>
      <c r="F8" s="38"/>
      <c r="G8" s="38"/>
      <c r="H8" s="38"/>
      <c r="I8" s="38"/>
      <c r="J8" s="38"/>
      <c r="K8" s="38"/>
      <c r="L8" s="38"/>
      <c r="M8" s="39"/>
      <c r="N8" s="39"/>
      <c r="O8" s="39"/>
      <c r="P8" s="39"/>
      <c r="Q8" s="40"/>
      <c r="R8" s="39"/>
      <c r="S8" s="39"/>
      <c r="T8" s="41" t="s">
        <v>11</v>
      </c>
      <c r="U8" s="41" t="s">
        <v>12</v>
      </c>
      <c r="V8" s="41" t="s">
        <v>12</v>
      </c>
      <c r="W8" s="41" t="s">
        <v>12</v>
      </c>
      <c r="X8" s="41" t="s">
        <v>12</v>
      </c>
      <c r="Y8" s="41" t="s">
        <v>12</v>
      </c>
      <c r="Z8" s="41" t="s">
        <v>12</v>
      </c>
      <c r="AA8" s="41" t="s">
        <v>12</v>
      </c>
      <c r="AB8" s="41" t="s">
        <v>12</v>
      </c>
      <c r="AC8" s="41" t="s">
        <v>13</v>
      </c>
      <c r="AD8" s="38"/>
      <c r="AE8" s="41"/>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42"/>
      <c r="BT8" s="38"/>
      <c r="BU8" s="38"/>
      <c r="BV8" s="38"/>
      <c r="BW8" s="38"/>
      <c r="BX8" s="38"/>
      <c r="BY8" s="38"/>
      <c r="BZ8" s="38"/>
      <c r="CA8" s="38"/>
      <c r="CB8" s="38"/>
      <c r="CC8" s="38"/>
      <c r="CD8" s="38"/>
      <c r="CE8" s="38"/>
      <c r="CF8" s="38"/>
      <c r="CG8" s="38"/>
      <c r="CH8" s="38"/>
      <c r="CI8" s="38"/>
      <c r="CJ8" s="38"/>
      <c r="CK8" s="38"/>
      <c r="CL8" s="38"/>
      <c r="CM8" s="38"/>
      <c r="CN8" s="38"/>
      <c r="CO8" s="38"/>
      <c r="CP8" s="38"/>
      <c r="CQ8" s="38"/>
      <c r="CR8" s="42"/>
      <c r="CS8" s="38"/>
      <c r="CT8" s="38"/>
      <c r="CU8" s="38"/>
      <c r="CV8" s="38"/>
      <c r="CW8" s="38"/>
      <c r="CX8" s="38"/>
      <c r="CY8" s="38"/>
      <c r="CZ8" s="38"/>
      <c r="DA8" s="38"/>
      <c r="DB8" s="38"/>
      <c r="DC8" s="38"/>
      <c r="DD8" s="38"/>
      <c r="DE8" s="38"/>
      <c r="DF8" s="38"/>
      <c r="DG8" s="38"/>
      <c r="DH8" s="38"/>
      <c r="DI8" s="38"/>
      <c r="DJ8" s="38"/>
      <c r="DK8" s="38"/>
      <c r="DL8" s="38"/>
      <c r="DM8" s="38"/>
      <c r="DN8" s="38"/>
      <c r="DO8" s="38"/>
      <c r="DP8" s="38"/>
      <c r="DQ8" s="38"/>
      <c r="DR8" s="38"/>
      <c r="DS8" s="38"/>
      <c r="DT8" s="38"/>
      <c r="DU8" s="43"/>
      <c r="DV8" s="44"/>
    </row>
    <row r="9" ht="16.5" customHeight="1">
      <c r="A9" s="1"/>
      <c r="B9" s="45" t="s">
        <v>14</v>
      </c>
      <c r="C9" s="46"/>
      <c r="D9" s="47"/>
      <c r="E9" s="48"/>
      <c r="F9" s="48"/>
      <c r="G9" s="48"/>
      <c r="H9" s="48"/>
      <c r="I9" s="48"/>
      <c r="J9" s="48"/>
      <c r="K9" s="48"/>
      <c r="L9" s="48"/>
      <c r="M9" s="49"/>
      <c r="N9" s="49"/>
      <c r="O9" s="49"/>
      <c r="P9" s="49"/>
      <c r="Q9" s="49"/>
      <c r="R9" s="49"/>
      <c r="S9" s="49"/>
      <c r="T9" s="50" t="s">
        <v>11</v>
      </c>
      <c r="U9" s="50" t="s">
        <v>12</v>
      </c>
      <c r="V9" s="50" t="s">
        <v>12</v>
      </c>
      <c r="W9" s="50" t="s">
        <v>12</v>
      </c>
      <c r="X9" s="50" t="s">
        <v>12</v>
      </c>
      <c r="Y9" s="50" t="s">
        <v>12</v>
      </c>
      <c r="Z9" s="50" t="s">
        <v>12</v>
      </c>
      <c r="AA9" s="50" t="s">
        <v>12</v>
      </c>
      <c r="AB9" s="50" t="s">
        <v>12</v>
      </c>
      <c r="AC9" s="50" t="s">
        <v>13</v>
      </c>
      <c r="AD9" s="48"/>
      <c r="AE9" s="48"/>
      <c r="AF9" s="50"/>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51"/>
      <c r="BT9" s="48"/>
      <c r="BU9" s="48"/>
      <c r="BV9" s="48"/>
      <c r="BW9" s="48"/>
      <c r="BX9" s="48"/>
      <c r="BY9" s="48"/>
      <c r="BZ9" s="48"/>
      <c r="CA9" s="48"/>
      <c r="CB9" s="48"/>
      <c r="CC9" s="48"/>
      <c r="CD9" s="48"/>
      <c r="CE9" s="48"/>
      <c r="CF9" s="48"/>
      <c r="CG9" s="48"/>
      <c r="CH9" s="48"/>
      <c r="CI9" s="48"/>
      <c r="CJ9" s="48"/>
      <c r="CK9" s="48"/>
      <c r="CL9" s="48"/>
      <c r="CM9" s="48"/>
      <c r="CN9" s="48"/>
      <c r="CO9" s="48"/>
      <c r="CP9" s="48"/>
      <c r="CQ9" s="48"/>
      <c r="CR9" s="51"/>
      <c r="CS9" s="48"/>
      <c r="CT9" s="48"/>
      <c r="CU9" s="48"/>
      <c r="CV9" s="48"/>
      <c r="CW9" s="48"/>
      <c r="CX9" s="48"/>
      <c r="CY9" s="48"/>
      <c r="CZ9" s="48"/>
      <c r="DA9" s="48"/>
      <c r="DB9" s="48"/>
      <c r="DC9" s="48"/>
      <c r="DD9" s="48"/>
      <c r="DE9" s="48"/>
      <c r="DF9" s="48"/>
      <c r="DG9" s="48"/>
      <c r="DH9" s="48"/>
      <c r="DI9" s="48"/>
      <c r="DJ9" s="48"/>
      <c r="DK9" s="48"/>
      <c r="DL9" s="48"/>
      <c r="DM9" s="48"/>
      <c r="DN9" s="48"/>
      <c r="DO9" s="48"/>
      <c r="DP9" s="48"/>
      <c r="DQ9" s="48"/>
      <c r="DR9" s="48"/>
      <c r="DS9" s="48"/>
      <c r="DT9" s="48"/>
      <c r="DU9" s="52"/>
      <c r="DV9" s="44"/>
    </row>
    <row r="10" ht="16.5" customHeight="1">
      <c r="A10" s="1"/>
      <c r="B10" s="53" t="s">
        <v>15</v>
      </c>
      <c r="C10" s="46"/>
      <c r="D10" s="47"/>
      <c r="E10" s="48"/>
      <c r="F10" s="48"/>
      <c r="G10" s="48"/>
      <c r="H10" s="48"/>
      <c r="I10" s="48"/>
      <c r="J10" s="48"/>
      <c r="K10" s="48"/>
      <c r="L10" s="48"/>
      <c r="M10" s="49"/>
      <c r="N10" s="49"/>
      <c r="O10" s="49"/>
      <c r="P10" s="49"/>
      <c r="Q10" s="49"/>
      <c r="R10" s="49"/>
      <c r="S10" s="49"/>
      <c r="T10" s="50" t="s">
        <v>11</v>
      </c>
      <c r="U10" s="50" t="s">
        <v>12</v>
      </c>
      <c r="V10" s="50" t="s">
        <v>12</v>
      </c>
      <c r="W10" s="50" t="s">
        <v>12</v>
      </c>
      <c r="X10" s="50" t="s">
        <v>12</v>
      </c>
      <c r="Y10" s="50" t="s">
        <v>12</v>
      </c>
      <c r="Z10" s="50" t="s">
        <v>12</v>
      </c>
      <c r="AA10" s="50" t="s">
        <v>12</v>
      </c>
      <c r="AB10" s="50" t="s">
        <v>12</v>
      </c>
      <c r="AC10" s="50" t="s">
        <v>13</v>
      </c>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51"/>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51"/>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52"/>
      <c r="DV10" s="44"/>
    </row>
    <row r="11" ht="16.5" customHeight="1">
      <c r="A11" s="1"/>
      <c r="B11" s="54" t="s">
        <v>16</v>
      </c>
      <c r="C11" s="46"/>
      <c r="D11" s="47"/>
      <c r="E11" s="48"/>
      <c r="F11" s="48"/>
      <c r="G11" s="48"/>
      <c r="H11" s="48"/>
      <c r="I11" s="48"/>
      <c r="J11" s="48"/>
      <c r="K11" s="48"/>
      <c r="L11" s="48"/>
      <c r="M11" s="49"/>
      <c r="N11" s="49"/>
      <c r="O11" s="49"/>
      <c r="P11" s="49"/>
      <c r="Q11" s="49"/>
      <c r="R11" s="49"/>
      <c r="S11" s="49"/>
      <c r="T11" s="50"/>
      <c r="U11" s="48"/>
      <c r="V11" s="48"/>
      <c r="W11" s="48"/>
      <c r="X11" s="48"/>
      <c r="Y11" s="48"/>
      <c r="Z11" s="48"/>
      <c r="AA11" s="48"/>
      <c r="AB11" s="48"/>
      <c r="AC11" s="48"/>
      <c r="AD11" s="50"/>
      <c r="AE11" s="50"/>
      <c r="AF11" s="50"/>
      <c r="AG11" s="50"/>
      <c r="AH11" s="50"/>
      <c r="AI11" s="50"/>
      <c r="AJ11" s="50"/>
      <c r="AK11" s="50"/>
      <c r="AL11" s="50"/>
      <c r="AM11" s="50"/>
      <c r="AN11" s="50"/>
      <c r="AO11" s="50"/>
      <c r="AP11" s="50"/>
      <c r="AQ11" s="50"/>
      <c r="AR11" s="55" t="s">
        <v>11</v>
      </c>
      <c r="AS11" s="56" t="s">
        <v>12</v>
      </c>
      <c r="AT11" s="56" t="s">
        <v>12</v>
      </c>
      <c r="AU11" s="57" t="s">
        <v>12</v>
      </c>
      <c r="AV11" s="57" t="s">
        <v>12</v>
      </c>
      <c r="AW11" s="57" t="s">
        <v>12</v>
      </c>
      <c r="AX11" s="57" t="s">
        <v>12</v>
      </c>
      <c r="AY11" s="57" t="s">
        <v>12</v>
      </c>
      <c r="AZ11" s="57" t="s">
        <v>12</v>
      </c>
      <c r="BA11" s="57" t="s">
        <v>12</v>
      </c>
      <c r="BB11" s="57" t="s">
        <v>12</v>
      </c>
      <c r="BC11" s="57" t="s">
        <v>12</v>
      </c>
      <c r="BD11" s="57" t="s">
        <v>12</v>
      </c>
      <c r="BE11" s="58" t="s">
        <v>13</v>
      </c>
      <c r="BF11" s="59"/>
      <c r="BG11" s="59"/>
      <c r="BH11" s="59"/>
      <c r="BI11" s="60"/>
      <c r="BJ11" s="60"/>
      <c r="BK11" s="60"/>
      <c r="BL11" s="60"/>
      <c r="BM11" s="60"/>
      <c r="BN11" s="60"/>
      <c r="BO11" s="60"/>
      <c r="BP11" s="60"/>
      <c r="BQ11" s="60"/>
      <c r="BR11" s="60"/>
      <c r="BS11" s="60"/>
      <c r="BT11" s="60"/>
      <c r="BU11" s="60"/>
      <c r="BV11" s="60"/>
      <c r="BW11" s="60"/>
      <c r="BX11" s="60"/>
      <c r="BY11" s="60"/>
      <c r="BZ11" s="60"/>
      <c r="CA11" s="60"/>
      <c r="CB11" s="60"/>
      <c r="CC11" s="60"/>
      <c r="CD11" s="60"/>
      <c r="CE11" s="60"/>
      <c r="CF11" s="60"/>
      <c r="CG11" s="60"/>
      <c r="CH11" s="60"/>
      <c r="CI11" s="60"/>
      <c r="CJ11" s="60"/>
      <c r="CK11" s="60"/>
      <c r="CL11" s="60"/>
      <c r="CM11" s="60"/>
      <c r="CN11" s="60"/>
      <c r="CO11" s="60"/>
      <c r="CP11" s="60"/>
      <c r="CQ11" s="60"/>
      <c r="CR11" s="60"/>
      <c r="CS11" s="60"/>
      <c r="CT11" s="60"/>
      <c r="CU11" s="60"/>
      <c r="CV11" s="48"/>
      <c r="CW11" s="48"/>
      <c r="CX11" s="48"/>
      <c r="CY11" s="48"/>
      <c r="CZ11" s="48"/>
      <c r="DA11" s="48"/>
      <c r="DB11" s="48"/>
      <c r="DC11" s="48"/>
      <c r="DD11" s="48"/>
      <c r="DE11" s="48"/>
      <c r="DF11" s="48"/>
      <c r="DG11" s="48"/>
      <c r="DH11" s="48"/>
      <c r="DI11" s="48"/>
      <c r="DJ11" s="48"/>
      <c r="DK11" s="48"/>
      <c r="DL11" s="48"/>
      <c r="DM11" s="48"/>
      <c r="DN11" s="48"/>
      <c r="DO11" s="48"/>
      <c r="DP11" s="48"/>
      <c r="DQ11" s="48"/>
      <c r="DR11" s="48"/>
      <c r="DS11" s="48"/>
      <c r="DT11" s="48"/>
      <c r="DU11" s="52"/>
      <c r="DV11" s="44"/>
    </row>
    <row r="12" ht="16.5" customHeight="1">
      <c r="A12" s="1"/>
      <c r="B12" s="54" t="s">
        <v>17</v>
      </c>
      <c r="C12" s="46" t="s">
        <v>18</v>
      </c>
      <c r="D12" s="47"/>
      <c r="E12" s="48"/>
      <c r="F12" s="48"/>
      <c r="G12" s="48"/>
      <c r="H12" s="48"/>
      <c r="I12" s="48"/>
      <c r="J12" s="48"/>
      <c r="K12" s="48"/>
      <c r="L12" s="48"/>
      <c r="M12" s="49"/>
      <c r="N12" s="49"/>
      <c r="O12" s="49"/>
      <c r="P12" s="49"/>
      <c r="Q12" s="49"/>
      <c r="R12" s="49"/>
      <c r="S12" s="49"/>
      <c r="T12" s="48"/>
      <c r="U12" s="48"/>
      <c r="V12" s="48"/>
      <c r="W12" s="48"/>
      <c r="X12" s="48"/>
      <c r="Y12" s="50"/>
      <c r="Z12" s="50"/>
      <c r="AA12" s="50"/>
      <c r="AB12" s="50"/>
      <c r="AC12" s="50"/>
      <c r="AD12" s="50"/>
      <c r="AE12" s="50"/>
      <c r="AF12" s="50"/>
      <c r="AG12" s="50"/>
      <c r="AH12" s="50"/>
      <c r="AI12" s="50"/>
      <c r="AJ12" s="50"/>
      <c r="AK12" s="50"/>
      <c r="AL12" s="50"/>
      <c r="AM12" s="50"/>
      <c r="AN12" s="50" t="s">
        <v>11</v>
      </c>
      <c r="AO12" s="50" t="s">
        <v>12</v>
      </c>
      <c r="AP12" s="50" t="s">
        <v>12</v>
      </c>
      <c r="AQ12" s="50" t="s">
        <v>13</v>
      </c>
      <c r="AR12" s="61"/>
      <c r="AS12" s="61"/>
      <c r="AT12" s="61"/>
      <c r="AU12" s="61"/>
      <c r="AV12" s="61"/>
      <c r="AW12" s="61"/>
      <c r="AX12" s="62"/>
      <c r="AY12" s="63"/>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0"/>
      <c r="BY12" s="60"/>
      <c r="BZ12" s="60"/>
      <c r="CA12" s="60"/>
      <c r="CB12" s="60"/>
      <c r="CC12" s="60"/>
      <c r="CD12" s="60"/>
      <c r="CE12" s="60"/>
      <c r="CF12" s="60"/>
      <c r="CG12" s="60"/>
      <c r="CH12" s="60"/>
      <c r="CI12" s="60"/>
      <c r="CJ12" s="60"/>
      <c r="CK12" s="60"/>
      <c r="CL12" s="60"/>
      <c r="CM12" s="60"/>
      <c r="CN12" s="60"/>
      <c r="CO12" s="60"/>
      <c r="CP12" s="60"/>
      <c r="CQ12" s="60"/>
      <c r="CR12" s="60"/>
      <c r="CS12" s="60"/>
      <c r="CT12" s="60"/>
      <c r="CU12" s="60"/>
      <c r="CV12" s="48"/>
      <c r="CW12" s="48"/>
      <c r="CX12" s="48"/>
      <c r="CY12" s="48"/>
      <c r="CZ12" s="48"/>
      <c r="DA12" s="48"/>
      <c r="DB12" s="48"/>
      <c r="DC12" s="48"/>
      <c r="DD12" s="48"/>
      <c r="DE12" s="48"/>
      <c r="DF12" s="48"/>
      <c r="DG12" s="48"/>
      <c r="DH12" s="48"/>
      <c r="DI12" s="48"/>
      <c r="DJ12" s="48"/>
      <c r="DK12" s="48"/>
      <c r="DL12" s="48"/>
      <c r="DM12" s="48"/>
      <c r="DN12" s="48"/>
      <c r="DO12" s="48"/>
      <c r="DP12" s="48"/>
      <c r="DQ12" s="48"/>
      <c r="DR12" s="48"/>
      <c r="DS12" s="48"/>
      <c r="DT12" s="48"/>
      <c r="DU12" s="52"/>
      <c r="DV12" s="44"/>
    </row>
    <row r="13" ht="16.5" customHeight="1">
      <c r="A13" s="1"/>
      <c r="B13" s="54" t="s">
        <v>19</v>
      </c>
      <c r="C13" s="46" t="s">
        <v>18</v>
      </c>
      <c r="D13" s="47"/>
      <c r="E13" s="48"/>
      <c r="F13" s="48"/>
      <c r="G13" s="48"/>
      <c r="H13" s="48"/>
      <c r="I13" s="48"/>
      <c r="J13" s="48"/>
      <c r="K13" s="48"/>
      <c r="L13" s="48"/>
      <c r="M13" s="49"/>
      <c r="N13" s="49"/>
      <c r="O13" s="49"/>
      <c r="P13" s="49"/>
      <c r="Q13" s="64"/>
      <c r="R13" s="49"/>
      <c r="S13" s="49"/>
      <c r="T13" s="50"/>
      <c r="U13" s="65"/>
      <c r="V13" s="48"/>
      <c r="W13" s="49"/>
      <c r="X13" s="48"/>
      <c r="Y13" s="48"/>
      <c r="Z13" s="48"/>
      <c r="AA13" s="48"/>
      <c r="AB13" s="65"/>
      <c r="AC13" s="49"/>
      <c r="AD13" s="50"/>
      <c r="AE13" s="50"/>
      <c r="AF13" s="50"/>
      <c r="AG13" s="50"/>
      <c r="AH13" s="50"/>
      <c r="AI13" s="50"/>
      <c r="AJ13" s="48"/>
      <c r="AK13" s="48"/>
      <c r="AL13" s="48"/>
      <c r="AM13" s="48"/>
      <c r="AN13" s="48"/>
      <c r="AO13" s="48"/>
      <c r="AP13" s="48"/>
      <c r="AQ13" s="66"/>
      <c r="AR13" s="55" t="s">
        <v>11</v>
      </c>
      <c r="AS13" s="56" t="s">
        <v>12</v>
      </c>
      <c r="AT13" s="56" t="s">
        <v>12</v>
      </c>
      <c r="AU13" s="57" t="s">
        <v>12</v>
      </c>
      <c r="AV13" s="57" t="s">
        <v>12</v>
      </c>
      <c r="AW13" s="67"/>
      <c r="AX13" s="67"/>
      <c r="AY13" s="67"/>
      <c r="AZ13" s="67"/>
      <c r="BA13" s="67"/>
      <c r="BB13" s="67"/>
      <c r="BC13" s="67"/>
      <c r="BD13" s="67"/>
      <c r="BE13" s="58" t="s">
        <v>13</v>
      </c>
      <c r="BF13" s="60"/>
      <c r="BG13" s="60"/>
      <c r="BH13" s="60"/>
      <c r="BI13" s="60"/>
      <c r="BJ13" s="60"/>
      <c r="BK13" s="60"/>
      <c r="BL13" s="60"/>
      <c r="BM13" s="60"/>
      <c r="BN13" s="60"/>
      <c r="BO13" s="60"/>
      <c r="BP13" s="60"/>
      <c r="BQ13" s="60"/>
      <c r="BR13" s="60"/>
      <c r="BS13" s="60"/>
      <c r="BT13" s="60"/>
      <c r="BU13" s="60"/>
      <c r="BV13" s="60"/>
      <c r="BW13" s="60"/>
      <c r="BX13" s="60"/>
      <c r="BY13" s="60"/>
      <c r="BZ13" s="60"/>
      <c r="CA13" s="60"/>
      <c r="CB13" s="60"/>
      <c r="CC13" s="60"/>
      <c r="CD13" s="60"/>
      <c r="CE13" s="60"/>
      <c r="CF13" s="60"/>
      <c r="CG13" s="60"/>
      <c r="CH13" s="60"/>
      <c r="CI13" s="60"/>
      <c r="CJ13" s="60"/>
      <c r="CK13" s="60"/>
      <c r="CL13" s="60"/>
      <c r="CM13" s="60"/>
      <c r="CN13" s="60"/>
      <c r="CO13" s="60"/>
      <c r="CP13" s="60"/>
      <c r="CQ13" s="60"/>
      <c r="CR13" s="60"/>
      <c r="CS13" s="60"/>
      <c r="CT13" s="60"/>
      <c r="CU13" s="60"/>
      <c r="CV13" s="48"/>
      <c r="CW13" s="48"/>
      <c r="CX13" s="48"/>
      <c r="CY13" s="48"/>
      <c r="CZ13" s="48"/>
      <c r="DA13" s="48"/>
      <c r="DB13" s="48"/>
      <c r="DC13" s="48"/>
      <c r="DD13" s="48"/>
      <c r="DE13" s="48"/>
      <c r="DF13" s="48"/>
      <c r="DG13" s="48"/>
      <c r="DH13" s="48"/>
      <c r="DI13" s="48"/>
      <c r="DJ13" s="48"/>
      <c r="DK13" s="48"/>
      <c r="DL13" s="48"/>
      <c r="DM13" s="48"/>
      <c r="DN13" s="48"/>
      <c r="DO13" s="48"/>
      <c r="DP13" s="48"/>
      <c r="DQ13" s="48"/>
      <c r="DR13" s="48"/>
      <c r="DS13" s="48"/>
      <c r="DT13" s="48"/>
      <c r="DU13" s="52"/>
      <c r="DV13" s="44"/>
    </row>
    <row r="14" ht="16.5" customHeight="1">
      <c r="A14" s="1"/>
      <c r="B14" s="46" t="s">
        <v>20</v>
      </c>
      <c r="C14" s="46" t="s">
        <v>18</v>
      </c>
      <c r="D14" s="47"/>
      <c r="E14" s="50"/>
      <c r="F14" s="48"/>
      <c r="G14" s="48"/>
      <c r="H14" s="48"/>
      <c r="I14" s="48"/>
      <c r="J14" s="48"/>
      <c r="K14" s="48"/>
      <c r="L14" s="48"/>
      <c r="M14" s="49"/>
      <c r="N14" s="49"/>
      <c r="O14" s="49"/>
      <c r="P14" s="49"/>
      <c r="Q14" s="49"/>
      <c r="R14" s="49"/>
      <c r="S14" s="49"/>
      <c r="T14" s="48"/>
      <c r="U14" s="48"/>
      <c r="V14" s="48"/>
      <c r="W14" s="65"/>
      <c r="X14" s="48"/>
      <c r="Y14" s="48"/>
      <c r="Z14" s="48"/>
      <c r="AA14" s="48"/>
      <c r="AB14" s="48"/>
      <c r="AC14" s="48"/>
      <c r="AD14" s="50"/>
      <c r="AE14" s="50"/>
      <c r="AF14" s="50"/>
      <c r="AG14" s="50"/>
      <c r="AH14" s="50"/>
      <c r="AI14" s="50"/>
      <c r="AJ14" s="50"/>
      <c r="AK14" s="50"/>
      <c r="AL14" s="50"/>
      <c r="AM14" s="50"/>
      <c r="AN14" s="50"/>
      <c r="AO14" s="50"/>
      <c r="AP14" s="50"/>
      <c r="AQ14" s="50"/>
      <c r="AR14" s="55" t="s">
        <v>11</v>
      </c>
      <c r="AS14" s="56" t="s">
        <v>12</v>
      </c>
      <c r="AT14" s="56" t="s">
        <v>12</v>
      </c>
      <c r="AU14" s="56" t="s">
        <v>12</v>
      </c>
      <c r="AV14" s="56" t="s">
        <v>12</v>
      </c>
      <c r="AW14" s="56" t="s">
        <v>12</v>
      </c>
      <c r="AX14" s="56" t="s">
        <v>12</v>
      </c>
      <c r="AY14" s="56" t="s">
        <v>12</v>
      </c>
      <c r="AZ14" s="56" t="s">
        <v>12</v>
      </c>
      <c r="BA14" s="56" t="s">
        <v>12</v>
      </c>
      <c r="BB14" s="56" t="s">
        <v>12</v>
      </c>
      <c r="BC14" s="56" t="s">
        <v>12</v>
      </c>
      <c r="BD14" s="56" t="s">
        <v>12</v>
      </c>
      <c r="BE14" s="57" t="s">
        <v>12</v>
      </c>
      <c r="BF14" s="57" t="s">
        <v>12</v>
      </c>
      <c r="BG14" s="57" t="s">
        <v>12</v>
      </c>
      <c r="BH14" s="57" t="s">
        <v>12</v>
      </c>
      <c r="BI14" s="57" t="s">
        <v>12</v>
      </c>
      <c r="BJ14" s="57" t="s">
        <v>12</v>
      </c>
      <c r="BK14" s="57" t="s">
        <v>12</v>
      </c>
      <c r="BL14" s="57" t="s">
        <v>12</v>
      </c>
      <c r="BM14" s="55" t="s">
        <v>13</v>
      </c>
      <c r="BN14" s="63"/>
      <c r="BO14" s="60"/>
      <c r="BP14" s="60"/>
      <c r="BQ14" s="60"/>
      <c r="BR14" s="60"/>
      <c r="BS14" s="60"/>
      <c r="BT14" s="60"/>
      <c r="BU14" s="60"/>
      <c r="BV14" s="60"/>
      <c r="BW14" s="60"/>
      <c r="BX14" s="60"/>
      <c r="BY14" s="60"/>
      <c r="BZ14" s="60"/>
      <c r="CA14" s="60"/>
      <c r="CB14" s="60"/>
      <c r="CC14" s="60"/>
      <c r="CD14" s="68"/>
      <c r="CE14" s="60"/>
      <c r="CF14" s="60"/>
      <c r="CG14" s="60"/>
      <c r="CH14" s="60"/>
      <c r="CI14" s="60"/>
      <c r="CJ14" s="60"/>
      <c r="CK14" s="60"/>
      <c r="CL14" s="60"/>
      <c r="CM14" s="60"/>
      <c r="CN14" s="60"/>
      <c r="CO14" s="60"/>
      <c r="CP14" s="60"/>
      <c r="CQ14" s="60"/>
      <c r="CR14" s="60"/>
      <c r="CS14" s="60"/>
      <c r="CT14" s="60"/>
      <c r="CU14" s="60"/>
      <c r="CV14" s="48"/>
      <c r="CW14" s="48"/>
      <c r="CX14" s="48"/>
      <c r="CY14" s="48"/>
      <c r="CZ14" s="48"/>
      <c r="DA14" s="48"/>
      <c r="DB14" s="48"/>
      <c r="DC14" s="48"/>
      <c r="DD14" s="48"/>
      <c r="DE14" s="48"/>
      <c r="DF14" s="48"/>
      <c r="DG14" s="48"/>
      <c r="DH14" s="48"/>
      <c r="DI14" s="65"/>
      <c r="DJ14" s="48"/>
      <c r="DK14" s="48"/>
      <c r="DL14" s="48"/>
      <c r="DM14" s="48"/>
      <c r="DN14" s="48"/>
      <c r="DO14" s="48"/>
      <c r="DP14" s="48"/>
      <c r="DQ14" s="48"/>
      <c r="DR14" s="48"/>
      <c r="DS14" s="48"/>
      <c r="DT14" s="48"/>
      <c r="DU14" s="52"/>
      <c r="DV14" s="44"/>
    </row>
    <row r="15" ht="16.5" customHeight="1">
      <c r="A15" s="1"/>
      <c r="B15" s="54" t="s">
        <v>21</v>
      </c>
      <c r="C15" s="46" t="s">
        <v>18</v>
      </c>
      <c r="D15" s="47"/>
      <c r="E15" s="48"/>
      <c r="F15" s="48"/>
      <c r="G15" s="48"/>
      <c r="H15" s="48"/>
      <c r="I15" s="48"/>
      <c r="J15" s="48"/>
      <c r="K15" s="48"/>
      <c r="L15" s="48"/>
      <c r="M15" s="49"/>
      <c r="N15" s="49"/>
      <c r="O15" s="49"/>
      <c r="P15" s="49"/>
      <c r="Q15" s="49"/>
      <c r="R15" s="49"/>
      <c r="S15" s="49"/>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60"/>
      <c r="AS15" s="60"/>
      <c r="AT15" s="60"/>
      <c r="AU15" s="60"/>
      <c r="AV15" s="60"/>
      <c r="AW15" s="60"/>
      <c r="AX15" s="60"/>
      <c r="AY15" s="60"/>
      <c r="AZ15" s="60"/>
      <c r="BA15" s="68"/>
      <c r="BB15" s="68"/>
      <c r="BC15" s="68"/>
      <c r="BD15" s="68"/>
      <c r="BE15" s="68"/>
      <c r="BF15" s="68"/>
      <c r="BG15" s="68"/>
      <c r="BH15" s="60"/>
      <c r="BI15" s="60"/>
      <c r="BJ15" s="68"/>
      <c r="BK15" s="68"/>
      <c r="BL15" s="68"/>
      <c r="BM15" s="68"/>
      <c r="BN15" s="68"/>
      <c r="BO15" s="68"/>
      <c r="BP15" s="69" t="s">
        <v>11</v>
      </c>
      <c r="BQ15" s="57" t="s">
        <v>12</v>
      </c>
      <c r="BR15" s="57" t="s">
        <v>12</v>
      </c>
      <c r="BS15" s="55" t="s">
        <v>13</v>
      </c>
      <c r="BT15" s="61"/>
      <c r="BU15" s="63"/>
      <c r="BV15" s="60"/>
      <c r="BW15" s="60"/>
      <c r="BX15" s="60"/>
      <c r="BY15" s="68"/>
      <c r="BZ15" s="68"/>
      <c r="CA15" s="69"/>
      <c r="CB15" s="61"/>
      <c r="CC15" s="61"/>
      <c r="CD15" s="62"/>
      <c r="CE15" s="60"/>
      <c r="CF15" s="60"/>
      <c r="CG15" s="60"/>
      <c r="CH15" s="60"/>
      <c r="CI15" s="60"/>
      <c r="CJ15" s="60"/>
      <c r="CK15" s="60"/>
      <c r="CL15" s="60"/>
      <c r="CM15" s="60"/>
      <c r="CN15" s="60"/>
      <c r="CO15" s="60"/>
      <c r="CP15" s="60"/>
      <c r="CQ15" s="60"/>
      <c r="CR15" s="60"/>
      <c r="CS15" s="60"/>
      <c r="CT15" s="60"/>
      <c r="CU15" s="60"/>
      <c r="CV15" s="48"/>
      <c r="CW15" s="48"/>
      <c r="CX15" s="48"/>
      <c r="CY15" s="48"/>
      <c r="CZ15" s="48"/>
      <c r="DA15" s="48"/>
      <c r="DB15" s="48"/>
      <c r="DC15" s="48"/>
      <c r="DD15" s="48"/>
      <c r="DE15" s="48"/>
      <c r="DF15" s="48"/>
      <c r="DG15" s="48"/>
      <c r="DH15" s="48"/>
      <c r="DI15" s="48"/>
      <c r="DJ15" s="48"/>
      <c r="DK15" s="48"/>
      <c r="DL15" s="48"/>
      <c r="DM15" s="48"/>
      <c r="DN15" s="48"/>
      <c r="DO15" s="48"/>
      <c r="DP15" s="48"/>
      <c r="DQ15" s="48"/>
      <c r="DR15" s="48"/>
      <c r="DS15" s="48"/>
      <c r="DT15" s="48"/>
      <c r="DU15" s="52"/>
      <c r="DV15" s="44"/>
    </row>
    <row r="16" ht="16.5" customHeight="1">
      <c r="A16" s="1"/>
      <c r="B16" s="70" t="s">
        <v>22</v>
      </c>
      <c r="C16" s="71"/>
      <c r="D16" s="47"/>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60"/>
      <c r="AS16" s="60"/>
      <c r="AT16" s="60"/>
      <c r="AU16" s="60"/>
      <c r="AV16" s="60"/>
      <c r="AW16" s="60"/>
      <c r="AX16" s="60"/>
      <c r="AY16" s="60"/>
      <c r="AZ16" s="60"/>
      <c r="BA16" s="60"/>
      <c r="BB16" s="60"/>
      <c r="BC16" s="60"/>
      <c r="BD16" s="60"/>
      <c r="BE16" s="60"/>
      <c r="BF16" s="60"/>
      <c r="BG16" s="60"/>
      <c r="BH16" s="60"/>
      <c r="BI16" s="60"/>
      <c r="BJ16" s="60"/>
      <c r="BK16" s="60"/>
      <c r="BL16" s="60"/>
      <c r="BM16" s="60"/>
      <c r="BN16" s="60"/>
      <c r="BO16" s="60"/>
      <c r="BP16" s="60"/>
      <c r="BQ16" s="68"/>
      <c r="BR16" s="68"/>
      <c r="BS16" s="68"/>
      <c r="BT16" s="55" t="s">
        <v>11</v>
      </c>
      <c r="BU16" s="57" t="s">
        <v>12</v>
      </c>
      <c r="BV16" s="57" t="s">
        <v>12</v>
      </c>
      <c r="BW16" s="57" t="s">
        <v>12</v>
      </c>
      <c r="BX16" s="55" t="s">
        <v>13</v>
      </c>
      <c r="BY16" s="61"/>
      <c r="BZ16" s="61"/>
      <c r="CA16" s="61"/>
      <c r="CB16" s="61"/>
      <c r="CC16" s="61"/>
      <c r="CD16" s="61"/>
      <c r="CE16" s="61"/>
      <c r="CF16" s="61"/>
      <c r="CG16" s="61"/>
      <c r="CH16" s="63"/>
      <c r="CI16" s="61"/>
      <c r="CJ16" s="61"/>
      <c r="CK16" s="61"/>
      <c r="CL16" s="61"/>
      <c r="CM16" s="61"/>
      <c r="CN16" s="61"/>
      <c r="CO16" s="61"/>
      <c r="CP16" s="61"/>
      <c r="CQ16" s="61"/>
      <c r="CR16" s="61"/>
      <c r="CS16" s="63"/>
      <c r="CT16" s="60"/>
      <c r="CU16" s="60"/>
      <c r="CV16" s="48"/>
      <c r="CW16" s="48"/>
      <c r="CX16" s="48"/>
      <c r="CY16" s="48"/>
      <c r="CZ16" s="48"/>
      <c r="DA16" s="48"/>
      <c r="DB16" s="48"/>
      <c r="DC16" s="48"/>
      <c r="DD16" s="48"/>
      <c r="DE16" s="48"/>
      <c r="DF16" s="50"/>
      <c r="DG16" s="50"/>
      <c r="DH16" s="50"/>
      <c r="DI16" s="50"/>
      <c r="DJ16" s="50"/>
      <c r="DK16" s="48"/>
      <c r="DL16" s="48"/>
      <c r="DM16" s="48"/>
      <c r="DN16" s="48"/>
      <c r="DO16" s="48"/>
      <c r="DP16" s="48"/>
      <c r="DQ16" s="48"/>
      <c r="DR16" s="48"/>
      <c r="DS16" s="48"/>
      <c r="DT16" s="48"/>
      <c r="DU16" s="52"/>
      <c r="DV16" s="44"/>
    </row>
    <row r="17" ht="16.5" customHeight="1">
      <c r="A17" s="1"/>
      <c r="B17" s="70" t="s">
        <v>23</v>
      </c>
      <c r="C17" s="36" t="s">
        <v>10</v>
      </c>
      <c r="D17" s="47"/>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60"/>
      <c r="AS17" s="60"/>
      <c r="AT17" s="60"/>
      <c r="AU17" s="60"/>
      <c r="AV17" s="60"/>
      <c r="AW17" s="60"/>
      <c r="AX17" s="60"/>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48"/>
      <c r="CW17" s="48"/>
      <c r="CX17" s="48"/>
      <c r="CY17" s="48"/>
      <c r="CZ17" s="48"/>
      <c r="DA17" s="48"/>
      <c r="DB17" s="48"/>
      <c r="DC17" s="48"/>
      <c r="DD17" s="48"/>
      <c r="DE17" s="48"/>
      <c r="DF17" s="50"/>
      <c r="DG17" s="50"/>
      <c r="DH17" s="50"/>
      <c r="DI17" s="50"/>
      <c r="DJ17" s="50"/>
      <c r="DK17" s="48"/>
      <c r="DL17" s="48"/>
      <c r="DM17" s="48"/>
      <c r="DN17" s="48"/>
      <c r="DO17" s="48"/>
      <c r="DP17" s="48"/>
      <c r="DQ17" s="48"/>
      <c r="DR17" s="48"/>
      <c r="DS17" s="48"/>
      <c r="DT17" s="48"/>
      <c r="DU17" s="52"/>
      <c r="DV17" s="44"/>
    </row>
    <row r="18" ht="16.5" customHeight="1">
      <c r="A18" s="1"/>
      <c r="B18" s="46" t="s">
        <v>24</v>
      </c>
      <c r="C18" s="46" t="s">
        <v>18</v>
      </c>
      <c r="D18" s="72"/>
      <c r="E18" s="73"/>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c r="AO18" s="48"/>
      <c r="AP18" s="48"/>
      <c r="AQ18" s="48"/>
      <c r="AR18" s="60"/>
      <c r="AS18" s="60"/>
      <c r="AT18" s="60"/>
      <c r="AU18" s="60"/>
      <c r="AV18" s="60"/>
      <c r="AW18" s="60"/>
      <c r="AX18" s="60"/>
      <c r="AY18" s="60"/>
      <c r="AZ18" s="60"/>
      <c r="BA18" s="60"/>
      <c r="BB18" s="60"/>
      <c r="BC18" s="60"/>
      <c r="BD18" s="60"/>
      <c r="BE18" s="60"/>
      <c r="BF18" s="60"/>
      <c r="BG18" s="60"/>
      <c r="BH18" s="60"/>
      <c r="BI18" s="60"/>
      <c r="BJ18" s="60"/>
      <c r="BK18" s="60"/>
      <c r="BL18" s="60"/>
      <c r="BM18" s="60"/>
      <c r="BN18" s="60"/>
      <c r="BO18" s="60"/>
      <c r="BP18" s="60"/>
      <c r="BQ18" s="60"/>
      <c r="BR18" s="60"/>
      <c r="BS18" s="60"/>
      <c r="BT18" s="60"/>
      <c r="BU18" s="60"/>
      <c r="BV18" s="60"/>
      <c r="BW18" s="60"/>
      <c r="BX18" s="60"/>
      <c r="BY18" s="60"/>
      <c r="BZ18" s="60"/>
      <c r="CA18" s="60"/>
      <c r="CB18" s="60"/>
      <c r="CC18" s="60"/>
      <c r="CD18" s="60"/>
      <c r="CE18" s="60"/>
      <c r="CF18" s="60"/>
      <c r="CG18" s="60"/>
      <c r="CH18" s="60"/>
      <c r="CI18" s="60"/>
      <c r="CJ18" s="60"/>
      <c r="CK18" s="60"/>
      <c r="CL18" s="60"/>
      <c r="CM18" s="60"/>
      <c r="CN18" s="60"/>
      <c r="CO18" s="60"/>
      <c r="CP18" s="60"/>
      <c r="CQ18" s="60"/>
      <c r="CR18" s="60"/>
      <c r="CS18" s="60"/>
      <c r="CT18" s="60"/>
      <c r="CU18" s="60"/>
      <c r="CV18" s="48"/>
      <c r="CW18" s="48"/>
      <c r="CX18" s="48"/>
      <c r="CY18" s="48"/>
      <c r="CZ18" s="48"/>
      <c r="DA18" s="48"/>
      <c r="DB18" s="48"/>
      <c r="DC18" s="48"/>
      <c r="DD18" s="48"/>
      <c r="DE18" s="48"/>
      <c r="DF18" s="48"/>
      <c r="DG18" s="50"/>
      <c r="DH18" s="50"/>
      <c r="DI18" s="50"/>
      <c r="DJ18" s="50"/>
      <c r="DK18" s="48"/>
      <c r="DL18" s="48"/>
      <c r="DM18" s="48"/>
      <c r="DN18" s="48"/>
      <c r="DO18" s="48"/>
      <c r="DP18" s="48"/>
      <c r="DQ18" s="48"/>
      <c r="DR18" s="48"/>
      <c r="DS18" s="48"/>
      <c r="DT18" s="48"/>
      <c r="DU18" s="52"/>
      <c r="DV18" s="44"/>
    </row>
    <row r="19">
      <c r="B19" s="74" t="s">
        <v>25</v>
      </c>
      <c r="C19" s="75"/>
      <c r="D19" s="76"/>
      <c r="E19" s="77"/>
      <c r="F19" s="77"/>
      <c r="G19" s="77"/>
      <c r="H19" s="77"/>
      <c r="I19" s="77"/>
      <c r="J19" s="77"/>
      <c r="K19" s="77"/>
      <c r="L19" s="77"/>
      <c r="M19" s="77"/>
      <c r="N19" s="77"/>
      <c r="O19" s="77"/>
      <c r="P19" s="77"/>
      <c r="Q19" s="77"/>
      <c r="R19" s="77"/>
      <c r="S19" s="77"/>
      <c r="T19" s="77"/>
      <c r="U19" s="77"/>
      <c r="V19" s="77"/>
      <c r="W19" s="77"/>
      <c r="X19" s="77"/>
      <c r="Y19" s="77"/>
      <c r="Z19" s="77"/>
      <c r="AA19" s="77"/>
      <c r="AB19" s="77"/>
      <c r="AC19" s="78" t="s">
        <v>26</v>
      </c>
      <c r="AD19" s="77"/>
      <c r="AE19" s="77"/>
      <c r="AF19" s="77"/>
      <c r="AG19" s="77"/>
      <c r="AH19" s="77"/>
      <c r="AI19" s="77"/>
      <c r="AJ19" s="77"/>
      <c r="AK19" s="77"/>
      <c r="AL19" s="77"/>
      <c r="AM19" s="77"/>
      <c r="AN19" s="77"/>
      <c r="AO19" s="77"/>
      <c r="AP19" s="77"/>
      <c r="AQ19" s="77"/>
      <c r="AR19" s="79"/>
      <c r="AS19" s="79"/>
      <c r="AT19" s="79"/>
      <c r="AU19" s="79"/>
      <c r="AV19" s="79"/>
      <c r="AW19" s="79"/>
      <c r="AX19" s="79"/>
      <c r="AY19" s="79"/>
      <c r="AZ19" s="79"/>
      <c r="BA19" s="79"/>
      <c r="BB19" s="79"/>
      <c r="BC19" s="79"/>
      <c r="BD19" s="79"/>
      <c r="BE19" s="79"/>
      <c r="BF19" s="80"/>
      <c r="BG19" s="80"/>
      <c r="BH19" s="80"/>
      <c r="BI19" s="80"/>
      <c r="BJ19" s="80"/>
      <c r="BK19" s="80"/>
      <c r="BL19" s="80"/>
      <c r="BM19" s="80"/>
      <c r="BN19" s="80"/>
      <c r="BO19" s="80"/>
      <c r="BP19" s="80"/>
      <c r="BQ19" s="80"/>
      <c r="BR19" s="80"/>
      <c r="BS19" s="80"/>
      <c r="BT19" s="80"/>
      <c r="BU19" s="79"/>
      <c r="BV19" s="79"/>
      <c r="BW19" s="79"/>
      <c r="BX19" s="79"/>
      <c r="BY19" s="79"/>
      <c r="BZ19" s="79"/>
      <c r="CA19" s="79"/>
      <c r="CB19" s="79"/>
      <c r="CC19" s="79"/>
      <c r="CD19" s="79"/>
      <c r="CE19" s="79"/>
      <c r="CF19" s="79"/>
      <c r="CG19" s="79"/>
      <c r="CH19" s="79"/>
      <c r="CI19" s="79"/>
      <c r="CJ19" s="79"/>
      <c r="CK19" s="79"/>
      <c r="CL19" s="79"/>
      <c r="CM19" s="79"/>
      <c r="CN19" s="79"/>
      <c r="CO19" s="79"/>
      <c r="CP19" s="79"/>
      <c r="CQ19" s="79"/>
      <c r="CR19" s="79"/>
      <c r="CS19" s="79"/>
      <c r="CT19" s="79"/>
      <c r="CU19" s="79"/>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81"/>
    </row>
    <row r="20">
      <c r="B20" s="82"/>
      <c r="AC20" s="83"/>
      <c r="AR20" s="84"/>
      <c r="AS20" s="84"/>
      <c r="AT20" s="84"/>
      <c r="AU20" s="84"/>
      <c r="AV20" s="84"/>
      <c r="AW20" s="84"/>
      <c r="AX20" s="84"/>
      <c r="AY20" s="84"/>
      <c r="AZ20" s="84"/>
      <c r="BA20" s="84"/>
      <c r="BB20" s="84"/>
      <c r="BC20" s="84"/>
      <c r="BD20" s="84"/>
      <c r="BE20" s="84"/>
      <c r="BF20" s="85"/>
      <c r="BG20" s="85"/>
      <c r="BH20" s="85"/>
      <c r="BI20" s="85"/>
      <c r="BJ20" s="85"/>
      <c r="BK20" s="85"/>
      <c r="BL20" s="85"/>
      <c r="BM20" s="85"/>
      <c r="BN20" s="85"/>
      <c r="BO20" s="85"/>
      <c r="BP20" s="85"/>
      <c r="BQ20" s="85"/>
      <c r="BR20" s="85"/>
      <c r="BS20" s="85"/>
      <c r="BT20" s="85"/>
      <c r="BU20" s="84"/>
      <c r="BV20" s="84"/>
      <c r="BW20" s="84"/>
      <c r="BX20" s="84"/>
      <c r="BY20" s="84"/>
      <c r="BZ20" s="84"/>
      <c r="CA20" s="84"/>
      <c r="CB20" s="84"/>
      <c r="CC20" s="84"/>
      <c r="CD20" s="84"/>
      <c r="CE20" s="84"/>
      <c r="CF20" s="84"/>
      <c r="CG20" s="84"/>
      <c r="CH20" s="84"/>
      <c r="CI20" s="84"/>
      <c r="CJ20" s="84"/>
      <c r="CK20" s="84"/>
      <c r="CL20" s="84"/>
      <c r="CM20" s="84"/>
      <c r="CN20" s="84"/>
      <c r="CO20" s="84"/>
      <c r="CP20" s="84"/>
      <c r="CQ20" s="84"/>
      <c r="CR20" s="84"/>
      <c r="CS20" s="84"/>
      <c r="CT20" s="84"/>
      <c r="CU20" s="84"/>
    </row>
  </sheetData>
  <mergeCells count="19">
    <mergeCell ref="AF2:AI2"/>
    <mergeCell ref="AJ2:AN2"/>
    <mergeCell ref="D3:G3"/>
    <mergeCell ref="H3:M3"/>
    <mergeCell ref="B5:B7"/>
    <mergeCell ref="C5:C7"/>
    <mergeCell ref="N3:P3"/>
    <mergeCell ref="Q3:V3"/>
    <mergeCell ref="W3:Y3"/>
    <mergeCell ref="Z3:AD3"/>
    <mergeCell ref="AF3:AI3"/>
    <mergeCell ref="AJ3:AN3"/>
    <mergeCell ref="B2:C3"/>
    <mergeCell ref="D2:G2"/>
    <mergeCell ref="H2:M2"/>
    <mergeCell ref="N2:P2"/>
    <mergeCell ref="Q2:V2"/>
    <mergeCell ref="W2:Y2"/>
    <mergeCell ref="Z2:AD2"/>
  </mergeCells>
  <conditionalFormatting sqref="D8:DU18">
    <cfRule type="cellIs" dxfId="0" priority="1" operator="equal">
      <formula>"期間"</formula>
    </cfRule>
  </conditionalFormatting>
  <conditionalFormatting sqref="D8:DU18">
    <cfRule type="cellIs" dxfId="1" priority="2" operator="equal">
      <formula>"締め切り"</formula>
    </cfRule>
  </conditionalFormatting>
  <conditionalFormatting sqref="D8:DU18">
    <cfRule type="cellIs" dxfId="2" priority="3" operator="equal">
      <formula>"採用者のメール返信期限"</formula>
    </cfRule>
  </conditionalFormatting>
  <conditionalFormatting sqref="D8:DU18">
    <cfRule type="cellIs" dxfId="3" priority="4" operator="equal">
      <formula>"開始"</formula>
    </cfRule>
  </conditionalFormatting>
  <dataValidations>
    <dataValidation type="list" allowBlank="1" sqref="C8:C18">
      <formula1>par!$C:$C</formula1>
    </dataValidation>
    <dataValidation type="list" allowBlank="1" showErrorMessage="1" sqref="D8:DV18">
      <formula1>par!$A:$A</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21.5"/>
    <col customWidth="1" min="2" max="2" width="2.63"/>
    <col customWidth="1" min="4" max="4" width="2.63"/>
  </cols>
  <sheetData>
    <row r="1">
      <c r="A1" s="86" t="s">
        <v>27</v>
      </c>
      <c r="C1" s="86" t="s">
        <v>28</v>
      </c>
      <c r="E1" s="86" t="s">
        <v>29</v>
      </c>
    </row>
    <row r="2">
      <c r="A2" s="83" t="s">
        <v>11</v>
      </c>
      <c r="E2" s="83" t="s">
        <v>30</v>
      </c>
    </row>
    <row r="3">
      <c r="A3" s="83" t="s">
        <v>12</v>
      </c>
      <c r="C3" s="83" t="s">
        <v>10</v>
      </c>
      <c r="E3" s="83" t="s">
        <v>31</v>
      </c>
    </row>
    <row r="4">
      <c r="A4" s="83" t="s">
        <v>13</v>
      </c>
      <c r="E4" s="83" t="s">
        <v>32</v>
      </c>
    </row>
    <row r="5">
      <c r="A5" s="83" t="s">
        <v>33</v>
      </c>
      <c r="E5" s="83" t="s">
        <v>34</v>
      </c>
    </row>
    <row r="6">
      <c r="C6" s="84"/>
      <c r="E6" s="83" t="s">
        <v>35</v>
      </c>
    </row>
    <row r="7">
      <c r="C7" s="84"/>
      <c r="E7" s="83" t="s">
        <v>36</v>
      </c>
    </row>
    <row r="8">
      <c r="C8" s="84"/>
      <c r="E8" s="83" t="s">
        <v>37</v>
      </c>
    </row>
    <row r="9">
      <c r="C9" s="84"/>
    </row>
    <row r="10">
      <c r="C10" s="8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70.0"/>
    <col customWidth="1" min="2" max="2" width="2.63"/>
    <col customWidth="1" min="3" max="3" width="11.25"/>
    <col customWidth="1" min="4" max="4" width="8.25"/>
  </cols>
  <sheetData>
    <row r="1" ht="22.5" customHeight="1">
      <c r="A1" s="87" t="s">
        <v>38</v>
      </c>
      <c r="B1" s="88"/>
      <c r="C1" s="86" t="s">
        <v>39</v>
      </c>
      <c r="D1" s="86" t="s">
        <v>40</v>
      </c>
    </row>
    <row r="2" ht="35.25" customHeight="1">
      <c r="A2" s="89" t="s">
        <v>41</v>
      </c>
      <c r="B2" s="83"/>
      <c r="C2" s="83" t="s">
        <v>42</v>
      </c>
      <c r="D2" s="90" t="str">
        <f>TEXT('工程表'!H2,"yyyy")</f>
        <v>2022</v>
      </c>
    </row>
    <row r="3" ht="22.5" customHeight="1">
      <c r="A3" s="89"/>
      <c r="B3" s="83"/>
      <c r="C3" s="83" t="s">
        <v>43</v>
      </c>
      <c r="D3" s="91">
        <f>IF(INT(TEXT('工程表'!H2,"m"))&lt;9,D2+1,D2)</f>
        <v>2023</v>
      </c>
    </row>
    <row r="4" ht="22.5" customHeight="1">
      <c r="A4" s="89" t="s">
        <v>44</v>
      </c>
      <c r="B4" s="83"/>
      <c r="C4" s="83" t="s">
        <v>45</v>
      </c>
      <c r="D4" s="92">
        <f t="array" ref="D4">INDEX('工程表'!D6:DU6,1,MATCH("開始",INDIRECT("'工程表'!D"&amp;MATCH("募集期間(書類足切り)",'工程表'!B:B,0)&amp;":DU"&amp;MATCH("募集期間(書類足切り)",'工程表'!B:B,0)),0))</f>
        <v>44722</v>
      </c>
    </row>
    <row r="5" ht="34.5" customHeight="1">
      <c r="A5" s="89" t="s">
        <v>46</v>
      </c>
      <c r="B5" s="83"/>
      <c r="C5" s="83" t="s">
        <v>47</v>
      </c>
      <c r="D5" s="91" t="str">
        <f>TEXT(D4,"m")</f>
        <v>6</v>
      </c>
    </row>
    <row r="6" ht="22.5" customHeight="1">
      <c r="A6" s="89"/>
      <c r="B6" s="83"/>
      <c r="C6" s="83" t="s">
        <v>1</v>
      </c>
      <c r="D6" s="91" t="str">
        <f>TEXT(D4,"d")</f>
        <v>10</v>
      </c>
    </row>
    <row r="7" ht="22.5" customHeight="1">
      <c r="A7" s="89" t="s">
        <v>48</v>
      </c>
      <c r="B7" s="83"/>
      <c r="C7" s="83" t="s">
        <v>49</v>
      </c>
      <c r="D7" s="93">
        <f t="array" ref="D7">INDEX('工程表'!D6:DU6,1,MATCH("締め切り",INDIRECT("'工程表'!D"&amp;MATCH("募集期間(書類足切り)",'工程表'!B:B,0)&amp;":DU"&amp;MATCH("募集期間(書類足切り)",'工程表'!B:B,0)),0))</f>
        <v>44735</v>
      </c>
    </row>
    <row r="8" ht="22.5" customHeight="1">
      <c r="A8" s="89" t="s">
        <v>50</v>
      </c>
      <c r="B8" s="83"/>
      <c r="C8" s="83" t="s">
        <v>51</v>
      </c>
      <c r="D8" s="94" t="str">
        <f>TEXT(D7,"m")</f>
        <v>6</v>
      </c>
    </row>
    <row r="9" ht="22.5" customHeight="1">
      <c r="A9" s="89"/>
      <c r="B9" s="83"/>
      <c r="C9" s="83" t="s">
        <v>52</v>
      </c>
      <c r="D9" s="91" t="str">
        <f>TEXT(D7,"d")</f>
        <v>23</v>
      </c>
    </row>
    <row r="10" ht="22.5" customHeight="1">
      <c r="A10" s="89" t="s">
        <v>53</v>
      </c>
      <c r="B10" s="83"/>
      <c r="C10" s="83" t="s">
        <v>54</v>
      </c>
      <c r="D10" s="91">
        <f>IF(INT(TEXT('工程表'!H2,"m"))&lt;9,9,4)</f>
        <v>9</v>
      </c>
    </row>
    <row r="11" ht="22.5" customHeight="1">
      <c r="A11" s="89" t="s">
        <v>55</v>
      </c>
      <c r="B11" s="83"/>
      <c r="C11" s="83" t="s">
        <v>56</v>
      </c>
      <c r="D11" s="90">
        <f>IF(INT(TEXT('工程表'!H2,"m"))&lt;9,3,8)</f>
        <v>3</v>
      </c>
    </row>
    <row r="12" ht="22.5" customHeight="1">
      <c r="A12" s="89" t="s">
        <v>57</v>
      </c>
      <c r="C12" s="83" t="s">
        <v>58</v>
      </c>
      <c r="D12" s="95">
        <v>1100.0</v>
      </c>
    </row>
    <row r="13" ht="22.5" customHeight="1">
      <c r="A13" s="89" t="s">
        <v>59</v>
      </c>
      <c r="D13" s="96"/>
    </row>
    <row r="14" ht="22.5" customHeight="1">
      <c r="A14" s="89" t="s">
        <v>60</v>
      </c>
      <c r="D14" s="96"/>
    </row>
    <row r="15" ht="22.5" customHeight="1">
      <c r="A15" s="89" t="s">
        <v>61</v>
      </c>
      <c r="D15" s="91"/>
    </row>
    <row r="16" ht="22.5" customHeight="1">
      <c r="A16" s="89" t="s">
        <v>62</v>
      </c>
      <c r="D16" s="96"/>
    </row>
    <row r="17" ht="22.5" customHeight="1">
      <c r="A17" s="89" t="s">
        <v>63</v>
      </c>
      <c r="D17" s="96"/>
    </row>
    <row r="18" ht="22.5" customHeight="1">
      <c r="A18" s="97"/>
      <c r="D18" s="96"/>
    </row>
    <row r="19" ht="22.5" customHeight="1">
      <c r="A19" s="89" t="s">
        <v>64</v>
      </c>
      <c r="D19" s="96"/>
    </row>
    <row r="20" ht="22.5" customHeight="1">
      <c r="A20" s="89" t="s">
        <v>65</v>
      </c>
      <c r="D20" s="96"/>
    </row>
    <row r="21" ht="22.5" customHeight="1">
      <c r="A21" s="97"/>
      <c r="D21" s="96"/>
    </row>
    <row r="22" ht="22.5" customHeight="1">
      <c r="A22" s="89" t="s">
        <v>66</v>
      </c>
      <c r="D22" s="96"/>
    </row>
    <row r="23" ht="22.5" customHeight="1">
      <c r="A23" s="89" t="s">
        <v>67</v>
      </c>
      <c r="D23" s="96"/>
    </row>
    <row r="24" ht="22.5" customHeight="1">
      <c r="A24" s="89" t="s">
        <v>68</v>
      </c>
      <c r="D24" s="96"/>
    </row>
    <row r="25" ht="22.5" customHeight="1">
      <c r="A25" s="89" t="s">
        <v>69</v>
      </c>
      <c r="D25" s="96"/>
    </row>
    <row r="26" ht="22.5" customHeight="1">
      <c r="A26" s="97"/>
      <c r="D26" s="96"/>
    </row>
    <row r="27" ht="22.5" customHeight="1">
      <c r="A27" s="89" t="s">
        <v>70</v>
      </c>
      <c r="D27" s="96"/>
    </row>
    <row r="28" ht="22.5" customHeight="1">
      <c r="A28" s="89" t="s">
        <v>71</v>
      </c>
      <c r="D28" s="96"/>
    </row>
    <row r="29" ht="22.5" customHeight="1">
      <c r="A29" s="97"/>
      <c r="D29" s="96"/>
    </row>
    <row r="30" ht="22.5" customHeight="1">
      <c r="A30" s="89" t="s">
        <v>72</v>
      </c>
      <c r="D30" s="96"/>
    </row>
    <row r="31" ht="22.5" customHeight="1">
      <c r="A31" s="89" t="s">
        <v>73</v>
      </c>
      <c r="D31" s="96"/>
    </row>
    <row r="32" ht="22.5" customHeight="1">
      <c r="A32" s="89" t="s">
        <v>74</v>
      </c>
      <c r="D32" s="96"/>
    </row>
    <row r="33" ht="22.5" customHeight="1">
      <c r="A33" s="97"/>
      <c r="D33" s="96"/>
    </row>
    <row r="34" ht="22.5" customHeight="1">
      <c r="A34" s="89" t="s">
        <v>75</v>
      </c>
      <c r="D34" s="9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5.13" defaultRowHeight="15.0"/>
  <cols>
    <col customWidth="1" min="1" max="1" width="25.38"/>
    <col customWidth="1" min="2" max="2" width="22.5"/>
    <col customWidth="1" min="3" max="3" width="18.0"/>
    <col customWidth="1" min="4" max="4" width="20.0"/>
    <col customWidth="1" min="5" max="5" width="19.63"/>
    <col customWidth="1" min="6" max="6" width="56.88"/>
  </cols>
  <sheetData>
    <row r="1">
      <c r="A1" s="98" t="s">
        <v>76</v>
      </c>
      <c r="B1" s="98" t="s">
        <v>77</v>
      </c>
      <c r="C1" s="99" t="s">
        <v>78</v>
      </c>
      <c r="D1" s="100" t="s">
        <v>79</v>
      </c>
      <c r="E1" s="101" t="s">
        <v>80</v>
      </c>
      <c r="F1" s="102" t="s">
        <v>81</v>
      </c>
    </row>
    <row r="2">
      <c r="A2" s="103" t="s">
        <v>82</v>
      </c>
      <c r="B2" s="104"/>
      <c r="C2" s="105" t="s">
        <v>30</v>
      </c>
      <c r="D2" s="106" t="b">
        <v>1</v>
      </c>
      <c r="E2" s="107"/>
      <c r="F2" s="108"/>
    </row>
    <row r="3">
      <c r="A3" s="103" t="s">
        <v>83</v>
      </c>
      <c r="B3" s="104"/>
      <c r="C3" s="105" t="s">
        <v>30</v>
      </c>
      <c r="D3" s="106" t="b">
        <v>1</v>
      </c>
      <c r="E3" s="107"/>
      <c r="F3" s="108"/>
    </row>
    <row r="4">
      <c r="A4" s="103" t="s">
        <v>84</v>
      </c>
      <c r="B4" s="104"/>
      <c r="C4" s="105" t="s">
        <v>30</v>
      </c>
      <c r="D4" s="106" t="b">
        <v>1</v>
      </c>
      <c r="E4" s="109" t="s">
        <v>85</v>
      </c>
      <c r="F4" s="108"/>
    </row>
    <row r="5">
      <c r="A5" s="103" t="s">
        <v>86</v>
      </c>
      <c r="B5" s="104"/>
      <c r="C5" s="105" t="s">
        <v>35</v>
      </c>
      <c r="D5" s="106" t="b">
        <v>1</v>
      </c>
      <c r="E5" s="107"/>
      <c r="F5" s="110" t="s">
        <v>87</v>
      </c>
    </row>
    <row r="6">
      <c r="A6" s="103" t="s">
        <v>88</v>
      </c>
      <c r="B6" s="103" t="s">
        <v>89</v>
      </c>
      <c r="C6" s="105" t="s">
        <v>35</v>
      </c>
      <c r="D6" s="106" t="b">
        <v>1</v>
      </c>
      <c r="E6" s="107"/>
      <c r="F6" s="107" t="str">
        <f>JOIN(",",INDIRECT("'フォーム用・学部学科'!C2:C"&amp;COUNTA('フォーム用・学部学科'!C2:C23)+1))</f>
        <v>理工学部物理科学科,理工学部数理サイエンス学科,理工学部物理・数理学科,理工学部化学・生命科学科,理工学部電気電子工学科,理工学部機械創造工学科,理工学部経営システム工学科,理工学部情報テクノロジー学科,社会情報学部社会情報学科,地球社会共生学部地球社会共生学科,コミュニティ人間科学部コミュニティ人間科学科,理工学研究科基礎科学コース,理工学研究科化学コース,理工学研究科機能物質創成コース,理工学研究科生命科学コース,理工学研究科電気電子工学コース,理工学研究科機械創造コース,理工学研究科知能情報コース,理工学研究科マネジメントテクノロジーコース,社会情報学研究科</v>
      </c>
    </row>
    <row r="7">
      <c r="A7" s="103" t="s">
        <v>90</v>
      </c>
      <c r="B7" s="104"/>
      <c r="C7" s="105" t="s">
        <v>30</v>
      </c>
      <c r="D7" s="106" t="b">
        <v>1</v>
      </c>
      <c r="E7" s="109" t="s">
        <v>91</v>
      </c>
      <c r="F7" s="108"/>
    </row>
    <row r="8">
      <c r="A8" s="103" t="s">
        <v>92</v>
      </c>
      <c r="B8" s="104"/>
      <c r="C8" s="105" t="s">
        <v>30</v>
      </c>
      <c r="D8" s="106" t="b">
        <v>1</v>
      </c>
      <c r="E8" s="107"/>
      <c r="F8" s="108"/>
    </row>
    <row r="9">
      <c r="A9" s="103" t="s">
        <v>93</v>
      </c>
      <c r="B9" s="104"/>
      <c r="C9" s="105" t="s">
        <v>32</v>
      </c>
      <c r="D9" s="106" t="b">
        <v>1</v>
      </c>
      <c r="E9" s="107"/>
      <c r="F9" s="110" t="s">
        <v>94</v>
      </c>
    </row>
    <row r="10">
      <c r="A10" s="103" t="s">
        <v>95</v>
      </c>
      <c r="B10" s="104"/>
      <c r="C10" s="105" t="s">
        <v>32</v>
      </c>
      <c r="D10" s="106" t="b">
        <v>1</v>
      </c>
      <c r="E10" s="107"/>
      <c r="F10" s="110" t="s">
        <v>96</v>
      </c>
    </row>
    <row r="11">
      <c r="A11" s="103" t="s">
        <v>97</v>
      </c>
      <c r="B11" s="104"/>
      <c r="C11" s="105" t="s">
        <v>32</v>
      </c>
      <c r="D11" s="106" t="b">
        <v>1</v>
      </c>
      <c r="E11" s="107"/>
      <c r="F11" s="110" t="s">
        <v>98</v>
      </c>
    </row>
    <row r="12">
      <c r="A12" s="103" t="s">
        <v>99</v>
      </c>
      <c r="B12" s="103" t="s">
        <v>100</v>
      </c>
      <c r="C12" s="105" t="s">
        <v>30</v>
      </c>
      <c r="D12" s="106" t="b">
        <v>1</v>
      </c>
      <c r="E12" s="107"/>
      <c r="F12" s="108"/>
    </row>
    <row r="13">
      <c r="A13" s="103" t="s">
        <v>101</v>
      </c>
      <c r="B13" s="103" t="s">
        <v>102</v>
      </c>
      <c r="C13" s="105" t="s">
        <v>31</v>
      </c>
      <c r="D13" s="106" t="b">
        <v>1</v>
      </c>
      <c r="E13" s="107"/>
      <c r="F13" s="108"/>
    </row>
    <row r="14">
      <c r="A14" s="103" t="s">
        <v>103</v>
      </c>
      <c r="B14" s="103" t="s">
        <v>104</v>
      </c>
      <c r="C14" s="105" t="s">
        <v>30</v>
      </c>
      <c r="D14" s="106" t="b">
        <v>1</v>
      </c>
      <c r="E14" s="107"/>
      <c r="F14" s="108"/>
    </row>
    <row r="15">
      <c r="A15" s="103" t="s">
        <v>105</v>
      </c>
      <c r="B15" s="103" t="s">
        <v>106</v>
      </c>
      <c r="C15" s="105" t="s">
        <v>36</v>
      </c>
      <c r="D15" s="106" t="b">
        <v>1</v>
      </c>
      <c r="E15" s="107"/>
      <c r="F15" s="110" t="s">
        <v>107</v>
      </c>
    </row>
    <row r="16">
      <c r="A16" s="103" t="s">
        <v>108</v>
      </c>
      <c r="B16" s="104"/>
      <c r="C16" s="105" t="s">
        <v>32</v>
      </c>
      <c r="D16" s="106" t="b">
        <v>1</v>
      </c>
      <c r="E16" s="107"/>
      <c r="F16" s="110" t="s">
        <v>109</v>
      </c>
    </row>
    <row r="17">
      <c r="A17" s="103" t="s">
        <v>110</v>
      </c>
      <c r="B17" s="103" t="s">
        <v>111</v>
      </c>
      <c r="C17" s="105" t="s">
        <v>31</v>
      </c>
      <c r="D17" s="106" t="b">
        <v>0</v>
      </c>
      <c r="E17" s="107"/>
      <c r="F17" s="108"/>
    </row>
    <row r="18">
      <c r="A18" s="103" t="s">
        <v>112</v>
      </c>
      <c r="B18" s="103" t="s">
        <v>113</v>
      </c>
      <c r="C18" s="105" t="s">
        <v>34</v>
      </c>
      <c r="D18" s="106" t="b">
        <v>0</v>
      </c>
      <c r="E18" s="107"/>
      <c r="F18" s="111" t="s">
        <v>114</v>
      </c>
    </row>
    <row r="19">
      <c r="A19" s="103"/>
      <c r="B19" s="103"/>
      <c r="C19" s="105"/>
      <c r="D19" s="106"/>
      <c r="E19" s="107"/>
      <c r="F19" s="111"/>
    </row>
    <row r="20">
      <c r="A20" s="103"/>
      <c r="B20" s="103"/>
      <c r="C20" s="105"/>
      <c r="D20" s="106"/>
      <c r="E20" s="107"/>
      <c r="F20" s="111"/>
    </row>
    <row r="21">
      <c r="A21" s="103"/>
      <c r="B21" s="103"/>
      <c r="C21" s="105"/>
      <c r="D21" s="106"/>
      <c r="E21" s="107"/>
      <c r="F21" s="111"/>
    </row>
    <row r="22">
      <c r="A22" s="103"/>
      <c r="B22" s="103"/>
      <c r="C22" s="105"/>
      <c r="D22" s="106"/>
      <c r="E22" s="107"/>
      <c r="F22" s="111"/>
    </row>
    <row r="23">
      <c r="A23" s="103"/>
      <c r="B23" s="103"/>
      <c r="C23" s="105"/>
      <c r="D23" s="106"/>
      <c r="E23" s="107"/>
      <c r="F23" s="111"/>
    </row>
  </sheetData>
  <dataValidations>
    <dataValidation type="list" allowBlank="1" sqref="D2:D23">
      <formula1>"TRUE,FALSE"</formula1>
    </dataValidation>
    <dataValidation type="list" allowBlank="1" showErrorMessage="1" sqref="C2:C23">
      <formula1>par!$E:$E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21.63"/>
    <col customWidth="1" min="2" max="2" width="29.5"/>
    <col customWidth="1" min="3" max="3" width="42.88"/>
    <col customWidth="1" min="5" max="5" width="20.5"/>
  </cols>
  <sheetData>
    <row r="1">
      <c r="A1" s="112" t="s">
        <v>115</v>
      </c>
      <c r="B1" s="112" t="s">
        <v>116</v>
      </c>
      <c r="C1" s="112" t="s">
        <v>117</v>
      </c>
    </row>
    <row r="2">
      <c r="A2" s="113" t="s">
        <v>118</v>
      </c>
      <c r="B2" s="114" t="s">
        <v>119</v>
      </c>
      <c r="C2" s="115" t="str">
        <f t="shared" ref="C2:C21" si="1">A2&amp;B2</f>
        <v>理工学部物理科学科</v>
      </c>
      <c r="E2" s="89" t="s">
        <v>120</v>
      </c>
    </row>
    <row r="3">
      <c r="A3" s="113" t="s">
        <v>118</v>
      </c>
      <c r="B3" s="114" t="s">
        <v>121</v>
      </c>
      <c r="C3" s="115" t="str">
        <f t="shared" si="1"/>
        <v>理工学部数理サイエンス学科</v>
      </c>
    </row>
    <row r="4">
      <c r="A4" s="113" t="s">
        <v>118</v>
      </c>
      <c r="B4" s="114" t="s">
        <v>122</v>
      </c>
      <c r="C4" s="115" t="str">
        <f t="shared" si="1"/>
        <v>理工学部物理・数理学科</v>
      </c>
    </row>
    <row r="5">
      <c r="A5" s="113" t="s">
        <v>118</v>
      </c>
      <c r="B5" s="114" t="s">
        <v>123</v>
      </c>
      <c r="C5" s="115" t="str">
        <f t="shared" si="1"/>
        <v>理工学部化学・生命科学科</v>
      </c>
    </row>
    <row r="6">
      <c r="A6" s="113" t="s">
        <v>118</v>
      </c>
      <c r="B6" s="114" t="s">
        <v>124</v>
      </c>
      <c r="C6" s="115" t="str">
        <f t="shared" si="1"/>
        <v>理工学部電気電子工学科</v>
      </c>
    </row>
    <row r="7">
      <c r="A7" s="113" t="s">
        <v>118</v>
      </c>
      <c r="B7" s="114" t="s">
        <v>125</v>
      </c>
      <c r="C7" s="115" t="str">
        <f t="shared" si="1"/>
        <v>理工学部機械創造工学科</v>
      </c>
    </row>
    <row r="8">
      <c r="A8" s="113" t="s">
        <v>118</v>
      </c>
      <c r="B8" s="114" t="s">
        <v>126</v>
      </c>
      <c r="C8" s="115" t="str">
        <f t="shared" si="1"/>
        <v>理工学部経営システム工学科</v>
      </c>
    </row>
    <row r="9">
      <c r="A9" s="113" t="s">
        <v>118</v>
      </c>
      <c r="B9" s="114" t="s">
        <v>127</v>
      </c>
      <c r="C9" s="115" t="str">
        <f t="shared" si="1"/>
        <v>理工学部情報テクノロジー学科</v>
      </c>
    </row>
    <row r="10">
      <c r="A10" s="113" t="s">
        <v>128</v>
      </c>
      <c r="B10" s="114" t="s">
        <v>129</v>
      </c>
      <c r="C10" s="115" t="str">
        <f t="shared" si="1"/>
        <v>社会情報学部社会情報学科</v>
      </c>
    </row>
    <row r="11">
      <c r="A11" s="113" t="s">
        <v>130</v>
      </c>
      <c r="B11" s="114" t="s">
        <v>131</v>
      </c>
      <c r="C11" s="115" t="str">
        <f t="shared" si="1"/>
        <v>地球社会共生学部地球社会共生学科</v>
      </c>
    </row>
    <row r="12">
      <c r="A12" s="113" t="s">
        <v>132</v>
      </c>
      <c r="B12" s="114" t="s">
        <v>133</v>
      </c>
      <c r="C12" s="115" t="str">
        <f t="shared" si="1"/>
        <v>コミュニティ人間科学部コミュニティ人間科学科</v>
      </c>
    </row>
    <row r="13">
      <c r="A13" s="113" t="s">
        <v>134</v>
      </c>
      <c r="B13" s="116" t="s">
        <v>135</v>
      </c>
      <c r="C13" s="115" t="str">
        <f t="shared" si="1"/>
        <v>理工学研究科基礎科学コース</v>
      </c>
    </row>
    <row r="14">
      <c r="A14" s="113" t="s">
        <v>134</v>
      </c>
      <c r="B14" s="116" t="s">
        <v>136</v>
      </c>
      <c r="C14" s="115" t="str">
        <f t="shared" si="1"/>
        <v>理工学研究科化学コース</v>
      </c>
    </row>
    <row r="15">
      <c r="A15" s="113" t="s">
        <v>134</v>
      </c>
      <c r="B15" s="116" t="s">
        <v>137</v>
      </c>
      <c r="C15" s="115" t="str">
        <f t="shared" si="1"/>
        <v>理工学研究科機能物質創成コース</v>
      </c>
    </row>
    <row r="16">
      <c r="A16" s="113" t="s">
        <v>134</v>
      </c>
      <c r="B16" s="116" t="s">
        <v>138</v>
      </c>
      <c r="C16" s="115" t="str">
        <f t="shared" si="1"/>
        <v>理工学研究科生命科学コース</v>
      </c>
    </row>
    <row r="17">
      <c r="A17" s="113" t="s">
        <v>134</v>
      </c>
      <c r="B17" s="116" t="s">
        <v>139</v>
      </c>
      <c r="C17" s="115" t="str">
        <f t="shared" si="1"/>
        <v>理工学研究科電気電子工学コース</v>
      </c>
    </row>
    <row r="18">
      <c r="A18" s="113" t="s">
        <v>134</v>
      </c>
      <c r="B18" s="116" t="s">
        <v>140</v>
      </c>
      <c r="C18" s="115" t="str">
        <f t="shared" si="1"/>
        <v>理工学研究科機械創造コース</v>
      </c>
    </row>
    <row r="19">
      <c r="A19" s="113" t="s">
        <v>134</v>
      </c>
      <c r="B19" s="116" t="s">
        <v>141</v>
      </c>
      <c r="C19" s="115" t="str">
        <f t="shared" si="1"/>
        <v>理工学研究科知能情報コース</v>
      </c>
    </row>
    <row r="20">
      <c r="A20" s="113" t="s">
        <v>134</v>
      </c>
      <c r="B20" s="116" t="s">
        <v>142</v>
      </c>
      <c r="C20" s="115" t="str">
        <f t="shared" si="1"/>
        <v>理工学研究科マネジメントテクノロジーコース</v>
      </c>
    </row>
    <row r="21">
      <c r="A21" s="83" t="s">
        <v>143</v>
      </c>
      <c r="C21" s="115" t="str">
        <f t="shared" si="1"/>
        <v>社会情報学研究科</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5.13" defaultRowHeight="15.0"/>
  <cols>
    <col customWidth="1" min="1" max="1" width="37.38"/>
    <col customWidth="1" min="2" max="2" width="23.63"/>
  </cols>
  <sheetData>
    <row r="1">
      <c r="A1" s="117" t="s">
        <v>144</v>
      </c>
      <c r="B1" s="117" t="s">
        <v>145</v>
      </c>
    </row>
    <row r="2">
      <c r="A2" s="83" t="s">
        <v>27</v>
      </c>
      <c r="B2" s="83" t="s">
        <v>146</v>
      </c>
    </row>
    <row r="3">
      <c r="A3" s="83" t="s">
        <v>147</v>
      </c>
      <c r="B3" s="83" t="s">
        <v>147</v>
      </c>
    </row>
    <row r="4">
      <c r="A4" s="83" t="s">
        <v>148</v>
      </c>
      <c r="B4" s="83" t="s">
        <v>28</v>
      </c>
    </row>
    <row r="5">
      <c r="A5" s="83" t="s">
        <v>149</v>
      </c>
      <c r="B5" t="str">
        <f>'フォーム用・質問'!A3</f>
        <v>氏名(フリガナ)</v>
      </c>
    </row>
    <row r="6">
      <c r="A6" s="83" t="s">
        <v>82</v>
      </c>
      <c r="B6" s="83" t="str">
        <f>'フォーム用・質問'!A2</f>
        <v>氏名</v>
      </c>
    </row>
    <row r="7">
      <c r="A7" s="83" t="s">
        <v>150</v>
      </c>
      <c r="B7" s="83" t="str">
        <f>'フォーム用・質問'!A4</f>
        <v>学籍番号</v>
      </c>
    </row>
    <row r="8">
      <c r="A8" s="83" t="s">
        <v>86</v>
      </c>
      <c r="B8" s="83" t="str">
        <f>'フォーム用・質問'!A5</f>
        <v>学年</v>
      </c>
    </row>
    <row r="9">
      <c r="A9" s="83" t="s">
        <v>151</v>
      </c>
      <c r="B9" s="83" t="str">
        <f>'フォーム用・質問'!A6</f>
        <v>所属学部学科</v>
      </c>
    </row>
    <row r="10">
      <c r="A10" s="83" t="s">
        <v>92</v>
      </c>
      <c r="B10" s="83" t="str">
        <f>'フォーム用・質問'!A8</f>
        <v>通学時間</v>
      </c>
    </row>
    <row r="11">
      <c r="A11" s="83" t="s">
        <v>152</v>
      </c>
      <c r="B11" s="83" t="str">
        <f>'フォーム用・質問'!A13</f>
        <v>志望動機</v>
      </c>
    </row>
    <row r="12">
      <c r="A12" s="83" t="s">
        <v>153</v>
      </c>
    </row>
    <row r="13">
      <c r="A13" s="83" t="s">
        <v>154</v>
      </c>
    </row>
    <row r="14">
      <c r="A14" s="83" t="s">
        <v>155</v>
      </c>
      <c r="B14" s="83" t="str">
        <f>'フォーム用・質問'!A16</f>
        <v>ラーニングコモンズ利用経験</v>
      </c>
    </row>
    <row r="15">
      <c r="A15" s="83" t="s">
        <v>156</v>
      </c>
    </row>
    <row r="16">
      <c r="A16" s="83" t="s">
        <v>157</v>
      </c>
    </row>
    <row r="17">
      <c r="A17" s="83" t="s">
        <v>103</v>
      </c>
      <c r="B17" s="83" t="str">
        <f>'フォーム用・質問'!A14</f>
        <v>希望勤務時間数</v>
      </c>
    </row>
    <row r="18">
      <c r="A18" s="83" t="s">
        <v>158</v>
      </c>
    </row>
    <row r="19">
      <c r="A19" s="83" t="s">
        <v>159</v>
      </c>
    </row>
    <row r="20">
      <c r="A20" s="83" t="s">
        <v>160</v>
      </c>
      <c r="B20" s="83" t="str">
        <f>'フォーム用・質問'!A10</f>
        <v>留学に行く予定</v>
      </c>
    </row>
    <row r="21">
      <c r="A21" s="83" t="s">
        <v>161</v>
      </c>
      <c r="B21" s="83" t="str">
        <f>'フォーム用・質問'!A11</f>
        <v>大学院への進学予定</v>
      </c>
    </row>
    <row r="22">
      <c r="A22" s="83" t="s">
        <v>162</v>
      </c>
      <c r="B22" s="83" t="str">
        <f>'フォーム用・質問'!A9</f>
        <v>教職課程の有無</v>
      </c>
    </row>
    <row r="23">
      <c r="A23" s="83" t="s">
        <v>163</v>
      </c>
      <c r="B23" s="83" t="str">
        <f>'フォーム用・質問'!A12</f>
        <v>学内アルバイトの経験</v>
      </c>
    </row>
    <row r="24">
      <c r="A24" s="83" t="s">
        <v>164</v>
      </c>
    </row>
    <row r="25">
      <c r="A25" s="83" t="s">
        <v>165</v>
      </c>
      <c r="B25" s="83" t="str">
        <f>'フォーム用・質問'!A17</f>
        <v>その他</v>
      </c>
    </row>
    <row r="26">
      <c r="A26" s="83" t="s">
        <v>166</v>
      </c>
    </row>
    <row r="27">
      <c r="A27" s="83" t="s">
        <v>167</v>
      </c>
    </row>
    <row r="28">
      <c r="A28" s="83" t="s">
        <v>168</v>
      </c>
    </row>
    <row r="29">
      <c r="A29" s="83" t="s">
        <v>169</v>
      </c>
    </row>
    <row r="30">
      <c r="A30" s="83" t="s">
        <v>170</v>
      </c>
    </row>
    <row r="31">
      <c r="A31" s="83" t="s">
        <v>171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23.0"/>
    <col customWidth="1" min="2" max="2" width="2.63"/>
    <col customWidth="1" min="3" max="3" width="22.88"/>
  </cols>
  <sheetData>
    <row r="1">
      <c r="A1" s="118" t="s">
        <v>146</v>
      </c>
      <c r="B1" s="119"/>
      <c r="C1" s="120" t="s">
        <v>172</v>
      </c>
    </row>
    <row r="2">
      <c r="A2" s="121" t="s">
        <v>173</v>
      </c>
      <c r="B2" s="122"/>
      <c r="C2" s="122" t="s">
        <v>10</v>
      </c>
    </row>
    <row r="3">
      <c r="A3" s="121" t="s">
        <v>174</v>
      </c>
      <c r="B3" s="122"/>
      <c r="C3" s="122"/>
    </row>
    <row r="4">
      <c r="A4" s="121" t="s">
        <v>175</v>
      </c>
      <c r="B4" s="122"/>
      <c r="C4" s="122"/>
    </row>
    <row r="5">
      <c r="A5" s="121" t="s">
        <v>176</v>
      </c>
      <c r="B5" s="122"/>
      <c r="C5" s="123"/>
    </row>
    <row r="6">
      <c r="A6" s="121" t="s">
        <v>177</v>
      </c>
      <c r="B6" s="122"/>
      <c r="C6" s="124"/>
    </row>
    <row r="7">
      <c r="A7" s="121" t="s">
        <v>178</v>
      </c>
      <c r="B7" s="122"/>
      <c r="C7" s="124"/>
    </row>
    <row r="8">
      <c r="A8" s="121" t="s">
        <v>179</v>
      </c>
      <c r="B8" s="121"/>
      <c r="C8" s="124"/>
    </row>
    <row r="9">
      <c r="A9" s="121" t="s">
        <v>180</v>
      </c>
      <c r="B9" s="121"/>
      <c r="C9" s="121"/>
    </row>
    <row r="10">
      <c r="A10" s="121" t="s">
        <v>181</v>
      </c>
      <c r="B10" s="121"/>
      <c r="C10" s="121"/>
    </row>
    <row r="11">
      <c r="A11" s="121" t="s">
        <v>182</v>
      </c>
      <c r="B11" s="121"/>
      <c r="C11" s="121"/>
    </row>
    <row r="12">
      <c r="A12" s="121" t="s">
        <v>183</v>
      </c>
      <c r="B12" s="121"/>
      <c r="C12" s="121"/>
    </row>
    <row r="13">
      <c r="A13" s="121" t="s">
        <v>184</v>
      </c>
      <c r="B13" s="121"/>
      <c r="C13" s="121"/>
    </row>
    <row r="14">
      <c r="A14" s="121" t="s">
        <v>185</v>
      </c>
      <c r="B14" s="121"/>
      <c r="C14" s="12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5.13" defaultRowHeight="15.0"/>
  <cols>
    <col customWidth="1" min="1" max="1" width="19.0"/>
    <col customWidth="1" min="2" max="2" width="86.88"/>
  </cols>
  <sheetData>
    <row r="1">
      <c r="A1" s="125" t="s">
        <v>186</v>
      </c>
      <c r="B1" s="126" t="s">
        <v>187</v>
      </c>
    </row>
    <row r="2">
      <c r="A2" s="127" t="s">
        <v>188</v>
      </c>
      <c r="B2" s="126" t="s">
        <v>189</v>
      </c>
    </row>
    <row r="3">
      <c r="A3" s="127" t="s">
        <v>190</v>
      </c>
      <c r="B3" s="128" t="s">
        <v>191</v>
      </c>
    </row>
    <row r="4">
      <c r="A4" s="127" t="s">
        <v>192</v>
      </c>
      <c r="B4" s="126" t="s">
        <v>193</v>
      </c>
    </row>
    <row r="5">
      <c r="A5" s="127" t="s">
        <v>194</v>
      </c>
      <c r="B5" s="128" t="s">
        <v>191</v>
      </c>
    </row>
    <row r="6">
      <c r="A6" s="127" t="s">
        <v>195</v>
      </c>
      <c r="B6" s="126" t="s">
        <v>196</v>
      </c>
    </row>
    <row r="7">
      <c r="A7" s="127" t="s">
        <v>197</v>
      </c>
      <c r="B7" s="126" t="s">
        <v>198</v>
      </c>
    </row>
    <row r="8">
      <c r="A8" s="127" t="s">
        <v>199</v>
      </c>
      <c r="B8" s="129" t="s">
        <v>200</v>
      </c>
    </row>
    <row r="9">
      <c r="A9" s="127" t="s">
        <v>201</v>
      </c>
      <c r="B9" s="126" t="s">
        <v>198</v>
      </c>
    </row>
    <row r="10">
      <c r="A10" s="127" t="s">
        <v>202</v>
      </c>
      <c r="B10" s="121" t="s">
        <v>203</v>
      </c>
    </row>
    <row r="11">
      <c r="A11" s="127" t="s">
        <v>204</v>
      </c>
      <c r="B11" s="130" t="s">
        <v>205</v>
      </c>
    </row>
    <row r="12">
      <c r="A12" s="127" t="s">
        <v>206</v>
      </c>
      <c r="B12" s="121" t="s">
        <v>207</v>
      </c>
    </row>
  </sheetData>
  <drawing r:id="rId1"/>
</worksheet>
</file>