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fizUsama\Downloads\Compressed\two-way-sign-language-translator-master\"/>
    </mc:Choice>
  </mc:AlternateContent>
  <bookViews>
    <workbookView xWindow="0" yWindow="0" windowWidth="20490" windowHeight="7260"/>
  </bookViews>
  <sheets>
    <sheet name="salary slip feb-22 ride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'salary slip feb-22 rider'!$A$1:$AC$44</definedName>
    <definedName name="ColumnTitle1">[1]!TimeSheet[[#Headers],[Name]]</definedName>
    <definedName name="ColumnTitleRegion1..E6.1" localSheetId="0">#REF!</definedName>
    <definedName name="ColumnTitleRegion1..E6.1">'[1]1'!#REF!</definedName>
    <definedName name="Daily_wallet__order">37196</definedName>
    <definedName name="_xlnm.Print_Area" localSheetId="0">'salary slip feb-22 rider'!$A$1:$AC$49</definedName>
    <definedName name="_xlnm.Print_Titles" localSheetId="0">'salary slip feb-22 rider'!$1:$1</definedName>
    <definedName name="WorkweekHours" localSheetId="0">#REF!</definedName>
    <definedName name="WorkweekHours">'[1]1'!#REF!</definedName>
    <definedName name="ملاحظات" localSheetId="0">'[2]1'!#REF!</definedName>
    <definedName name="ملاحظات">'[2]1'!#REF!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4" i="1" l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H44" i="1"/>
  <c r="G44" i="1"/>
  <c r="F44" i="1"/>
  <c r="AA43" i="1"/>
  <c r="I43" i="1"/>
  <c r="AB43" i="1" s="1"/>
  <c r="AD43" i="1" s="1"/>
  <c r="AD44" i="1" s="1"/>
  <c r="Z40" i="1"/>
  <c r="AA40" i="1" s="1"/>
  <c r="AB40" i="1" s="1"/>
  <c r="I40" i="1"/>
  <c r="E40" i="1"/>
  <c r="D40" i="1"/>
  <c r="Z39" i="1"/>
  <c r="AA39" i="1" s="1"/>
  <c r="AB39" i="1" s="1"/>
  <c r="I39" i="1"/>
  <c r="E39" i="1"/>
  <c r="D39" i="1"/>
  <c r="Z38" i="1"/>
  <c r="AA38" i="1" s="1"/>
  <c r="AB38" i="1" s="1"/>
  <c r="I38" i="1"/>
  <c r="E38" i="1"/>
  <c r="D38" i="1"/>
  <c r="Z37" i="1"/>
  <c r="AA37" i="1" s="1"/>
  <c r="AB37" i="1" s="1"/>
  <c r="I37" i="1"/>
  <c r="E37" i="1"/>
  <c r="D37" i="1"/>
  <c r="Z36" i="1"/>
  <c r="AA36" i="1" s="1"/>
  <c r="AB36" i="1" s="1"/>
  <c r="I36" i="1"/>
  <c r="E36" i="1"/>
  <c r="D36" i="1"/>
  <c r="Z35" i="1"/>
  <c r="AA35" i="1" s="1"/>
  <c r="AB35" i="1" s="1"/>
  <c r="I35" i="1"/>
  <c r="E35" i="1"/>
  <c r="D35" i="1"/>
  <c r="Z34" i="1"/>
  <c r="AA34" i="1" s="1"/>
  <c r="AB34" i="1" s="1"/>
  <c r="I34" i="1"/>
  <c r="E34" i="1"/>
  <c r="D34" i="1"/>
  <c r="Z33" i="1"/>
  <c r="AA33" i="1" s="1"/>
  <c r="AB33" i="1" s="1"/>
  <c r="I33" i="1"/>
  <c r="E33" i="1"/>
  <c r="D33" i="1"/>
  <c r="Z32" i="1"/>
  <c r="AA32" i="1" s="1"/>
  <c r="AB32" i="1" s="1"/>
  <c r="I32" i="1"/>
  <c r="E32" i="1"/>
  <c r="D32" i="1"/>
  <c r="Z31" i="1"/>
  <c r="AA31" i="1" s="1"/>
  <c r="AB31" i="1" s="1"/>
  <c r="I31" i="1"/>
  <c r="E31" i="1"/>
  <c r="D31" i="1"/>
  <c r="Z30" i="1"/>
  <c r="AA30" i="1" s="1"/>
  <c r="AB30" i="1" s="1"/>
  <c r="I30" i="1"/>
  <c r="E30" i="1"/>
  <c r="D30" i="1"/>
  <c r="Z29" i="1"/>
  <c r="AA29" i="1" s="1"/>
  <c r="AB29" i="1" s="1"/>
  <c r="I29" i="1"/>
  <c r="E29" i="1"/>
  <c r="D29" i="1"/>
  <c r="Z28" i="1"/>
  <c r="AA28" i="1" s="1"/>
  <c r="AB28" i="1" s="1"/>
  <c r="I28" i="1"/>
  <c r="E28" i="1"/>
  <c r="D28" i="1"/>
  <c r="Z27" i="1"/>
  <c r="AA27" i="1" s="1"/>
  <c r="AB27" i="1" s="1"/>
  <c r="I27" i="1"/>
  <c r="E27" i="1"/>
  <c r="D27" i="1"/>
  <c r="Z26" i="1"/>
  <c r="AA26" i="1" s="1"/>
  <c r="AB26" i="1" s="1"/>
  <c r="I26" i="1"/>
  <c r="E26" i="1"/>
  <c r="D26" i="1"/>
  <c r="Z25" i="1"/>
  <c r="AA25" i="1" s="1"/>
  <c r="AB25" i="1" s="1"/>
  <c r="I25" i="1"/>
  <c r="E25" i="1"/>
  <c r="D25" i="1"/>
  <c r="Z24" i="1"/>
  <c r="AA24" i="1" s="1"/>
  <c r="AB24" i="1" s="1"/>
  <c r="I24" i="1"/>
  <c r="E24" i="1"/>
  <c r="D24" i="1"/>
  <c r="Z23" i="1"/>
  <c r="AA23" i="1" s="1"/>
  <c r="AB23" i="1" s="1"/>
  <c r="I23" i="1"/>
  <c r="E23" i="1"/>
  <c r="D23" i="1"/>
  <c r="Z22" i="1"/>
  <c r="AA22" i="1" s="1"/>
  <c r="AB22" i="1" s="1"/>
  <c r="I22" i="1"/>
  <c r="E22" i="1"/>
  <c r="D22" i="1"/>
  <c r="Z21" i="1"/>
  <c r="J21" i="1"/>
  <c r="AA21" i="1" s="1"/>
  <c r="E21" i="1"/>
  <c r="I21" i="1" s="1"/>
  <c r="AB21" i="1" s="1"/>
  <c r="D21" i="1"/>
  <c r="AA20" i="1"/>
  <c r="Z20" i="1"/>
  <c r="E20" i="1"/>
  <c r="I20" i="1" s="1"/>
  <c r="AB20" i="1" s="1"/>
  <c r="D20" i="1"/>
  <c r="AA19" i="1"/>
  <c r="Z19" i="1"/>
  <c r="E19" i="1"/>
  <c r="I19" i="1" s="1"/>
  <c r="AB19" i="1" s="1"/>
  <c r="D19" i="1"/>
  <c r="AA18" i="1"/>
  <c r="Z18" i="1"/>
  <c r="E18" i="1"/>
  <c r="I18" i="1" s="1"/>
  <c r="AB18" i="1" s="1"/>
  <c r="D18" i="1"/>
  <c r="AA17" i="1"/>
  <c r="Z17" i="1"/>
  <c r="E17" i="1"/>
  <c r="I17" i="1" s="1"/>
  <c r="AB17" i="1" s="1"/>
  <c r="D17" i="1"/>
  <c r="AA16" i="1"/>
  <c r="Z16" i="1"/>
  <c r="E16" i="1"/>
  <c r="I16" i="1" s="1"/>
  <c r="AB16" i="1" s="1"/>
  <c r="D16" i="1"/>
  <c r="AA15" i="1"/>
  <c r="Z15" i="1"/>
  <c r="E15" i="1"/>
  <c r="I15" i="1" s="1"/>
  <c r="AB15" i="1" s="1"/>
  <c r="D15" i="1"/>
  <c r="AA14" i="1"/>
  <c r="Z14" i="1"/>
  <c r="E14" i="1"/>
  <c r="I14" i="1" s="1"/>
  <c r="AB14" i="1" s="1"/>
  <c r="D14" i="1"/>
  <c r="AA13" i="1"/>
  <c r="Z13" i="1"/>
  <c r="E13" i="1"/>
  <c r="I13" i="1" s="1"/>
  <c r="AB13" i="1" s="1"/>
  <c r="D13" i="1"/>
  <c r="AA12" i="1"/>
  <c r="Z12" i="1"/>
  <c r="E12" i="1"/>
  <c r="I12" i="1" s="1"/>
  <c r="AB12" i="1" s="1"/>
  <c r="D12" i="1"/>
  <c r="AA11" i="1"/>
  <c r="Z11" i="1"/>
  <c r="E11" i="1"/>
  <c r="I11" i="1" s="1"/>
  <c r="AB11" i="1" s="1"/>
  <c r="D11" i="1"/>
  <c r="AA10" i="1"/>
  <c r="Z10" i="1"/>
  <c r="E10" i="1"/>
  <c r="I10" i="1" s="1"/>
  <c r="AB10" i="1" s="1"/>
  <c r="D10" i="1"/>
  <c r="AA9" i="1"/>
  <c r="Z9" i="1"/>
  <c r="E9" i="1"/>
  <c r="I9" i="1" s="1"/>
  <c r="AB9" i="1" s="1"/>
  <c r="D9" i="1"/>
  <c r="AA8" i="1"/>
  <c r="Z8" i="1"/>
  <c r="E8" i="1"/>
  <c r="I8" i="1" s="1"/>
  <c r="AB8" i="1" s="1"/>
  <c r="D8" i="1"/>
  <c r="AA7" i="1"/>
  <c r="Z7" i="1"/>
  <c r="E7" i="1"/>
  <c r="I7" i="1" s="1"/>
  <c r="AB7" i="1" s="1"/>
  <c r="D7" i="1"/>
  <c r="AA6" i="1"/>
  <c r="Z6" i="1"/>
  <c r="E6" i="1"/>
  <c r="I6" i="1" s="1"/>
  <c r="AB6" i="1" s="1"/>
  <c r="D6" i="1"/>
  <c r="AA5" i="1"/>
  <c r="Z5" i="1"/>
  <c r="J5" i="1"/>
  <c r="J44" i="1" s="1"/>
  <c r="E5" i="1"/>
  <c r="I5" i="1" s="1"/>
  <c r="AB5" i="1" s="1"/>
  <c r="D5" i="1"/>
  <c r="Z4" i="1"/>
  <c r="AA4" i="1" s="1"/>
  <c r="E4" i="1"/>
  <c r="I4" i="1" s="1"/>
  <c r="AB4" i="1" s="1"/>
  <c r="D4" i="1"/>
  <c r="Z3" i="1"/>
  <c r="AA3" i="1" s="1"/>
  <c r="E3" i="1"/>
  <c r="I3" i="1" s="1"/>
  <c r="D3" i="1"/>
  <c r="Z2" i="1"/>
  <c r="Z44" i="1" s="1"/>
  <c r="E2" i="1"/>
  <c r="E44" i="1" s="1"/>
  <c r="D2" i="1"/>
  <c r="D44" i="1" s="1"/>
  <c r="AB3" i="1" l="1"/>
  <c r="I2" i="1"/>
  <c r="AA2" i="1"/>
  <c r="AA44" i="1" s="1"/>
  <c r="I44" i="1" l="1"/>
  <c r="AB2" i="1"/>
  <c r="AB44" i="1" s="1"/>
</calcChain>
</file>

<file path=xl/sharedStrings.xml><?xml version="1.0" encoding="utf-8"?>
<sst xmlns="http://schemas.openxmlformats.org/spreadsheetml/2006/main" count="74" uniqueCount="72">
  <si>
    <t>Sr No.</t>
  </si>
  <si>
    <t>Name</t>
  </si>
  <si>
    <t>A/R</t>
  </si>
  <si>
    <t>T od</t>
  </si>
  <si>
    <t>Actual salary inc food</t>
  </si>
  <si>
    <t>Bons 
HS</t>
  </si>
  <si>
    <t xml:space="preserve">off Day </t>
  </si>
  <si>
    <t>Bons Hunger</t>
  </si>
  <si>
    <t>Gross Pay</t>
  </si>
  <si>
    <t xml:space="preserve">Stc pay </t>
  </si>
  <si>
    <t>food</t>
  </si>
  <si>
    <t>Bons paid</t>
  </si>
  <si>
    <t>internet</t>
  </si>
  <si>
    <t>advance</t>
  </si>
  <si>
    <t>Absent 
fine</t>
  </si>
  <si>
    <t>Duty Dealy fine</t>
  </si>
  <si>
    <t>safety
 fine</t>
  </si>
  <si>
    <t>Hand sanitzer fine</t>
  </si>
  <si>
    <t>Bike Charger fine/clean</t>
  </si>
  <si>
    <t>Order Decline fine</t>
  </si>
  <si>
    <t>Bag clean</t>
  </si>
  <si>
    <t>Room Clean</t>
  </si>
  <si>
    <t>Traffice 
violation  fine</t>
  </si>
  <si>
    <t>Accident cost</t>
  </si>
  <si>
    <t>Stop work</t>
  </si>
  <si>
    <t>Delivry
 Balance</t>
  </si>
  <si>
    <t>Total Deducation</t>
  </si>
  <si>
    <t>Net Pay</t>
  </si>
  <si>
    <t>Signature</t>
  </si>
  <si>
    <t>mir afzal Hakim</t>
  </si>
  <si>
    <t>mohammad shakib شكيب</t>
  </si>
  <si>
    <t xml:space="preserve">Nurul Absar  </t>
  </si>
  <si>
    <t xml:space="preserve">mohammed nurullah </t>
  </si>
  <si>
    <t>Mozammal hoque</t>
  </si>
  <si>
    <t>md mahbubul alam</t>
  </si>
  <si>
    <t xml:space="preserve">Md Khairul alam </t>
  </si>
  <si>
    <t>Jahid ul islam</t>
  </si>
  <si>
    <t>md soliman سليمان</t>
  </si>
  <si>
    <t>mohammad bahar uddin بهر</t>
  </si>
  <si>
    <t>md abu siddik أبو صديق</t>
  </si>
  <si>
    <t>md sohanur rahman</t>
  </si>
  <si>
    <t>mohammad faruk gazi</t>
  </si>
  <si>
    <t>akibur rahman</t>
  </si>
  <si>
    <t xml:space="preserve">abu horair </t>
  </si>
  <si>
    <t>MD MOSHARAF KHAN</t>
  </si>
  <si>
    <t>MOHAMMAD SOHAG</t>
  </si>
  <si>
    <t xml:space="preserve"> MD NUR MOHAMMAD RIMON</t>
  </si>
  <si>
    <t>mohammad imam hossean</t>
  </si>
  <si>
    <t>md shorif hossain</t>
  </si>
  <si>
    <t>md robin miah</t>
  </si>
  <si>
    <t>md rubel babu</t>
  </si>
  <si>
    <t>md sapon</t>
  </si>
  <si>
    <t>md foyzan haque</t>
  </si>
  <si>
    <t>md shahid</t>
  </si>
  <si>
    <t>.</t>
  </si>
  <si>
    <t>HANIF MOSLEH - UDDIN</t>
  </si>
  <si>
    <t>YEASIN MD TAJUL ISLAM</t>
  </si>
  <si>
    <t>Md saiful islam</t>
  </si>
  <si>
    <t>Md shofikul islam</t>
  </si>
  <si>
    <t>Md amir hossain</t>
  </si>
  <si>
    <t>Md mithuh mia</t>
  </si>
  <si>
    <t>Md jamal hossain</t>
  </si>
  <si>
    <t>Md joynal abedin</t>
  </si>
  <si>
    <t>Md mehedi hasan gazi</t>
  </si>
  <si>
    <t>lokman</t>
  </si>
  <si>
    <t>md biplob mia</t>
  </si>
  <si>
    <t>md jamil</t>
  </si>
  <si>
    <t>md mominur islam</t>
  </si>
  <si>
    <t>mamuner rashid</t>
  </si>
  <si>
    <t>NOTE:</t>
  </si>
  <si>
    <t xml:space="preserve">ROBIN, ROBIL &amp; SAPON SPECAIL APPROVED BY MR  JAMAL </t>
  </si>
  <si>
    <t>IMAM ACCIDENT : SPECIAL CASE APPROVED BY MR JAMAL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</si>
</sst>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sz val="8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Light"/>
      <family val="1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1"/>
      <scheme val="major"/>
    </font>
    <font>
      <sz val="13"/>
      <name val="Arial"/>
      <family val="2"/>
    </font>
    <font>
      <sz val="9"/>
      <name val="Arial"/>
      <family val="2"/>
    </font>
    <font>
      <sz val="12"/>
      <color rgb="FFFF0000"/>
      <name val="Calibri Light"/>
      <family val="2"/>
      <scheme val="major"/>
    </font>
    <font>
      <sz val="12"/>
      <color rgb="FFFF0000"/>
      <name val="Calibri Light"/>
      <family val="1"/>
      <scheme val="major"/>
    </font>
    <font>
      <sz val="12"/>
      <name val="Arial"/>
      <family val="2"/>
    </font>
    <font>
      <b/>
      <sz val="12"/>
      <name val="Calibri Light"/>
      <family val="2"/>
      <scheme val="maj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vertical="center"/>
    </xf>
    <xf numFmtId="2" fontId="5" fillId="0" borderId="1" xfId="0" applyNumberFormat="1" applyFont="1" applyBorder="1"/>
    <xf numFmtId="2" fontId="6" fillId="5" borderId="1" xfId="0" applyNumberFormat="1" applyFont="1" applyFill="1" applyBorder="1"/>
    <xf numFmtId="2" fontId="5" fillId="0" borderId="1" xfId="0" applyNumberFormat="1" applyFont="1" applyBorder="1" applyAlignment="1">
      <alignment wrapText="1"/>
    </xf>
    <xf numFmtId="2" fontId="5" fillId="5" borderId="1" xfId="0" applyNumberFormat="1" applyFont="1" applyFill="1" applyBorder="1" applyAlignment="1">
      <alignment wrapText="1"/>
    </xf>
    <xf numFmtId="2" fontId="7" fillId="4" borderId="1" xfId="1" applyNumberFormat="1" applyFont="1" applyFill="1" applyBorder="1" applyAlignment="1">
      <alignment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0" fontId="4" fillId="4" borderId="0" xfId="1" applyFont="1" applyFill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right"/>
    </xf>
    <xf numFmtId="1" fontId="9" fillId="2" borderId="1" xfId="0" applyNumberFormat="1" applyFont="1" applyFill="1" applyBorder="1" applyAlignment="1">
      <alignment horizontal="center" vertical="center" wrapText="1"/>
    </xf>
    <xf numFmtId="4" fontId="10" fillId="0" borderId="1" xfId="1" applyNumberFormat="1" applyFont="1" applyBorder="1" applyAlignment="1">
      <alignment vertical="center"/>
    </xf>
    <xf numFmtId="4" fontId="11" fillId="2" borderId="1" xfId="1" applyNumberFormat="1" applyFont="1" applyFill="1" applyBorder="1" applyAlignment="1">
      <alignment vertical="center"/>
    </xf>
    <xf numFmtId="4" fontId="11" fillId="2" borderId="1" xfId="0" applyNumberFormat="1" applyFont="1" applyFill="1" applyBorder="1" applyAlignment="1">
      <alignment horizontal="right" vertical="center"/>
    </xf>
    <xf numFmtId="4" fontId="9" fillId="2" borderId="1" xfId="0" applyNumberFormat="1" applyFont="1" applyFill="1" applyBorder="1" applyAlignment="1">
      <alignment horizontal="right" vertical="center"/>
    </xf>
    <xf numFmtId="4" fontId="12" fillId="2" borderId="1" xfId="0" applyNumberFormat="1" applyFont="1" applyFill="1" applyBorder="1" applyAlignment="1">
      <alignment vertical="center"/>
    </xf>
    <xf numFmtId="4" fontId="11" fillId="2" borderId="1" xfId="0" applyNumberFormat="1" applyFont="1" applyFill="1" applyBorder="1" applyAlignment="1">
      <alignment vertical="center"/>
    </xf>
    <xf numFmtId="4" fontId="12" fillId="2" borderId="1" xfId="1" applyNumberFormat="1" applyFont="1" applyFill="1" applyBorder="1" applyAlignment="1">
      <alignment vertical="center"/>
    </xf>
    <xf numFmtId="4" fontId="13" fillId="2" borderId="1" xfId="1" applyNumberFormat="1" applyFont="1" applyFill="1" applyBorder="1" applyAlignment="1">
      <alignment vertical="center"/>
    </xf>
    <xf numFmtId="3" fontId="13" fillId="4" borderId="1" xfId="1" applyNumberFormat="1" applyFont="1" applyFill="1" applyBorder="1" applyAlignment="1">
      <alignment vertical="center"/>
    </xf>
    <xf numFmtId="4" fontId="14" fillId="4" borderId="1" xfId="1" applyNumberFormat="1" applyFont="1" applyFill="1" applyBorder="1" applyAlignment="1">
      <alignment vertical="center"/>
    </xf>
    <xf numFmtId="3" fontId="15" fillId="4" borderId="1" xfId="1" applyNumberFormat="1" applyFont="1" applyFill="1" applyBorder="1" applyAlignment="1">
      <alignment vertical="center"/>
    </xf>
    <xf numFmtId="0" fontId="15" fillId="4" borderId="0" xfId="1" applyFont="1" applyFill="1" applyAlignment="1">
      <alignment vertical="center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/>
    <xf numFmtId="0" fontId="8" fillId="2" borderId="1" xfId="0" applyFont="1" applyFill="1" applyBorder="1" applyAlignment="1">
      <alignment vertical="center" wrapText="1"/>
    </xf>
    <xf numFmtId="1" fontId="0" fillId="2" borderId="1" xfId="0" applyNumberFormat="1" applyFill="1" applyBorder="1" applyAlignment="1">
      <alignment horizontal="right"/>
    </xf>
    <xf numFmtId="4" fontId="14" fillId="2" borderId="1" xfId="1" applyNumberFormat="1" applyFont="1" applyFill="1" applyBorder="1" applyAlignment="1">
      <alignment vertical="center"/>
    </xf>
    <xf numFmtId="0" fontId="15" fillId="2" borderId="0" xfId="1" applyFont="1" applyFill="1" applyAlignment="1">
      <alignment vertical="center"/>
    </xf>
    <xf numFmtId="4" fontId="14" fillId="2" borderId="1" xfId="1" applyNumberFormat="1" applyFont="1" applyFill="1" applyBorder="1"/>
    <xf numFmtId="0" fontId="1" fillId="2" borderId="0" xfId="1" applyFill="1"/>
    <xf numFmtId="0" fontId="0" fillId="0" borderId="1" xfId="0" applyBorder="1" applyAlignment="1">
      <alignment vertical="center"/>
    </xf>
    <xf numFmtId="0" fontId="14" fillId="4" borderId="1" xfId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right"/>
    </xf>
    <xf numFmtId="4" fontId="16" fillId="2" borderId="1" xfId="0" applyNumberFormat="1" applyFont="1" applyFill="1" applyBorder="1" applyAlignment="1">
      <alignment vertical="center"/>
    </xf>
    <xf numFmtId="0" fontId="1" fillId="4" borderId="1" xfId="1" applyFill="1" applyBorder="1"/>
    <xf numFmtId="0" fontId="1" fillId="4" borderId="0" xfId="1" applyFill="1"/>
    <xf numFmtId="4" fontId="1" fillId="4" borderId="1" xfId="1" applyNumberFormat="1" applyFill="1" applyBorder="1"/>
    <xf numFmtId="4" fontId="17" fillId="2" borderId="1" xfId="1" applyNumberFormat="1" applyFont="1" applyFill="1" applyBorder="1" applyAlignment="1">
      <alignment vertical="center"/>
    </xf>
    <xf numFmtId="3" fontId="13" fillId="2" borderId="1" xfId="1" applyNumberFormat="1" applyFont="1" applyFill="1" applyBorder="1" applyAlignment="1">
      <alignment vertical="center"/>
    </xf>
    <xf numFmtId="0" fontId="1" fillId="2" borderId="1" xfId="1" applyFill="1" applyBorder="1"/>
    <xf numFmtId="4" fontId="9" fillId="2" borderId="1" xfId="0" applyNumberFormat="1" applyFont="1" applyFill="1" applyBorder="1" applyAlignment="1">
      <alignment horizontal="right" vertical="center" wrapText="1"/>
    </xf>
    <xf numFmtId="4" fontId="12" fillId="2" borderId="1" xfId="0" applyNumberFormat="1" applyFont="1" applyFill="1" applyBorder="1" applyAlignment="1">
      <alignment vertical="center" wrapText="1"/>
    </xf>
    <xf numFmtId="4" fontId="1" fillId="2" borderId="1" xfId="1" applyNumberFormat="1" applyFill="1" applyBorder="1"/>
    <xf numFmtId="1" fontId="0" fillId="0" borderId="1" xfId="0" applyNumberFormat="1" applyBorder="1"/>
    <xf numFmtId="4" fontId="18" fillId="4" borderId="1" xfId="1" applyNumberFormat="1" applyFont="1" applyFill="1" applyBorder="1" applyAlignment="1">
      <alignment horizontal="center" vertical="center"/>
    </xf>
    <xf numFmtId="4" fontId="18" fillId="2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4" fontId="8" fillId="2" borderId="1" xfId="0" applyNumberFormat="1" applyFont="1" applyFill="1" applyBorder="1" applyAlignment="1">
      <alignment horizontal="right" vertical="center"/>
    </xf>
    <xf numFmtId="4" fontId="10" fillId="2" borderId="1" xfId="1" applyNumberFormat="1" applyFont="1" applyFill="1" applyBorder="1" applyAlignment="1">
      <alignment vertical="center"/>
    </xf>
    <xf numFmtId="0" fontId="0" fillId="6" borderId="1" xfId="0" applyFill="1" applyBorder="1"/>
    <xf numFmtId="1" fontId="0" fillId="6" borderId="1" xfId="0" applyNumberForma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/>
    <xf numFmtId="1" fontId="0" fillId="0" borderId="6" xfId="0" applyNumberFormat="1" applyBorder="1"/>
    <xf numFmtId="1" fontId="9" fillId="2" borderId="6" xfId="0" applyNumberFormat="1" applyFont="1" applyFill="1" applyBorder="1" applyAlignment="1">
      <alignment horizontal="center" vertical="center" wrapText="1"/>
    </xf>
    <xf numFmtId="4" fontId="10" fillId="0" borderId="6" xfId="1" applyNumberFormat="1" applyFont="1" applyBorder="1" applyAlignment="1">
      <alignment vertical="center"/>
    </xf>
    <xf numFmtId="4" fontId="10" fillId="2" borderId="6" xfId="1" applyNumberFormat="1" applyFont="1" applyFill="1" applyBorder="1" applyAlignment="1">
      <alignment vertical="center"/>
    </xf>
    <xf numFmtId="4" fontId="11" fillId="2" borderId="6" xfId="1" applyNumberFormat="1" applyFont="1" applyFill="1" applyBorder="1" applyAlignment="1">
      <alignment vertical="center"/>
    </xf>
    <xf numFmtId="4" fontId="8" fillId="2" borderId="6" xfId="0" applyNumberFormat="1" applyFont="1" applyFill="1" applyBorder="1" applyAlignment="1">
      <alignment horizontal="right" vertical="center"/>
    </xf>
    <xf numFmtId="4" fontId="18" fillId="4" borderId="6" xfId="1" applyNumberFormat="1" applyFont="1" applyFill="1" applyBorder="1" applyAlignment="1">
      <alignment horizontal="center" vertical="center"/>
    </xf>
    <xf numFmtId="4" fontId="9" fillId="2" borderId="6" xfId="0" applyNumberFormat="1" applyFont="1" applyFill="1" applyBorder="1" applyAlignment="1">
      <alignment horizontal="right" vertical="center"/>
    </xf>
    <xf numFmtId="4" fontId="12" fillId="2" borderId="6" xfId="1" applyNumberFormat="1" applyFont="1" applyFill="1" applyBorder="1" applyAlignment="1">
      <alignment vertical="center"/>
    </xf>
    <xf numFmtId="4" fontId="12" fillId="2" borderId="6" xfId="0" applyNumberFormat="1" applyFont="1" applyFill="1" applyBorder="1" applyAlignment="1">
      <alignment vertical="center"/>
    </xf>
    <xf numFmtId="4" fontId="18" fillId="2" borderId="6" xfId="1" applyNumberFormat="1" applyFont="1" applyFill="1" applyBorder="1" applyAlignment="1">
      <alignment horizontal="center" vertical="center"/>
    </xf>
    <xf numFmtId="4" fontId="11" fillId="2" borderId="6" xfId="0" applyNumberFormat="1" applyFont="1" applyFill="1" applyBorder="1" applyAlignment="1">
      <alignment vertical="center"/>
    </xf>
    <xf numFmtId="4" fontId="13" fillId="2" borderId="6" xfId="1" applyNumberFormat="1" applyFont="1" applyFill="1" applyBorder="1" applyAlignment="1">
      <alignment vertical="center"/>
    </xf>
    <xf numFmtId="3" fontId="13" fillId="4" borderId="6" xfId="1" applyNumberFormat="1" applyFont="1" applyFill="1" applyBorder="1" applyAlignment="1">
      <alignment vertical="center"/>
    </xf>
    <xf numFmtId="0" fontId="1" fillId="4" borderId="6" xfId="1" applyFill="1" applyBorder="1"/>
    <xf numFmtId="3" fontId="15" fillId="4" borderId="6" xfId="1" applyNumberFormat="1" applyFont="1" applyFill="1" applyBorder="1" applyAlignment="1">
      <alignment vertical="center"/>
    </xf>
    <xf numFmtId="0" fontId="18" fillId="4" borderId="1" xfId="1" applyFont="1" applyFill="1" applyBorder="1" applyAlignment="1">
      <alignment horizontal="center" vertical="center"/>
    </xf>
    <xf numFmtId="4" fontId="18" fillId="2" borderId="1" xfId="1" applyNumberFormat="1" applyFont="1" applyFill="1" applyBorder="1" applyAlignment="1">
      <alignment vertical="center"/>
    </xf>
    <xf numFmtId="4" fontId="13" fillId="4" borderId="1" xfId="1" applyNumberFormat="1" applyFont="1" applyFill="1" applyBorder="1" applyAlignment="1">
      <alignment vertical="center"/>
    </xf>
    <xf numFmtId="0" fontId="0" fillId="0" borderId="7" xfId="0" applyBorder="1"/>
    <xf numFmtId="0" fontId="18" fillId="4" borderId="0" xfId="1" applyFont="1" applyFill="1" applyAlignment="1">
      <alignment horizontal="center"/>
    </xf>
    <xf numFmtId="4" fontId="19" fillId="0" borderId="1" xfId="1" applyNumberFormat="1" applyFont="1" applyBorder="1" applyAlignment="1">
      <alignment vertical="center"/>
    </xf>
    <xf numFmtId="4" fontId="1" fillId="4" borderId="0" xfId="1" applyNumberFormat="1" applyFill="1"/>
    <xf numFmtId="0" fontId="1" fillId="4" borderId="0" xfId="1" applyFill="1" applyAlignment="1">
      <alignment horizontal="center"/>
    </xf>
    <xf numFmtId="1" fontId="1" fillId="4" borderId="0" xfId="1" applyNumberFormat="1" applyFill="1" applyAlignment="1">
      <alignment horizontal="center"/>
    </xf>
    <xf numFmtId="1" fontId="1" fillId="5" borderId="0" xfId="1" applyNumberFormat="1" applyFill="1" applyAlignment="1">
      <alignment horizontal="center"/>
    </xf>
    <xf numFmtId="1" fontId="1" fillId="2" borderId="0" xfId="1" applyNumberFormat="1" applyFill="1" applyAlignment="1">
      <alignment horizontal="center"/>
    </xf>
    <xf numFmtId="1" fontId="20" fillId="4" borderId="0" xfId="1" applyNumberFormat="1" applyFont="1" applyFill="1" applyAlignment="1">
      <alignment horizontal="center"/>
    </xf>
    <xf numFmtId="0" fontId="20" fillId="4" borderId="0" xfId="1" applyFont="1" applyFill="1"/>
    <xf numFmtId="0" fontId="20" fillId="4" borderId="0" xfId="1" applyFont="1" applyFill="1" applyAlignment="1">
      <alignment horizontal="left"/>
    </xf>
    <xf numFmtId="0" fontId="1" fillId="4" borderId="0" xfId="1" applyFill="1" applyAlignment="1">
      <alignment horizontal="left"/>
    </xf>
  </cellXfs>
  <cellStyles count="2">
    <cellStyle name="Normal" xfId="0" builtinId="0"/>
    <cellStyle name="Normal 3 2" xfId="1"/>
  </cellStyles>
  <dxfs count="2">
    <dxf>
      <font>
        <b/>
        <i val="0"/>
        <strike val="0"/>
        <u/>
      </font>
    </dxf>
    <dxf>
      <numFmt numFmtId="164" formatCode="[$STAR]\ 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577007</xdr:colOff>
      <xdr:row>0</xdr:row>
      <xdr:rowOff>0</xdr:rowOff>
    </xdr:from>
    <xdr:ext cx="597877" cy="626598"/>
    <xdr:pic>
      <xdr:nvPicPr>
        <xdr:cNvPr id="2" name="Picture 1">
          <a:extLst>
            <a:ext uri="{FF2B5EF4-FFF2-40B4-BE49-F238E27FC236}">
              <a16:creationId xmlns:a16="http://schemas.microsoft.com/office/drawing/2014/main" id="{BC1D35F2-93FA-4329-8CC4-9A069DBB4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6807" y="0"/>
          <a:ext cx="597877" cy="62659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mkmk\mk\march%20time%20in%20out\&#1581;&#1590;&#1608;&#1585;%20&#1580;&#1583;&#1607;-%20march-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zwa/Downloads/&#1588;&#1607;&#1585;&#1610;&#1608;&#1606;&#1610;&#1608;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mkmk\mk\Delivery\feb-22\FEB-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zwa/Dropbox/&#1605;&#1603;&#1575;&#1585;&#1605;%20-%20&#1605;&#1587;&#1578;&#1585;%20&#1593;&#1605;&#1610;&#1585;/&#1605;&#1604;&#1601;%20&#1605;&#1578;&#1575;&#1576;&#1593;&#1607;%20&#1575;&#1604;&#1605;&#1606;&#1575;&#1583;&#1610;&#1576;%202022/&#1588;&#1607;&#1585;1-2-2022%20&#1580;&#1575;&#1607;&#15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a"/>
      <sheetName val="hrs  order reason (jeddah)"/>
      <sheetName val="T. km"/>
      <sheetName val="salary march -21"/>
      <sheetName val="total orders  (2)"/>
      <sheetName val="total orders "/>
      <sheetName val=" time sheet march-21"/>
      <sheetName val="Sheet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ورقة1"/>
      <sheetName val="حضور جده- march-21"/>
    </sheetNames>
    <sheetDataSet>
      <sheetData sheetId="0"/>
      <sheetData sheetId="1" refreshError="1"/>
      <sheetData sheetId="2" refreshError="1"/>
      <sheetData sheetId="3" refreshError="1"/>
      <sheetData sheetId="4">
        <row r="5">
          <cell r="AO5">
            <v>1700</v>
          </cell>
        </row>
      </sheetData>
      <sheetData sheetId="5">
        <row r="6">
          <cell r="P6">
            <v>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4">
          <cell r="B4" t="str">
            <v>Nurul Absar  نور ابصر</v>
          </cell>
        </row>
      </sheetData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6"/>
      <sheetName val="تقرير قبل 12 و بعد 12"/>
      <sheetName val="حضور وغياب"/>
      <sheetName val="hrs &amp; order"/>
      <sheetName val="T. km"/>
      <sheetName val="off day Earning"/>
      <sheetName val="total orders "/>
      <sheetName val=" time sheet march-21"/>
      <sheetName val="Sheet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ورقة1"/>
      <sheetName val="شهريونيو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der direct exp"/>
      <sheetName val="Optional Reports&amp;#8230;"/>
      <sheetName val="owner report feb-22"/>
      <sheetName val="salary slip feb-22 rider"/>
      <sheetName val="sTC PAY SLIP rider "/>
      <sheetName val="staff salary feb-22"/>
      <sheetName val="daily base orde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K3">
            <v>458</v>
          </cell>
          <cell r="AV3">
            <v>2622</v>
          </cell>
        </row>
        <row r="4">
          <cell r="AK4">
            <v>461</v>
          </cell>
          <cell r="AV4">
            <v>2643</v>
          </cell>
        </row>
        <row r="5">
          <cell r="AK5">
            <v>457</v>
          </cell>
          <cell r="AV5">
            <v>2615</v>
          </cell>
        </row>
        <row r="6">
          <cell r="AK6">
            <v>342</v>
          </cell>
          <cell r="AV6">
            <v>1360.2</v>
          </cell>
        </row>
        <row r="7">
          <cell r="AK7">
            <v>457</v>
          </cell>
          <cell r="AV7">
            <v>2615</v>
          </cell>
        </row>
        <row r="8">
          <cell r="AK8">
            <v>448</v>
          </cell>
          <cell r="AV8">
            <v>2552</v>
          </cell>
        </row>
        <row r="9">
          <cell r="AK9">
            <v>451</v>
          </cell>
          <cell r="AV9">
            <v>2573</v>
          </cell>
        </row>
        <row r="10">
          <cell r="AK10">
            <v>460</v>
          </cell>
          <cell r="AV10">
            <v>2636</v>
          </cell>
        </row>
        <row r="11">
          <cell r="AK11">
            <v>480</v>
          </cell>
          <cell r="AV11">
            <v>2776</v>
          </cell>
        </row>
        <row r="12">
          <cell r="AK12">
            <v>510</v>
          </cell>
          <cell r="AV12">
            <v>2986</v>
          </cell>
        </row>
        <row r="13">
          <cell r="AK13">
            <v>444</v>
          </cell>
          <cell r="AV13">
            <v>2524</v>
          </cell>
        </row>
        <row r="14">
          <cell r="AK14">
            <v>457</v>
          </cell>
          <cell r="AV14">
            <v>2615</v>
          </cell>
        </row>
        <row r="15">
          <cell r="AK15">
            <v>454</v>
          </cell>
          <cell r="AV15">
            <v>2884</v>
          </cell>
        </row>
        <row r="16">
          <cell r="AK16">
            <v>528</v>
          </cell>
          <cell r="AV16">
            <v>3112</v>
          </cell>
        </row>
        <row r="17">
          <cell r="AK17">
            <v>456</v>
          </cell>
          <cell r="AV17">
            <v>2608</v>
          </cell>
        </row>
        <row r="18">
          <cell r="AK18">
            <v>512</v>
          </cell>
          <cell r="AV18">
            <v>3000</v>
          </cell>
        </row>
        <row r="19">
          <cell r="AK19">
            <v>443</v>
          </cell>
          <cell r="AV19">
            <v>2517</v>
          </cell>
        </row>
        <row r="20">
          <cell r="AK20">
            <v>446</v>
          </cell>
          <cell r="AV20">
            <v>2538</v>
          </cell>
        </row>
        <row r="21">
          <cell r="AK21">
            <v>239</v>
          </cell>
          <cell r="AV21">
            <v>1500</v>
          </cell>
        </row>
        <row r="22">
          <cell r="AK22">
            <v>271</v>
          </cell>
          <cell r="AV22">
            <v>1140.0999999999999</v>
          </cell>
        </row>
        <row r="23">
          <cell r="AK23">
            <v>325</v>
          </cell>
          <cell r="AV23">
            <v>1925</v>
          </cell>
        </row>
        <row r="24">
          <cell r="AK24">
            <v>362</v>
          </cell>
          <cell r="AV24">
            <v>2110</v>
          </cell>
        </row>
        <row r="25">
          <cell r="AK25">
            <v>353</v>
          </cell>
          <cell r="AV25">
            <v>2065</v>
          </cell>
        </row>
        <row r="26">
          <cell r="AK26">
            <v>312</v>
          </cell>
          <cell r="AV26">
            <v>1500</v>
          </cell>
        </row>
        <row r="27">
          <cell r="AK27">
            <v>11</v>
          </cell>
          <cell r="AV27">
            <v>0</v>
          </cell>
        </row>
        <row r="28">
          <cell r="AK28">
            <v>0</v>
          </cell>
          <cell r="AV28">
            <v>0</v>
          </cell>
        </row>
        <row r="29">
          <cell r="AK29">
            <v>247</v>
          </cell>
          <cell r="AV29">
            <v>1500</v>
          </cell>
        </row>
        <row r="30">
          <cell r="AK30">
            <v>0</v>
          </cell>
          <cell r="AV30">
            <v>750</v>
          </cell>
        </row>
        <row r="31">
          <cell r="AK31">
            <v>0</v>
          </cell>
          <cell r="AV31">
            <v>750</v>
          </cell>
        </row>
        <row r="32">
          <cell r="AK32">
            <v>0</v>
          </cell>
          <cell r="AV32">
            <v>750</v>
          </cell>
        </row>
        <row r="33">
          <cell r="AK33">
            <v>0</v>
          </cell>
          <cell r="AV33">
            <v>750</v>
          </cell>
        </row>
        <row r="34">
          <cell r="AK34">
            <v>0</v>
          </cell>
          <cell r="AV34">
            <v>750</v>
          </cell>
        </row>
        <row r="35">
          <cell r="AK35">
            <v>0</v>
          </cell>
          <cell r="AV35">
            <v>750</v>
          </cell>
        </row>
        <row r="36">
          <cell r="AK36">
            <v>0</v>
          </cell>
          <cell r="AV36">
            <v>750</v>
          </cell>
        </row>
        <row r="37">
          <cell r="AK37">
            <v>0</v>
          </cell>
          <cell r="AV37">
            <v>500</v>
          </cell>
        </row>
        <row r="38">
          <cell r="AK38">
            <v>0</v>
          </cell>
          <cell r="AV38">
            <v>500</v>
          </cell>
        </row>
        <row r="39">
          <cell r="AK39">
            <v>0</v>
          </cell>
          <cell r="AV39">
            <v>500</v>
          </cell>
        </row>
        <row r="40">
          <cell r="AK40">
            <v>0</v>
          </cell>
          <cell r="AV40">
            <v>500</v>
          </cell>
        </row>
        <row r="41">
          <cell r="AK41">
            <v>0</v>
          </cell>
          <cell r="AV41">
            <v>500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مجموع طلابات هنقر (2)"/>
      <sheetName val="FT-NFT"/>
      <sheetName val="3"/>
      <sheetName val="4"/>
      <sheetName val="5"/>
      <sheetName val="6"/>
      <sheetName val="7"/>
      <sheetName val="31 (2)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ورقةطلابات كنسل"/>
      <sheetName val="report 13 sep-21 "/>
      <sheetName val="مجموع طلابات يومي"/>
      <sheetName val="مجموع طلابات هنقر"/>
      <sheetName val="تحصيل مقدم"/>
      <sheetName val="تحصيل ناقص"/>
      <sheetName val="تحصيل هنقر"/>
      <sheetName val="عموله"/>
      <sheetName val="حضوري"/>
      <sheetName val="بترول"/>
      <sheetName val="بيانت المناديب"/>
      <sheetName val="جدول اجازه"/>
      <sheetName val="جدول دوام"/>
      <sheetName val="ورقة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F4">
            <v>0</v>
          </cell>
        </row>
      </sheetData>
      <sheetData sheetId="37"/>
      <sheetData sheetId="38"/>
      <sheetData sheetId="39">
        <row r="4">
          <cell r="AJ4">
            <v>133.41000000000008</v>
          </cell>
        </row>
        <row r="5">
          <cell r="AJ5">
            <v>96.360000000000213</v>
          </cell>
        </row>
        <row r="6">
          <cell r="AJ6">
            <v>37.47999999999999</v>
          </cell>
        </row>
        <row r="7">
          <cell r="AJ7">
            <v>10.259999999999888</v>
          </cell>
        </row>
        <row r="8">
          <cell r="AJ8">
            <v>225.73000000000002</v>
          </cell>
        </row>
        <row r="9">
          <cell r="AJ9">
            <v>-2.0899999999998329</v>
          </cell>
        </row>
        <row r="10">
          <cell r="AJ10">
            <v>80.989999999999952</v>
          </cell>
        </row>
        <row r="11">
          <cell r="AJ11">
            <v>23.099999999999817</v>
          </cell>
        </row>
        <row r="12">
          <cell r="AJ12">
            <v>0.45000000000017337</v>
          </cell>
        </row>
        <row r="13">
          <cell r="AJ13">
            <v>216.67999999999992</v>
          </cell>
        </row>
        <row r="14">
          <cell r="AJ14">
            <v>-0.75000000000016698</v>
          </cell>
        </row>
        <row r="15">
          <cell r="AJ15">
            <v>1.0200000000003371</v>
          </cell>
        </row>
        <row r="16">
          <cell r="AJ16">
            <v>-0.93000000000020577</v>
          </cell>
        </row>
        <row r="17">
          <cell r="AJ17">
            <v>1.5500000000001393</v>
          </cell>
        </row>
        <row r="18">
          <cell r="AJ18">
            <v>0.17999999999994998</v>
          </cell>
        </row>
        <row r="19">
          <cell r="AJ19">
            <v>0.11999999999999744</v>
          </cell>
        </row>
        <row r="20">
          <cell r="AJ20">
            <v>13.839999999999819</v>
          </cell>
        </row>
        <row r="21">
          <cell r="AJ21">
            <v>114.67000000000027</v>
          </cell>
        </row>
        <row r="22">
          <cell r="AJ22">
            <v>21.240000000000109</v>
          </cell>
        </row>
        <row r="23">
          <cell r="AJ23">
            <v>20.900000000000091</v>
          </cell>
        </row>
        <row r="24">
          <cell r="AJ24">
            <v>145.17000000000004</v>
          </cell>
        </row>
        <row r="25">
          <cell r="AJ25">
            <v>99.950000000000045</v>
          </cell>
        </row>
        <row r="26">
          <cell r="AJ26">
            <v>0.66000000000036607</v>
          </cell>
        </row>
        <row r="27">
          <cell r="AJ27">
            <v>48.810000000000258</v>
          </cell>
        </row>
        <row r="28">
          <cell r="AJ28">
            <v>-1.0000000000005116E-2</v>
          </cell>
        </row>
        <row r="29">
          <cell r="AJ29">
            <v>0</v>
          </cell>
        </row>
        <row r="30">
          <cell r="AJ30">
            <v>0.28000000000020542</v>
          </cell>
        </row>
        <row r="31">
          <cell r="AJ31">
            <v>0</v>
          </cell>
        </row>
        <row r="32">
          <cell r="AJ32">
            <v>0</v>
          </cell>
        </row>
        <row r="33">
          <cell r="AJ33">
            <v>0</v>
          </cell>
        </row>
        <row r="34">
          <cell r="AJ34">
            <v>0</v>
          </cell>
        </row>
        <row r="35">
          <cell r="AJ35">
            <v>0</v>
          </cell>
        </row>
        <row r="36">
          <cell r="AJ36">
            <v>0</v>
          </cell>
        </row>
        <row r="37">
          <cell r="AJ37">
            <v>0</v>
          </cell>
        </row>
        <row r="38">
          <cell r="AJ38">
            <v>0</v>
          </cell>
        </row>
        <row r="39">
          <cell r="AJ39"/>
        </row>
        <row r="40">
          <cell r="AJ40"/>
        </row>
        <row r="41">
          <cell r="AJ41"/>
        </row>
        <row r="42">
          <cell r="AJ42"/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</sheetPr>
  <dimension ref="A1:AD49"/>
  <sheetViews>
    <sheetView tabSelected="1" view="pageBreakPreview" zoomScaleNormal="100" zoomScaleSheetLayoutView="100" workbookViewId="0">
      <pane xSplit="8" topLeftCell="I1" activePane="topRight" state="frozen"/>
      <selection pane="topRight" activeCell="K1" sqref="K1"/>
    </sheetView>
  </sheetViews>
  <sheetFormatPr defaultColWidth="9.140625" defaultRowHeight="12.75" x14ac:dyDescent="0.2"/>
  <cols>
    <col min="1" max="1" width="4.7109375" style="89" customWidth="1"/>
    <col min="2" max="2" width="29.7109375" style="89" customWidth="1"/>
    <col min="3" max="3" width="6.28515625" style="89" customWidth="1"/>
    <col min="4" max="4" width="11.85546875" style="89" bestFit="1" customWidth="1"/>
    <col min="5" max="5" width="12.5703125" style="90" customWidth="1"/>
    <col min="6" max="6" width="5.7109375" style="90" customWidth="1"/>
    <col min="7" max="8" width="0.28515625" style="90" customWidth="1"/>
    <col min="9" max="9" width="14.7109375" style="90" bestFit="1" customWidth="1"/>
    <col min="10" max="10" width="11.28515625" style="90" bestFit="1" customWidth="1"/>
    <col min="11" max="11" width="4.42578125" style="90" customWidth="1"/>
    <col min="12" max="13" width="0.85546875" style="90" customWidth="1"/>
    <col min="14" max="14" width="10.42578125" style="91" customWidth="1"/>
    <col min="15" max="15" width="10.140625" style="90" bestFit="1" customWidth="1"/>
    <col min="16" max="16" width="8.85546875" style="90" customWidth="1"/>
    <col min="17" max="17" width="8.7109375" style="90" bestFit="1" customWidth="1"/>
    <col min="18" max="18" width="0.85546875" style="90" customWidth="1"/>
    <col min="19" max="19" width="6.85546875" style="90" customWidth="1"/>
    <col min="20" max="20" width="0.85546875" style="90" customWidth="1"/>
    <col min="21" max="21" width="8.140625" style="90" bestFit="1" customWidth="1"/>
    <col min="22" max="22" width="0.85546875" style="90" customWidth="1"/>
    <col min="23" max="23" width="11.5703125" style="90" customWidth="1"/>
    <col min="24" max="24" width="9.7109375" style="91" customWidth="1"/>
    <col min="25" max="25" width="12.7109375" style="91" bestFit="1" customWidth="1"/>
    <col min="26" max="26" width="11.140625" style="90" customWidth="1"/>
    <col min="27" max="27" width="13.85546875" style="93" customWidth="1"/>
    <col min="28" max="28" width="12" style="94" customWidth="1"/>
    <col min="29" max="29" width="18.28515625" style="43" bestFit="1" customWidth="1"/>
    <col min="30" max="16384" width="9.140625" style="43"/>
  </cols>
  <sheetData>
    <row r="1" spans="1:30" s="11" customFormat="1" ht="46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8" t="s">
        <v>25</v>
      </c>
      <c r="AA1" s="9" t="s">
        <v>26</v>
      </c>
      <c r="AB1" s="1" t="s">
        <v>27</v>
      </c>
      <c r="AC1" s="10" t="s">
        <v>28</v>
      </c>
    </row>
    <row r="2" spans="1:30" s="27" customFormat="1" ht="25.15" customHeight="1" x14ac:dyDescent="0.25">
      <c r="A2" s="12">
        <v>1</v>
      </c>
      <c r="B2" s="13" t="s">
        <v>29</v>
      </c>
      <c r="C2" s="14">
        <v>6338</v>
      </c>
      <c r="D2" s="15">
        <f>'[3]daily base order'!AK3</f>
        <v>458</v>
      </c>
      <c r="E2" s="16">
        <f>'[3]daily base order'!AV3</f>
        <v>2622</v>
      </c>
      <c r="F2" s="16"/>
      <c r="G2" s="16"/>
      <c r="H2" s="16"/>
      <c r="I2" s="17">
        <f>SUM(E2:H2)</f>
        <v>2622</v>
      </c>
      <c r="J2" s="18">
        <v>1200</v>
      </c>
      <c r="K2" s="19"/>
      <c r="L2" s="19"/>
      <c r="M2" s="19"/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1">
        <v>0</v>
      </c>
      <c r="Y2" s="21">
        <v>0</v>
      </c>
      <c r="Z2" s="22">
        <f>'[4]تحصيل ناقص'!AJ4</f>
        <v>133.41000000000008</v>
      </c>
      <c r="AA2" s="23">
        <f>SUM(J2:Z2)</f>
        <v>1333.41</v>
      </c>
      <c r="AB2" s="24">
        <f>I2-AA2</f>
        <v>1288.5899999999999</v>
      </c>
      <c r="AC2" s="25"/>
      <c r="AD2" s="26"/>
    </row>
    <row r="3" spans="1:30" s="27" customFormat="1" ht="25.15" customHeight="1" x14ac:dyDescent="0.25">
      <c r="A3" s="12">
        <v>2</v>
      </c>
      <c r="B3" s="28" t="s">
        <v>30</v>
      </c>
      <c r="C3" s="29">
        <v>6323</v>
      </c>
      <c r="D3" s="15">
        <f>'[3]daily base order'!AK4</f>
        <v>461</v>
      </c>
      <c r="E3" s="16">
        <f>'[3]daily base order'!AV4</f>
        <v>2643</v>
      </c>
      <c r="F3" s="16"/>
      <c r="G3" s="16"/>
      <c r="H3" s="16"/>
      <c r="I3" s="17">
        <f t="shared" ref="I3:I40" si="0">SUM(E3:H3)</f>
        <v>2643</v>
      </c>
      <c r="J3" s="18">
        <v>1200</v>
      </c>
      <c r="K3" s="19"/>
      <c r="L3" s="19"/>
      <c r="M3" s="19"/>
      <c r="N3" s="20">
        <v>0</v>
      </c>
      <c r="O3" s="20"/>
      <c r="P3" s="20"/>
      <c r="Q3" s="20"/>
      <c r="R3" s="20"/>
      <c r="S3" s="20"/>
      <c r="T3" s="20"/>
      <c r="U3" s="20"/>
      <c r="V3" s="20"/>
      <c r="W3" s="20"/>
      <c r="X3" s="21"/>
      <c r="Y3" s="21"/>
      <c r="Z3" s="22">
        <f>'[4]تحصيل ناقص'!AJ5</f>
        <v>96.360000000000213</v>
      </c>
      <c r="AA3" s="23">
        <f>SUM(J3:Z3)</f>
        <v>1296.3600000000001</v>
      </c>
      <c r="AB3" s="24">
        <f t="shared" ref="AB3:AB43" si="1">I3-AA3</f>
        <v>1346.6399999999999</v>
      </c>
      <c r="AC3" s="25"/>
      <c r="AD3" s="26"/>
    </row>
    <row r="4" spans="1:30" s="27" customFormat="1" ht="25.15" customHeight="1" x14ac:dyDescent="0.25">
      <c r="A4" s="12">
        <v>3</v>
      </c>
      <c r="B4" s="30" t="s">
        <v>31</v>
      </c>
      <c r="C4" s="31">
        <v>6306</v>
      </c>
      <c r="D4" s="15">
        <f>'[3]daily base order'!AK5</f>
        <v>457</v>
      </c>
      <c r="E4" s="16">
        <f>'[3]daily base order'!AV5</f>
        <v>2615</v>
      </c>
      <c r="F4" s="16"/>
      <c r="G4" s="16"/>
      <c r="H4" s="16"/>
      <c r="I4" s="17">
        <f t="shared" si="0"/>
        <v>2615</v>
      </c>
      <c r="J4" s="18">
        <v>1200</v>
      </c>
      <c r="K4" s="19"/>
      <c r="L4" s="19"/>
      <c r="M4" s="19"/>
      <c r="N4" s="20">
        <v>0</v>
      </c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  <c r="Z4" s="22">
        <f>'[4]تحصيل ناقص'!AJ6</f>
        <v>37.47999999999999</v>
      </c>
      <c r="AA4" s="23">
        <f>SUM(J4:Z4)</f>
        <v>1237.48</v>
      </c>
      <c r="AB4" s="24">
        <f t="shared" si="1"/>
        <v>1377.52</v>
      </c>
      <c r="AC4" s="25"/>
      <c r="AD4" s="26"/>
    </row>
    <row r="5" spans="1:30" s="33" customFormat="1" ht="25.15" customHeight="1" x14ac:dyDescent="0.25">
      <c r="A5" s="12">
        <v>4</v>
      </c>
      <c r="B5" s="30" t="s">
        <v>32</v>
      </c>
      <c r="C5" s="31">
        <v>6315</v>
      </c>
      <c r="D5" s="15">
        <f>'[3]daily base order'!AK6</f>
        <v>342</v>
      </c>
      <c r="E5" s="16">
        <f>'[3]daily base order'!AV6</f>
        <v>1360.2</v>
      </c>
      <c r="F5" s="16"/>
      <c r="G5" s="16"/>
      <c r="H5" s="16"/>
      <c r="I5" s="17">
        <f t="shared" si="0"/>
        <v>1360.2</v>
      </c>
      <c r="J5" s="18">
        <f>1200-450.06</f>
        <v>749.94</v>
      </c>
      <c r="K5" s="19"/>
      <c r="L5" s="19"/>
      <c r="M5" s="19"/>
      <c r="N5" s="20">
        <v>0</v>
      </c>
      <c r="O5" s="20"/>
      <c r="P5" s="20"/>
      <c r="Q5" s="20"/>
      <c r="R5" s="20"/>
      <c r="S5" s="20"/>
      <c r="T5" s="20"/>
      <c r="U5" s="20"/>
      <c r="V5" s="20"/>
      <c r="W5" s="20">
        <v>600</v>
      </c>
      <c r="X5" s="21"/>
      <c r="Y5" s="21"/>
      <c r="Z5" s="22">
        <f>'[4]تحصيل ناقص'!AJ7</f>
        <v>10.259999999999888</v>
      </c>
      <c r="AA5" s="23">
        <f t="shared" ref="AA5:AA43" si="2">SUM(J5:Z5)</f>
        <v>1360.2</v>
      </c>
      <c r="AB5" s="24">
        <f t="shared" si="1"/>
        <v>0</v>
      </c>
      <c r="AC5" s="32"/>
      <c r="AD5" s="26"/>
    </row>
    <row r="6" spans="1:30" s="35" customFormat="1" ht="25.15" customHeight="1" x14ac:dyDescent="0.25">
      <c r="A6" s="12">
        <v>5</v>
      </c>
      <c r="B6" s="13" t="s">
        <v>33</v>
      </c>
      <c r="C6" s="31">
        <v>6327</v>
      </c>
      <c r="D6" s="15">
        <f>'[3]daily base order'!AK7</f>
        <v>457</v>
      </c>
      <c r="E6" s="16">
        <f>'[3]daily base order'!AV7</f>
        <v>2615</v>
      </c>
      <c r="F6" s="16"/>
      <c r="G6" s="16"/>
      <c r="H6" s="16"/>
      <c r="I6" s="17">
        <f t="shared" si="0"/>
        <v>2615</v>
      </c>
      <c r="J6" s="18">
        <v>1200</v>
      </c>
      <c r="K6" s="19"/>
      <c r="L6" s="19"/>
      <c r="M6" s="19"/>
      <c r="N6" s="20">
        <v>0</v>
      </c>
      <c r="O6" s="20"/>
      <c r="P6" s="20"/>
      <c r="Q6" s="20"/>
      <c r="R6" s="20"/>
      <c r="S6" s="20"/>
      <c r="T6" s="20"/>
      <c r="U6" s="20"/>
      <c r="V6" s="20"/>
      <c r="W6" s="20">
        <v>0</v>
      </c>
      <c r="X6" s="21"/>
      <c r="Y6" s="21"/>
      <c r="Z6" s="22">
        <f>'[4]تحصيل ناقص'!AJ8</f>
        <v>225.73000000000002</v>
      </c>
      <c r="AA6" s="23">
        <f>SUM(J6:Z6)</f>
        <v>1425.73</v>
      </c>
      <c r="AB6" s="24">
        <f t="shared" si="1"/>
        <v>1189.27</v>
      </c>
      <c r="AC6" s="34"/>
      <c r="AD6" s="26"/>
    </row>
    <row r="7" spans="1:30" s="27" customFormat="1" ht="25.15" customHeight="1" x14ac:dyDescent="0.25">
      <c r="A7" s="12">
        <v>6</v>
      </c>
      <c r="B7" s="36" t="s">
        <v>34</v>
      </c>
      <c r="C7" s="31">
        <v>6330</v>
      </c>
      <c r="D7" s="15">
        <f>'[3]daily base order'!AK8</f>
        <v>448</v>
      </c>
      <c r="E7" s="16">
        <f>'[3]daily base order'!AV8</f>
        <v>2552</v>
      </c>
      <c r="F7" s="16"/>
      <c r="G7" s="16"/>
      <c r="H7" s="16"/>
      <c r="I7" s="17">
        <f t="shared" si="0"/>
        <v>2552</v>
      </c>
      <c r="J7" s="18">
        <v>1200</v>
      </c>
      <c r="K7" s="19"/>
      <c r="L7" s="19"/>
      <c r="M7" s="19"/>
      <c r="N7" s="20">
        <v>100</v>
      </c>
      <c r="O7" s="20"/>
      <c r="P7" s="20"/>
      <c r="Q7" s="20"/>
      <c r="R7" s="20"/>
      <c r="S7" s="20"/>
      <c r="T7" s="20"/>
      <c r="U7" s="20"/>
      <c r="V7" s="20"/>
      <c r="W7" s="20"/>
      <c r="X7" s="21">
        <v>182</v>
      </c>
      <c r="Y7" s="21"/>
      <c r="Z7" s="22">
        <f>'[4]تحصيل ناقص'!AJ9</f>
        <v>-2.0899999999998329</v>
      </c>
      <c r="AA7" s="23">
        <f t="shared" si="2"/>
        <v>1479.91</v>
      </c>
      <c r="AB7" s="24">
        <f t="shared" si="1"/>
        <v>1072.0899999999999</v>
      </c>
      <c r="AC7" s="25"/>
      <c r="AD7" s="26"/>
    </row>
    <row r="8" spans="1:30" s="27" customFormat="1" ht="25.15" customHeight="1" x14ac:dyDescent="0.25">
      <c r="A8" s="12">
        <v>7</v>
      </c>
      <c r="B8" s="13" t="s">
        <v>35</v>
      </c>
      <c r="C8" s="31">
        <v>6346</v>
      </c>
      <c r="D8" s="15">
        <f>'[3]daily base order'!AK9</f>
        <v>451</v>
      </c>
      <c r="E8" s="16">
        <f>'[3]daily base order'!AV9</f>
        <v>2573</v>
      </c>
      <c r="F8" s="16"/>
      <c r="G8" s="16"/>
      <c r="H8" s="16"/>
      <c r="I8" s="17">
        <f t="shared" si="0"/>
        <v>2573</v>
      </c>
      <c r="J8" s="18">
        <v>1200</v>
      </c>
      <c r="K8" s="19"/>
      <c r="L8" s="19"/>
      <c r="M8" s="19"/>
      <c r="N8" s="20">
        <v>0</v>
      </c>
      <c r="O8" s="20"/>
      <c r="P8" s="20"/>
      <c r="Q8" s="20"/>
      <c r="R8" s="20"/>
      <c r="S8" s="20"/>
      <c r="T8" s="20"/>
      <c r="U8" s="20"/>
      <c r="V8" s="20"/>
      <c r="W8" s="20">
        <v>200</v>
      </c>
      <c r="X8" s="21">
        <v>0</v>
      </c>
      <c r="Y8" s="21"/>
      <c r="Z8" s="22">
        <f>'[4]تحصيل ناقص'!AJ10</f>
        <v>80.989999999999952</v>
      </c>
      <c r="AA8" s="23">
        <f t="shared" si="2"/>
        <v>1480.99</v>
      </c>
      <c r="AB8" s="24">
        <f t="shared" si="1"/>
        <v>1092.01</v>
      </c>
      <c r="AC8" s="37"/>
      <c r="AD8" s="26"/>
    </row>
    <row r="9" spans="1:30" s="27" customFormat="1" ht="25.15" customHeight="1" x14ac:dyDescent="0.25">
      <c r="A9" s="12">
        <v>8</v>
      </c>
      <c r="B9" s="38" t="s">
        <v>36</v>
      </c>
      <c r="C9" s="14">
        <v>6325</v>
      </c>
      <c r="D9" s="15">
        <f>'[3]daily base order'!AK10</f>
        <v>460</v>
      </c>
      <c r="E9" s="16">
        <f>'[3]daily base order'!AV10</f>
        <v>2636</v>
      </c>
      <c r="F9" s="16"/>
      <c r="G9" s="16"/>
      <c r="H9" s="16"/>
      <c r="I9" s="17">
        <f t="shared" si="0"/>
        <v>2636</v>
      </c>
      <c r="J9" s="18">
        <v>1200</v>
      </c>
      <c r="K9" s="19"/>
      <c r="L9" s="19"/>
      <c r="M9" s="19"/>
      <c r="N9" s="20">
        <v>0</v>
      </c>
      <c r="O9" s="20"/>
      <c r="P9" s="20"/>
      <c r="Q9" s="20"/>
      <c r="R9" s="20"/>
      <c r="S9" s="20"/>
      <c r="T9" s="20"/>
      <c r="U9" s="20"/>
      <c r="V9" s="20"/>
      <c r="W9" s="20">
        <v>0</v>
      </c>
      <c r="X9" s="21"/>
      <c r="Y9" s="22"/>
      <c r="Z9" s="22">
        <f>'[4]تحصيل ناقص'!AJ11</f>
        <v>23.099999999999817</v>
      </c>
      <c r="AA9" s="23">
        <f t="shared" si="2"/>
        <v>1223.0999999999999</v>
      </c>
      <c r="AB9" s="24">
        <f t="shared" si="1"/>
        <v>1412.9</v>
      </c>
      <c r="AC9" s="37"/>
      <c r="AD9" s="26"/>
    </row>
    <row r="10" spans="1:30" s="27" customFormat="1" ht="25.15" customHeight="1" x14ac:dyDescent="0.25">
      <c r="A10" s="12">
        <v>9</v>
      </c>
      <c r="B10" s="39" t="s">
        <v>37</v>
      </c>
      <c r="C10" s="14">
        <v>6324</v>
      </c>
      <c r="D10" s="15">
        <f>'[3]daily base order'!AK11</f>
        <v>480</v>
      </c>
      <c r="E10" s="16">
        <f>'[3]daily base order'!AV11</f>
        <v>2776</v>
      </c>
      <c r="F10" s="16"/>
      <c r="G10" s="16"/>
      <c r="H10" s="16"/>
      <c r="I10" s="17">
        <f t="shared" si="0"/>
        <v>2776</v>
      </c>
      <c r="J10" s="18">
        <v>1200</v>
      </c>
      <c r="K10" s="19"/>
      <c r="L10" s="19"/>
      <c r="M10" s="19"/>
      <c r="N10" s="20"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22"/>
      <c r="Z10" s="22">
        <f>'[4]تحصيل ناقص'!AJ12</f>
        <v>0.45000000000017337</v>
      </c>
      <c r="AA10" s="23">
        <f t="shared" si="2"/>
        <v>1200.4500000000003</v>
      </c>
      <c r="AB10" s="24">
        <f t="shared" si="1"/>
        <v>1575.5499999999997</v>
      </c>
      <c r="AC10" s="37"/>
      <c r="AD10" s="26"/>
    </row>
    <row r="11" spans="1:30" ht="25.15" customHeight="1" x14ac:dyDescent="0.25">
      <c r="A11" s="12">
        <v>10</v>
      </c>
      <c r="B11" s="13" t="s">
        <v>38</v>
      </c>
      <c r="C11" s="40">
        <v>6326</v>
      </c>
      <c r="D11" s="15">
        <f>'[3]daily base order'!AK12</f>
        <v>510</v>
      </c>
      <c r="E11" s="16">
        <f>'[3]daily base order'!AV12</f>
        <v>2986</v>
      </c>
      <c r="F11" s="16"/>
      <c r="G11" s="16"/>
      <c r="H11" s="16"/>
      <c r="I11" s="17">
        <f t="shared" si="0"/>
        <v>2986</v>
      </c>
      <c r="J11" s="18">
        <v>1200</v>
      </c>
      <c r="K11" s="19"/>
      <c r="L11" s="19"/>
      <c r="M11" s="19"/>
      <c r="N11" s="20">
        <v>0</v>
      </c>
      <c r="O11" s="20"/>
      <c r="P11" s="20"/>
      <c r="Q11" s="20"/>
      <c r="R11" s="20"/>
      <c r="S11" s="20"/>
      <c r="T11" s="20"/>
      <c r="U11" s="20"/>
      <c r="V11" s="20"/>
      <c r="W11" s="20">
        <v>400</v>
      </c>
      <c r="X11" s="21"/>
      <c r="Y11" s="41"/>
      <c r="Z11" s="22">
        <f>'[4]تحصيل ناقص'!AJ13</f>
        <v>216.67999999999992</v>
      </c>
      <c r="AA11" s="23">
        <f t="shared" si="2"/>
        <v>1816.6799999999998</v>
      </c>
      <c r="AB11" s="24">
        <f t="shared" si="1"/>
        <v>1169.3200000000002</v>
      </c>
      <c r="AC11" s="42"/>
      <c r="AD11" s="26"/>
    </row>
    <row r="12" spans="1:30" ht="25.15" customHeight="1" x14ac:dyDescent="0.25">
      <c r="A12" s="12">
        <v>11</v>
      </c>
      <c r="B12" s="39" t="s">
        <v>39</v>
      </c>
      <c r="C12" s="40">
        <v>6301</v>
      </c>
      <c r="D12" s="15">
        <f>'[3]daily base order'!AK13</f>
        <v>444</v>
      </c>
      <c r="E12" s="16">
        <f>'[3]daily base order'!AV13</f>
        <v>2524</v>
      </c>
      <c r="F12" s="16"/>
      <c r="G12" s="16"/>
      <c r="H12" s="16"/>
      <c r="I12" s="17">
        <f t="shared" si="0"/>
        <v>2524</v>
      </c>
      <c r="J12" s="18">
        <v>1200</v>
      </c>
      <c r="K12" s="19"/>
      <c r="L12" s="19"/>
      <c r="M12" s="19"/>
      <c r="N12" s="20">
        <v>0</v>
      </c>
      <c r="O12" s="20"/>
      <c r="P12" s="20">
        <v>50</v>
      </c>
      <c r="Q12" s="20"/>
      <c r="R12" s="20"/>
      <c r="S12" s="20"/>
      <c r="T12" s="20"/>
      <c r="U12" s="20"/>
      <c r="V12" s="20"/>
      <c r="W12" s="20">
        <v>0</v>
      </c>
      <c r="X12" s="21"/>
      <c r="Y12" s="22"/>
      <c r="Z12" s="22">
        <f>'[4]تحصيل ناقص'!AJ14</f>
        <v>-0.75000000000016698</v>
      </c>
      <c r="AA12" s="23">
        <f t="shared" si="2"/>
        <v>1249.2499999999998</v>
      </c>
      <c r="AB12" s="24">
        <f t="shared" si="1"/>
        <v>1274.7500000000002</v>
      </c>
      <c r="AC12" s="44"/>
      <c r="AD12" s="26"/>
    </row>
    <row r="13" spans="1:30" ht="25.15" customHeight="1" x14ac:dyDescent="0.25">
      <c r="A13" s="12">
        <v>12</v>
      </c>
      <c r="B13" s="13" t="s">
        <v>40</v>
      </c>
      <c r="C13" s="40">
        <v>6322</v>
      </c>
      <c r="D13" s="15">
        <f>'[3]daily base order'!AK14</f>
        <v>457</v>
      </c>
      <c r="E13" s="16">
        <f>'[3]daily base order'!AV14</f>
        <v>2615</v>
      </c>
      <c r="F13" s="16"/>
      <c r="G13" s="16"/>
      <c r="H13" s="16"/>
      <c r="I13" s="17">
        <f t="shared" si="0"/>
        <v>2615</v>
      </c>
      <c r="J13" s="18">
        <v>1200</v>
      </c>
      <c r="K13" s="19"/>
      <c r="L13" s="19"/>
      <c r="M13" s="19"/>
      <c r="N13" s="20">
        <v>500</v>
      </c>
      <c r="O13" s="20"/>
      <c r="P13" s="20"/>
      <c r="Q13" s="20"/>
      <c r="R13" s="20"/>
      <c r="S13" s="20"/>
      <c r="T13" s="20"/>
      <c r="U13" s="20"/>
      <c r="V13" s="20"/>
      <c r="W13" s="20"/>
      <c r="X13" s="21"/>
      <c r="Y13" s="41"/>
      <c r="Z13" s="22">
        <f>'[4]تحصيل ناقص'!AJ15</f>
        <v>1.0200000000003371</v>
      </c>
      <c r="AA13" s="23">
        <f t="shared" si="2"/>
        <v>1701.0200000000004</v>
      </c>
      <c r="AB13" s="24">
        <f t="shared" si="1"/>
        <v>913.97999999999956</v>
      </c>
      <c r="AC13" s="42"/>
      <c r="AD13" s="26"/>
    </row>
    <row r="14" spans="1:30" s="35" customFormat="1" ht="25.15" customHeight="1" x14ac:dyDescent="0.25">
      <c r="A14" s="12">
        <v>13</v>
      </c>
      <c r="B14" s="30" t="s">
        <v>41</v>
      </c>
      <c r="C14" s="31">
        <v>6317</v>
      </c>
      <c r="D14" s="15">
        <f>'[3]daily base order'!AK15</f>
        <v>454</v>
      </c>
      <c r="E14" s="16">
        <f>'[3]daily base order'!AV15</f>
        <v>2884</v>
      </c>
      <c r="F14" s="16"/>
      <c r="G14" s="45"/>
      <c r="H14" s="45"/>
      <c r="I14" s="17">
        <f t="shared" si="0"/>
        <v>2884</v>
      </c>
      <c r="J14" s="18">
        <v>1200</v>
      </c>
      <c r="K14" s="19"/>
      <c r="L14" s="19"/>
      <c r="M14" s="19"/>
      <c r="N14" s="20">
        <v>0</v>
      </c>
      <c r="O14" s="20"/>
      <c r="P14" s="20"/>
      <c r="Q14" s="20"/>
      <c r="R14" s="20"/>
      <c r="S14" s="20"/>
      <c r="T14" s="20"/>
      <c r="U14" s="20"/>
      <c r="V14" s="20"/>
      <c r="W14" s="20"/>
      <c r="X14" s="41"/>
      <c r="Y14" s="41"/>
      <c r="Z14" s="22">
        <f>'[4]تحصيل ناقص'!AJ16</f>
        <v>-0.93000000000020577</v>
      </c>
      <c r="AA14" s="23">
        <f t="shared" si="2"/>
        <v>1199.0699999999997</v>
      </c>
      <c r="AB14" s="46">
        <f t="shared" si="1"/>
        <v>1684.9300000000003</v>
      </c>
      <c r="AC14" s="47"/>
      <c r="AD14" s="26"/>
    </row>
    <row r="15" spans="1:30" ht="25.15" customHeight="1" x14ac:dyDescent="0.25">
      <c r="A15" s="12">
        <v>14</v>
      </c>
      <c r="B15" s="13" t="s">
        <v>42</v>
      </c>
      <c r="C15" s="31">
        <v>6336</v>
      </c>
      <c r="D15" s="15">
        <f>'[3]daily base order'!AK16</f>
        <v>528</v>
      </c>
      <c r="E15" s="16">
        <f>'[3]daily base order'!AV16</f>
        <v>3112</v>
      </c>
      <c r="F15" s="16"/>
      <c r="G15" s="16"/>
      <c r="H15" s="16"/>
      <c r="I15" s="17">
        <f t="shared" si="0"/>
        <v>3112</v>
      </c>
      <c r="J15" s="18">
        <v>1200</v>
      </c>
      <c r="K15" s="19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>
        <v>600</v>
      </c>
      <c r="X15" s="21"/>
      <c r="Y15" s="41"/>
      <c r="Z15" s="22">
        <f>'[4]تحصيل ناقص'!AJ17</f>
        <v>1.5500000000001393</v>
      </c>
      <c r="AA15" s="23">
        <f t="shared" si="2"/>
        <v>1801.5500000000002</v>
      </c>
      <c r="AB15" s="24">
        <f t="shared" si="1"/>
        <v>1310.4499999999998</v>
      </c>
      <c r="AC15" s="47"/>
      <c r="AD15" s="26"/>
    </row>
    <row r="16" spans="1:30" ht="25.15" customHeight="1" x14ac:dyDescent="0.25">
      <c r="A16" s="12">
        <v>15</v>
      </c>
      <c r="B16" s="13" t="s">
        <v>43</v>
      </c>
      <c r="C16" s="31">
        <v>6321</v>
      </c>
      <c r="D16" s="15">
        <f>'[3]daily base order'!AK17</f>
        <v>456</v>
      </c>
      <c r="E16" s="16">
        <f>'[3]daily base order'!AV17</f>
        <v>2608</v>
      </c>
      <c r="F16" s="16"/>
      <c r="G16" s="16"/>
      <c r="H16" s="16"/>
      <c r="I16" s="17">
        <f t="shared" si="0"/>
        <v>2608</v>
      </c>
      <c r="J16" s="18">
        <v>1200</v>
      </c>
      <c r="K16" s="19"/>
      <c r="L16" s="19"/>
      <c r="M16" s="19"/>
      <c r="N16" s="20">
        <v>0</v>
      </c>
      <c r="O16" s="20"/>
      <c r="P16" s="20"/>
      <c r="Q16" s="20"/>
      <c r="R16" s="20"/>
      <c r="S16" s="20"/>
      <c r="T16" s="20"/>
      <c r="U16" s="20"/>
      <c r="V16" s="20"/>
      <c r="W16" s="20"/>
      <c r="X16" s="21"/>
      <c r="Y16" s="41"/>
      <c r="Z16" s="22">
        <f>'[4]تحصيل ناقص'!AJ18</f>
        <v>0.17999999999994998</v>
      </c>
      <c r="AA16" s="23">
        <f t="shared" si="2"/>
        <v>1200.1799999999998</v>
      </c>
      <c r="AB16" s="24">
        <f t="shared" si="1"/>
        <v>1407.8200000000002</v>
      </c>
      <c r="AC16" s="47"/>
      <c r="AD16" s="26"/>
    </row>
    <row r="17" spans="1:30" ht="25.15" customHeight="1" x14ac:dyDescent="0.25">
      <c r="A17" s="12">
        <v>16</v>
      </c>
      <c r="B17" s="13" t="s">
        <v>44</v>
      </c>
      <c r="C17" s="40">
        <v>6333</v>
      </c>
      <c r="D17" s="15">
        <f>'[3]daily base order'!AK18</f>
        <v>512</v>
      </c>
      <c r="E17" s="16">
        <f>'[3]daily base order'!AV18</f>
        <v>3000</v>
      </c>
      <c r="F17" s="16"/>
      <c r="G17" s="16"/>
      <c r="H17" s="16"/>
      <c r="I17" s="17">
        <f t="shared" si="0"/>
        <v>3000</v>
      </c>
      <c r="J17" s="18">
        <v>1200</v>
      </c>
      <c r="K17" s="48"/>
      <c r="L17" s="19"/>
      <c r="M17" s="48"/>
      <c r="N17" s="49"/>
      <c r="O17" s="20">
        <v>600</v>
      </c>
      <c r="P17" s="20"/>
      <c r="Q17" s="20"/>
      <c r="R17" s="20"/>
      <c r="S17" s="20"/>
      <c r="T17" s="20"/>
      <c r="U17" s="20"/>
      <c r="V17" s="20"/>
      <c r="W17" s="20"/>
      <c r="X17" s="21"/>
      <c r="Y17" s="41"/>
      <c r="Z17" s="22">
        <f>'[4]تحصيل ناقص'!AJ19</f>
        <v>0.11999999999999744</v>
      </c>
      <c r="AA17" s="23">
        <f t="shared" si="2"/>
        <v>1800.12</v>
      </c>
      <c r="AB17" s="24">
        <f t="shared" si="1"/>
        <v>1199.8800000000001</v>
      </c>
      <c r="AC17" s="50"/>
      <c r="AD17" s="26"/>
    </row>
    <row r="18" spans="1:30" ht="25.15" customHeight="1" x14ac:dyDescent="0.25">
      <c r="A18" s="12">
        <v>17</v>
      </c>
      <c r="B18" s="36" t="s">
        <v>45</v>
      </c>
      <c r="C18" s="40">
        <v>6334</v>
      </c>
      <c r="D18" s="15">
        <f>'[3]daily base order'!AK19</f>
        <v>443</v>
      </c>
      <c r="E18" s="16">
        <f>'[3]daily base order'!AV19</f>
        <v>2517</v>
      </c>
      <c r="F18" s="16"/>
      <c r="G18" s="45"/>
      <c r="H18" s="45"/>
      <c r="I18" s="17">
        <f t="shared" si="0"/>
        <v>2517</v>
      </c>
      <c r="J18" s="18">
        <v>1200</v>
      </c>
      <c r="K18" s="19"/>
      <c r="L18" s="19"/>
      <c r="M18" s="19"/>
      <c r="N18" s="20"/>
      <c r="O18" s="20">
        <v>600</v>
      </c>
      <c r="P18" s="20"/>
      <c r="Q18" s="20"/>
      <c r="R18" s="20"/>
      <c r="S18" s="20"/>
      <c r="T18" s="20"/>
      <c r="U18" s="20"/>
      <c r="V18" s="20"/>
      <c r="W18" s="20"/>
      <c r="X18" s="41"/>
      <c r="Y18" s="41"/>
      <c r="Z18" s="22">
        <f>'[4]تحصيل ناقص'!AJ20</f>
        <v>13.839999999999819</v>
      </c>
      <c r="AA18" s="23">
        <f t="shared" si="2"/>
        <v>1813.84</v>
      </c>
      <c r="AB18" s="46">
        <f t="shared" si="1"/>
        <v>703.16000000000008</v>
      </c>
      <c r="AC18" s="47"/>
      <c r="AD18" s="26"/>
    </row>
    <row r="19" spans="1:30" ht="25.15" customHeight="1" x14ac:dyDescent="0.25">
      <c r="A19" s="12">
        <v>18</v>
      </c>
      <c r="B19" s="36" t="s">
        <v>46</v>
      </c>
      <c r="C19" s="51">
        <v>6341</v>
      </c>
      <c r="D19" s="15">
        <f>'[3]daily base order'!AK20</f>
        <v>446</v>
      </c>
      <c r="E19" s="16">
        <f>'[3]daily base order'!AV20</f>
        <v>2538</v>
      </c>
      <c r="F19" s="16"/>
      <c r="G19" s="16"/>
      <c r="H19" s="16"/>
      <c r="I19" s="17">
        <f t="shared" si="0"/>
        <v>2538</v>
      </c>
      <c r="J19" s="18">
        <v>1200</v>
      </c>
      <c r="K19" s="52"/>
      <c r="L19" s="19"/>
      <c r="M19" s="52"/>
      <c r="N19" s="22"/>
      <c r="O19" s="20">
        <v>600</v>
      </c>
      <c r="P19" s="20"/>
      <c r="Q19" s="20"/>
      <c r="R19" s="20"/>
      <c r="S19" s="20"/>
      <c r="T19" s="20"/>
      <c r="U19" s="20"/>
      <c r="V19" s="20"/>
      <c r="W19" s="20"/>
      <c r="X19" s="53"/>
      <c r="Y19" s="21"/>
      <c r="Z19" s="22">
        <f>'[4]تحصيل ناقص'!AJ21</f>
        <v>114.67000000000027</v>
      </c>
      <c r="AA19" s="23">
        <f t="shared" si="2"/>
        <v>1914.6700000000003</v>
      </c>
      <c r="AB19" s="24">
        <f t="shared" si="1"/>
        <v>623.3299999999997</v>
      </c>
      <c r="AC19" s="42"/>
      <c r="AD19" s="26"/>
    </row>
    <row r="20" spans="1:30" ht="25.15" customHeight="1" x14ac:dyDescent="0.25">
      <c r="A20" s="12">
        <v>19</v>
      </c>
      <c r="B20" s="36" t="s">
        <v>47</v>
      </c>
      <c r="C20" s="51">
        <v>6345</v>
      </c>
      <c r="D20" s="15">
        <f>'[3]daily base order'!AK21</f>
        <v>239</v>
      </c>
      <c r="E20" s="16">
        <f>'[3]daily base order'!AV21</f>
        <v>1500</v>
      </c>
      <c r="F20" s="16"/>
      <c r="G20" s="16"/>
      <c r="H20" s="16"/>
      <c r="I20" s="17">
        <f t="shared" si="0"/>
        <v>1500</v>
      </c>
      <c r="J20" s="18">
        <v>1200</v>
      </c>
      <c r="K20" s="52"/>
      <c r="L20" s="19"/>
      <c r="M20" s="52"/>
      <c r="N20" s="22">
        <v>0</v>
      </c>
      <c r="O20" s="20"/>
      <c r="P20" s="20"/>
      <c r="Q20" s="20"/>
      <c r="R20" s="20"/>
      <c r="S20" s="20"/>
      <c r="T20" s="20"/>
      <c r="U20" s="20"/>
      <c r="V20" s="20"/>
      <c r="W20" s="20"/>
      <c r="X20" s="53"/>
      <c r="Y20" s="21"/>
      <c r="Z20" s="22">
        <f>'[4]تحصيل ناقص'!AJ22</f>
        <v>21.240000000000109</v>
      </c>
      <c r="AA20" s="23">
        <f t="shared" si="2"/>
        <v>1221.24</v>
      </c>
      <c r="AB20" s="24">
        <f t="shared" si="1"/>
        <v>278.76</v>
      </c>
      <c r="AC20" s="42"/>
      <c r="AD20" s="26"/>
    </row>
    <row r="21" spans="1:30" ht="25.15" customHeight="1" x14ac:dyDescent="0.25">
      <c r="A21" s="12">
        <v>20</v>
      </c>
      <c r="B21" s="36" t="s">
        <v>48</v>
      </c>
      <c r="C21" s="51">
        <v>6355</v>
      </c>
      <c r="D21" s="15">
        <f>'[3]daily base order'!AK22</f>
        <v>271</v>
      </c>
      <c r="E21" s="16">
        <f>'[3]daily base order'!AV22</f>
        <v>1140.0999999999999</v>
      </c>
      <c r="F21" s="16"/>
      <c r="G21" s="16"/>
      <c r="H21" s="16"/>
      <c r="I21" s="17">
        <f t="shared" si="0"/>
        <v>1140.0999999999999</v>
      </c>
      <c r="J21" s="18">
        <f>1200-330.8</f>
        <v>869.2</v>
      </c>
      <c r="K21" s="52"/>
      <c r="L21" s="19"/>
      <c r="M21" s="52"/>
      <c r="N21" s="22">
        <v>50</v>
      </c>
      <c r="O21" s="20">
        <v>200</v>
      </c>
      <c r="P21" s="20"/>
      <c r="Q21" s="20"/>
      <c r="R21" s="20"/>
      <c r="S21" s="20"/>
      <c r="T21" s="20"/>
      <c r="U21" s="20"/>
      <c r="V21" s="20"/>
      <c r="W21" s="20"/>
      <c r="X21" s="53"/>
      <c r="Y21" s="21"/>
      <c r="Z21" s="22">
        <f>'[4]تحصيل ناقص'!AJ23</f>
        <v>20.900000000000091</v>
      </c>
      <c r="AA21" s="23">
        <f t="shared" si="2"/>
        <v>1140.1000000000001</v>
      </c>
      <c r="AB21" s="24">
        <f t="shared" si="1"/>
        <v>0</v>
      </c>
      <c r="AC21" s="42"/>
      <c r="AD21" s="26"/>
    </row>
    <row r="22" spans="1:30" ht="25.15" customHeight="1" x14ac:dyDescent="0.25">
      <c r="A22" s="12">
        <v>21</v>
      </c>
      <c r="B22" s="54" t="s">
        <v>49</v>
      </c>
      <c r="C22" s="51">
        <v>6354</v>
      </c>
      <c r="D22" s="15">
        <f>'[3]daily base order'!AK23</f>
        <v>325</v>
      </c>
      <c r="E22" s="16">
        <f>'[3]daily base order'!AV23</f>
        <v>1925</v>
      </c>
      <c r="F22" s="16"/>
      <c r="G22" s="16"/>
      <c r="H22" s="16"/>
      <c r="I22" s="17">
        <f t="shared" si="0"/>
        <v>1925</v>
      </c>
      <c r="J22" s="55">
        <v>1200</v>
      </c>
      <c r="K22" s="52"/>
      <c r="L22" s="19"/>
      <c r="M22" s="52"/>
      <c r="N22" s="22">
        <v>0</v>
      </c>
      <c r="O22" s="20"/>
      <c r="P22" s="20"/>
      <c r="Q22" s="20"/>
      <c r="R22" s="20"/>
      <c r="S22" s="20"/>
      <c r="T22" s="20"/>
      <c r="U22" s="20"/>
      <c r="V22" s="20"/>
      <c r="W22" s="20"/>
      <c r="X22" s="53"/>
      <c r="Y22" s="21"/>
      <c r="Z22" s="22">
        <f>'[4]تحصيل ناقص'!AJ24</f>
        <v>145.17000000000004</v>
      </c>
      <c r="AA22" s="23">
        <f t="shared" si="2"/>
        <v>1345.17</v>
      </c>
      <c r="AB22" s="24">
        <f t="shared" si="1"/>
        <v>579.82999999999993</v>
      </c>
      <c r="AC22" s="42"/>
      <c r="AD22" s="26"/>
    </row>
    <row r="23" spans="1:30" ht="25.15" customHeight="1" x14ac:dyDescent="0.25">
      <c r="A23" s="12">
        <v>22</v>
      </c>
      <c r="B23" s="12" t="s">
        <v>50</v>
      </c>
      <c r="C23" s="51">
        <v>6353</v>
      </c>
      <c r="D23" s="15">
        <f>'[3]daily base order'!AK24</f>
        <v>362</v>
      </c>
      <c r="E23" s="16">
        <f>'[3]daily base order'!AV24</f>
        <v>2110</v>
      </c>
      <c r="F23" s="56"/>
      <c r="G23" s="16"/>
      <c r="H23" s="16"/>
      <c r="I23" s="17">
        <f t="shared" si="0"/>
        <v>2110</v>
      </c>
      <c r="J23" s="55">
        <v>1200</v>
      </c>
      <c r="K23" s="52"/>
      <c r="L23" s="19"/>
      <c r="M23" s="52"/>
      <c r="N23" s="22">
        <v>0</v>
      </c>
      <c r="O23" s="20"/>
      <c r="P23" s="20"/>
      <c r="Q23" s="20"/>
      <c r="R23" s="20"/>
      <c r="S23" s="20"/>
      <c r="T23" s="20"/>
      <c r="U23" s="20"/>
      <c r="V23" s="20"/>
      <c r="W23" s="20"/>
      <c r="X23" s="53"/>
      <c r="Y23" s="21"/>
      <c r="Z23" s="22">
        <f>'[4]تحصيل ناقص'!AJ25</f>
        <v>99.950000000000045</v>
      </c>
      <c r="AA23" s="23">
        <f t="shared" si="2"/>
        <v>1299.95</v>
      </c>
      <c r="AB23" s="24">
        <f t="shared" si="1"/>
        <v>810.05</v>
      </c>
      <c r="AC23" s="42"/>
      <c r="AD23" s="26"/>
    </row>
    <row r="24" spans="1:30" ht="25.15" customHeight="1" x14ac:dyDescent="0.25">
      <c r="A24" s="12">
        <v>23</v>
      </c>
      <c r="B24" s="12" t="s">
        <v>51</v>
      </c>
      <c r="C24" s="51">
        <v>6352</v>
      </c>
      <c r="D24" s="15">
        <f>'[3]daily base order'!AK25</f>
        <v>353</v>
      </c>
      <c r="E24" s="16">
        <f>'[3]daily base order'!AV25</f>
        <v>2065</v>
      </c>
      <c r="F24" s="56"/>
      <c r="G24" s="16"/>
      <c r="H24" s="16"/>
      <c r="I24" s="17">
        <f t="shared" si="0"/>
        <v>2065</v>
      </c>
      <c r="J24" s="55">
        <v>1200</v>
      </c>
      <c r="K24" s="52"/>
      <c r="L24" s="19"/>
      <c r="M24" s="52"/>
      <c r="N24" s="22">
        <v>15</v>
      </c>
      <c r="O24" s="20"/>
      <c r="P24" s="20"/>
      <c r="Q24" s="20"/>
      <c r="R24" s="20"/>
      <c r="S24" s="20"/>
      <c r="T24" s="20"/>
      <c r="U24" s="20"/>
      <c r="V24" s="20"/>
      <c r="W24" s="20"/>
      <c r="X24" s="53"/>
      <c r="Y24" s="21"/>
      <c r="Z24" s="22">
        <f>'[4]تحصيل ناقص'!AJ26</f>
        <v>0.66000000000036607</v>
      </c>
      <c r="AA24" s="23">
        <f t="shared" si="2"/>
        <v>1215.6600000000003</v>
      </c>
      <c r="AB24" s="24">
        <f t="shared" si="1"/>
        <v>849.33999999999969</v>
      </c>
      <c r="AC24" s="42"/>
      <c r="AD24" s="26"/>
    </row>
    <row r="25" spans="1:30" ht="25.15" customHeight="1" x14ac:dyDescent="0.25">
      <c r="A25" s="12">
        <v>24</v>
      </c>
      <c r="B25" s="12" t="s">
        <v>52</v>
      </c>
      <c r="C25" s="51">
        <v>6360</v>
      </c>
      <c r="D25" s="15">
        <f>'[3]daily base order'!AK26</f>
        <v>312</v>
      </c>
      <c r="E25" s="16">
        <f>'[3]daily base order'!AV26</f>
        <v>1500</v>
      </c>
      <c r="F25" s="56"/>
      <c r="G25" s="16"/>
      <c r="H25" s="16"/>
      <c r="I25" s="17">
        <f t="shared" si="0"/>
        <v>1500</v>
      </c>
      <c r="J25" s="55">
        <v>700</v>
      </c>
      <c r="K25" s="52"/>
      <c r="L25" s="19"/>
      <c r="M25" s="52"/>
      <c r="N25" s="22">
        <v>50</v>
      </c>
      <c r="O25" s="20"/>
      <c r="P25" s="20"/>
      <c r="Q25" s="20"/>
      <c r="R25" s="20"/>
      <c r="S25" s="20"/>
      <c r="T25" s="20"/>
      <c r="U25" s="20"/>
      <c r="V25" s="20"/>
      <c r="W25" s="20"/>
      <c r="X25" s="53"/>
      <c r="Y25" s="21"/>
      <c r="Z25" s="22">
        <f>'[4]تحصيل ناقص'!AJ27</f>
        <v>48.810000000000258</v>
      </c>
      <c r="AA25" s="23">
        <f t="shared" si="2"/>
        <v>798.81000000000029</v>
      </c>
      <c r="AB25" s="24">
        <f t="shared" si="1"/>
        <v>701.18999999999971</v>
      </c>
      <c r="AC25" s="42"/>
      <c r="AD25" s="26"/>
    </row>
    <row r="26" spans="1:30" ht="25.15" customHeight="1" x14ac:dyDescent="0.25">
      <c r="A26" s="12">
        <v>25</v>
      </c>
      <c r="B26" s="57" t="s">
        <v>53</v>
      </c>
      <c r="C26" s="58">
        <v>6357</v>
      </c>
      <c r="D26" s="15">
        <f>'[3]daily base order'!AK27</f>
        <v>11</v>
      </c>
      <c r="E26" s="16">
        <f>'[3]daily base order'!AV27</f>
        <v>0</v>
      </c>
      <c r="F26" s="56"/>
      <c r="G26" s="16"/>
      <c r="H26" s="16"/>
      <c r="I26" s="17">
        <f t="shared" si="0"/>
        <v>0</v>
      </c>
      <c r="J26" s="55"/>
      <c r="K26" s="52"/>
      <c r="L26" s="19"/>
      <c r="M26" s="52"/>
      <c r="N26" s="22" t="s">
        <v>54</v>
      </c>
      <c r="O26" s="20"/>
      <c r="P26" s="20"/>
      <c r="Q26" s="20"/>
      <c r="R26" s="20"/>
      <c r="S26" s="20"/>
      <c r="T26" s="20"/>
      <c r="U26" s="20"/>
      <c r="V26" s="20"/>
      <c r="W26" s="20"/>
      <c r="X26" s="53"/>
      <c r="Y26" s="21"/>
      <c r="Z26" s="22">
        <f>'[4]تحصيل ناقص'!AJ28</f>
        <v>-1.0000000000005116E-2</v>
      </c>
      <c r="AA26" s="23">
        <f t="shared" si="2"/>
        <v>-1.0000000000005116E-2</v>
      </c>
      <c r="AB26" s="24">
        <f t="shared" si="1"/>
        <v>1.0000000000005116E-2</v>
      </c>
      <c r="AC26" s="42"/>
      <c r="AD26" s="26"/>
    </row>
    <row r="27" spans="1:30" ht="25.15" customHeight="1" x14ac:dyDescent="0.25">
      <c r="A27" s="12">
        <v>26</v>
      </c>
      <c r="B27" s="57" t="s">
        <v>55</v>
      </c>
      <c r="C27" s="58">
        <v>6358</v>
      </c>
      <c r="D27" s="15">
        <f>'[3]daily base order'!AK28</f>
        <v>0</v>
      </c>
      <c r="E27" s="16">
        <f>'[3]daily base order'!AV28</f>
        <v>0</v>
      </c>
      <c r="F27" s="56"/>
      <c r="G27" s="16"/>
      <c r="H27" s="16"/>
      <c r="I27" s="17">
        <f t="shared" si="0"/>
        <v>0</v>
      </c>
      <c r="J27" s="55"/>
      <c r="K27" s="52"/>
      <c r="L27" s="19"/>
      <c r="M27" s="52"/>
      <c r="N27" s="22" t="s">
        <v>54</v>
      </c>
      <c r="O27" s="20"/>
      <c r="P27" s="20"/>
      <c r="Q27" s="20"/>
      <c r="R27" s="20"/>
      <c r="S27" s="20"/>
      <c r="T27" s="20"/>
      <c r="U27" s="20"/>
      <c r="V27" s="20"/>
      <c r="W27" s="20"/>
      <c r="X27" s="53"/>
      <c r="Y27" s="21"/>
      <c r="Z27" s="22">
        <f>'[4]تحصيل ناقص'!AJ29</f>
        <v>0</v>
      </c>
      <c r="AA27" s="23">
        <f t="shared" si="2"/>
        <v>0</v>
      </c>
      <c r="AB27" s="24">
        <f t="shared" si="1"/>
        <v>0</v>
      </c>
      <c r="AC27" s="42"/>
      <c r="AD27" s="26"/>
    </row>
    <row r="28" spans="1:30" ht="25.15" customHeight="1" x14ac:dyDescent="0.25">
      <c r="A28" s="12">
        <v>27</v>
      </c>
      <c r="B28" s="12" t="s">
        <v>56</v>
      </c>
      <c r="C28" s="51">
        <v>6359</v>
      </c>
      <c r="D28" s="15">
        <f>'[3]daily base order'!AK29</f>
        <v>247</v>
      </c>
      <c r="E28" s="16">
        <f>'[3]daily base order'!AV29</f>
        <v>1500</v>
      </c>
      <c r="F28" s="56"/>
      <c r="G28" s="16"/>
      <c r="H28" s="16"/>
      <c r="I28" s="17">
        <f t="shared" si="0"/>
        <v>1500</v>
      </c>
      <c r="J28" s="55"/>
      <c r="K28" s="52"/>
      <c r="L28" s="19"/>
      <c r="M28" s="52"/>
      <c r="N28" s="22" t="s">
        <v>54</v>
      </c>
      <c r="O28" s="20"/>
      <c r="P28" s="20"/>
      <c r="Q28" s="20"/>
      <c r="R28" s="20"/>
      <c r="S28" s="20"/>
      <c r="T28" s="20"/>
      <c r="U28" s="20"/>
      <c r="V28" s="20"/>
      <c r="W28" s="20"/>
      <c r="X28" s="53"/>
      <c r="Y28" s="21"/>
      <c r="Z28" s="22">
        <f>'[4]تحصيل ناقص'!AJ30</f>
        <v>0.28000000000020542</v>
      </c>
      <c r="AA28" s="23">
        <f t="shared" si="2"/>
        <v>0.28000000000020542</v>
      </c>
      <c r="AB28" s="24">
        <f t="shared" si="1"/>
        <v>1499.7199999999998</v>
      </c>
      <c r="AC28" s="42"/>
      <c r="AD28" s="26"/>
    </row>
    <row r="29" spans="1:30" ht="25.15" customHeight="1" thickBot="1" x14ac:dyDescent="0.3">
      <c r="A29" s="12">
        <v>28</v>
      </c>
      <c r="B29" s="59" t="s">
        <v>57</v>
      </c>
      <c r="C29" s="60">
        <v>6363</v>
      </c>
      <c r="D29" s="15">
        <f>'[3]daily base order'!AK30</f>
        <v>0</v>
      </c>
      <c r="E29" s="16">
        <f>'[3]daily base order'!AV30</f>
        <v>750</v>
      </c>
      <c r="F29" s="56"/>
      <c r="G29" s="16"/>
      <c r="H29" s="16"/>
      <c r="I29" s="17">
        <f t="shared" si="0"/>
        <v>750</v>
      </c>
      <c r="J29" s="55"/>
      <c r="K29" s="52"/>
      <c r="L29" s="19"/>
      <c r="M29" s="52"/>
      <c r="N29" s="22">
        <v>200</v>
      </c>
      <c r="O29" s="20"/>
      <c r="P29" s="20"/>
      <c r="Q29" s="20"/>
      <c r="R29" s="20"/>
      <c r="S29" s="20"/>
      <c r="T29" s="20"/>
      <c r="U29" s="20"/>
      <c r="V29" s="20"/>
      <c r="W29" s="20"/>
      <c r="X29" s="53"/>
      <c r="Y29" s="21"/>
      <c r="Z29" s="22">
        <f>'[4]تحصيل ناقص'!AJ31</f>
        <v>0</v>
      </c>
      <c r="AA29" s="23">
        <f t="shared" si="2"/>
        <v>200</v>
      </c>
      <c r="AB29" s="24">
        <f t="shared" si="1"/>
        <v>550</v>
      </c>
      <c r="AC29" s="42"/>
      <c r="AD29" s="26"/>
    </row>
    <row r="30" spans="1:30" ht="25.15" customHeight="1" thickBot="1" x14ac:dyDescent="0.3">
      <c r="A30" s="12">
        <v>29</v>
      </c>
      <c r="B30" s="61" t="s">
        <v>58</v>
      </c>
      <c r="C30" s="62">
        <v>6364</v>
      </c>
      <c r="D30" s="15">
        <f>'[3]daily base order'!AK31</f>
        <v>0</v>
      </c>
      <c r="E30" s="16">
        <f>'[3]daily base order'!AV31</f>
        <v>750</v>
      </c>
      <c r="F30" s="56"/>
      <c r="G30" s="16"/>
      <c r="H30" s="16"/>
      <c r="I30" s="17">
        <f t="shared" si="0"/>
        <v>750</v>
      </c>
      <c r="J30" s="55"/>
      <c r="K30" s="52"/>
      <c r="L30" s="19"/>
      <c r="M30" s="52"/>
      <c r="N30" s="22">
        <v>200</v>
      </c>
      <c r="O30" s="20"/>
      <c r="P30" s="20"/>
      <c r="Q30" s="20"/>
      <c r="R30" s="20"/>
      <c r="S30" s="20"/>
      <c r="T30" s="20"/>
      <c r="U30" s="20"/>
      <c r="V30" s="20"/>
      <c r="W30" s="20"/>
      <c r="X30" s="53"/>
      <c r="Y30" s="21"/>
      <c r="Z30" s="22">
        <f>'[4]تحصيل ناقص'!AJ32</f>
        <v>0</v>
      </c>
      <c r="AA30" s="23">
        <f t="shared" si="2"/>
        <v>200</v>
      </c>
      <c r="AB30" s="24">
        <f t="shared" si="1"/>
        <v>550</v>
      </c>
      <c r="AC30" s="42"/>
      <c r="AD30" s="26"/>
    </row>
    <row r="31" spans="1:30" ht="25.15" customHeight="1" thickBot="1" x14ac:dyDescent="0.3">
      <c r="A31" s="12">
        <v>30</v>
      </c>
      <c r="B31" s="63" t="s">
        <v>59</v>
      </c>
      <c r="C31" s="64">
        <v>6365</v>
      </c>
      <c r="D31" s="15">
        <f>'[3]daily base order'!AK32</f>
        <v>0</v>
      </c>
      <c r="E31" s="16">
        <f>'[3]daily base order'!AV32</f>
        <v>750</v>
      </c>
      <c r="F31" s="56"/>
      <c r="G31" s="16"/>
      <c r="H31" s="16"/>
      <c r="I31" s="17">
        <f t="shared" si="0"/>
        <v>750</v>
      </c>
      <c r="J31" s="55"/>
      <c r="K31" s="52"/>
      <c r="L31" s="19"/>
      <c r="M31" s="52"/>
      <c r="N31" s="22">
        <v>200</v>
      </c>
      <c r="O31" s="20"/>
      <c r="P31" s="20"/>
      <c r="Q31" s="20"/>
      <c r="R31" s="20"/>
      <c r="S31" s="20"/>
      <c r="T31" s="20"/>
      <c r="U31" s="20"/>
      <c r="V31" s="20"/>
      <c r="W31" s="20"/>
      <c r="X31" s="53"/>
      <c r="Y31" s="21"/>
      <c r="Z31" s="22">
        <f>'[4]تحصيل ناقص'!AJ33</f>
        <v>0</v>
      </c>
      <c r="AA31" s="23">
        <f t="shared" si="2"/>
        <v>200</v>
      </c>
      <c r="AB31" s="24">
        <f t="shared" si="1"/>
        <v>550</v>
      </c>
      <c r="AC31" s="42"/>
      <c r="AD31" s="26"/>
    </row>
    <row r="32" spans="1:30" ht="25.15" customHeight="1" thickBot="1" x14ac:dyDescent="0.3">
      <c r="A32" s="12">
        <v>31</v>
      </c>
      <c r="B32" s="63" t="s">
        <v>60</v>
      </c>
      <c r="C32" s="64">
        <v>6366</v>
      </c>
      <c r="D32" s="15">
        <f>'[3]daily base order'!AK33</f>
        <v>0</v>
      </c>
      <c r="E32" s="16">
        <f>'[3]daily base order'!AV33</f>
        <v>750</v>
      </c>
      <c r="F32" s="56"/>
      <c r="G32" s="16"/>
      <c r="H32" s="16"/>
      <c r="I32" s="17">
        <f t="shared" si="0"/>
        <v>750</v>
      </c>
      <c r="J32" s="55"/>
      <c r="K32" s="52"/>
      <c r="L32" s="19"/>
      <c r="M32" s="52"/>
      <c r="N32" s="22">
        <v>200</v>
      </c>
      <c r="O32" s="20"/>
      <c r="P32" s="20"/>
      <c r="Q32" s="20"/>
      <c r="R32" s="20"/>
      <c r="S32" s="20"/>
      <c r="T32" s="20"/>
      <c r="U32" s="20"/>
      <c r="V32" s="20"/>
      <c r="W32" s="20"/>
      <c r="X32" s="53"/>
      <c r="Y32" s="21"/>
      <c r="Z32" s="22">
        <f>'[4]تحصيل ناقص'!AJ34</f>
        <v>0</v>
      </c>
      <c r="AA32" s="23">
        <f t="shared" si="2"/>
        <v>200</v>
      </c>
      <c r="AB32" s="24">
        <f t="shared" si="1"/>
        <v>550</v>
      </c>
      <c r="AC32" s="42"/>
      <c r="AD32" s="26"/>
    </row>
    <row r="33" spans="1:30" ht="25.15" customHeight="1" thickBot="1" x14ac:dyDescent="0.3">
      <c r="A33" s="12">
        <v>32</v>
      </c>
      <c r="B33" s="63" t="s">
        <v>61</v>
      </c>
      <c r="C33" s="64">
        <v>6367</v>
      </c>
      <c r="D33" s="15">
        <f>'[3]daily base order'!AK34</f>
        <v>0</v>
      </c>
      <c r="E33" s="16">
        <f>'[3]daily base order'!AV34</f>
        <v>750</v>
      </c>
      <c r="F33" s="56"/>
      <c r="G33" s="16"/>
      <c r="H33" s="16"/>
      <c r="I33" s="17">
        <f t="shared" si="0"/>
        <v>750</v>
      </c>
      <c r="J33" s="55"/>
      <c r="K33" s="52"/>
      <c r="L33" s="19"/>
      <c r="M33" s="52"/>
      <c r="N33" s="22">
        <v>200</v>
      </c>
      <c r="O33" s="20"/>
      <c r="P33" s="20"/>
      <c r="Q33" s="20"/>
      <c r="R33" s="20"/>
      <c r="S33" s="20"/>
      <c r="T33" s="20"/>
      <c r="U33" s="20"/>
      <c r="V33" s="20"/>
      <c r="W33" s="20"/>
      <c r="X33" s="53"/>
      <c r="Y33" s="21"/>
      <c r="Z33" s="22">
        <f>'[4]تحصيل ناقص'!AJ35</f>
        <v>0</v>
      </c>
      <c r="AA33" s="23">
        <f t="shared" si="2"/>
        <v>200</v>
      </c>
      <c r="AB33" s="24">
        <f t="shared" si="1"/>
        <v>550</v>
      </c>
      <c r="AC33" s="42"/>
      <c r="AD33" s="26"/>
    </row>
    <row r="34" spans="1:30" ht="25.15" customHeight="1" thickBot="1" x14ac:dyDescent="0.3">
      <c r="A34" s="12">
        <v>33</v>
      </c>
      <c r="B34" s="63" t="s">
        <v>62</v>
      </c>
      <c r="C34" s="64">
        <v>6368</v>
      </c>
      <c r="D34" s="15">
        <f>'[3]daily base order'!AK35</f>
        <v>0</v>
      </c>
      <c r="E34" s="16">
        <f>'[3]daily base order'!AV35</f>
        <v>750</v>
      </c>
      <c r="F34" s="56"/>
      <c r="G34" s="16"/>
      <c r="H34" s="16"/>
      <c r="I34" s="17">
        <f t="shared" si="0"/>
        <v>750</v>
      </c>
      <c r="J34" s="55"/>
      <c r="K34" s="52"/>
      <c r="L34" s="19"/>
      <c r="M34" s="52"/>
      <c r="N34" s="22">
        <v>200</v>
      </c>
      <c r="O34" s="20"/>
      <c r="P34" s="20"/>
      <c r="Q34" s="20"/>
      <c r="R34" s="20"/>
      <c r="S34" s="20"/>
      <c r="T34" s="20"/>
      <c r="U34" s="20"/>
      <c r="V34" s="20"/>
      <c r="W34" s="20"/>
      <c r="X34" s="53"/>
      <c r="Y34" s="21"/>
      <c r="Z34" s="22">
        <f>'[4]تحصيل ناقص'!AJ36</f>
        <v>0</v>
      </c>
      <c r="AA34" s="23">
        <f t="shared" si="2"/>
        <v>200</v>
      </c>
      <c r="AB34" s="24">
        <f t="shared" si="1"/>
        <v>550</v>
      </c>
      <c r="AC34" s="42"/>
      <c r="AD34" s="26"/>
    </row>
    <row r="35" spans="1:30" ht="25.15" customHeight="1" thickBot="1" x14ac:dyDescent="0.3">
      <c r="A35" s="12">
        <v>34</v>
      </c>
      <c r="B35" s="63" t="s">
        <v>63</v>
      </c>
      <c r="C35" s="64">
        <v>6369</v>
      </c>
      <c r="D35" s="15">
        <f>'[3]daily base order'!AK36</f>
        <v>0</v>
      </c>
      <c r="E35" s="16">
        <f>'[3]daily base order'!AV36</f>
        <v>750</v>
      </c>
      <c r="F35" s="56"/>
      <c r="G35" s="16"/>
      <c r="H35" s="16"/>
      <c r="I35" s="17">
        <f t="shared" si="0"/>
        <v>750</v>
      </c>
      <c r="J35" s="55"/>
      <c r="K35" s="52"/>
      <c r="L35" s="19"/>
      <c r="M35" s="52"/>
      <c r="N35" s="22">
        <v>200</v>
      </c>
      <c r="O35" s="20"/>
      <c r="P35" s="20"/>
      <c r="Q35" s="20"/>
      <c r="R35" s="20"/>
      <c r="S35" s="20"/>
      <c r="T35" s="20"/>
      <c r="U35" s="20"/>
      <c r="V35" s="20"/>
      <c r="W35" s="20"/>
      <c r="X35" s="53"/>
      <c r="Y35" s="21"/>
      <c r="Z35" s="22">
        <f>'[4]تحصيل ناقص'!AJ37</f>
        <v>0</v>
      </c>
      <c r="AA35" s="23">
        <f t="shared" si="2"/>
        <v>200</v>
      </c>
      <c r="AB35" s="24">
        <f t="shared" si="1"/>
        <v>550</v>
      </c>
      <c r="AC35" s="42"/>
      <c r="AD35" s="26"/>
    </row>
    <row r="36" spans="1:30" ht="25.15" customHeight="1" thickBot="1" x14ac:dyDescent="0.3">
      <c r="A36" s="12">
        <v>35</v>
      </c>
      <c r="B36" s="63" t="s">
        <v>64</v>
      </c>
      <c r="C36" s="64">
        <v>6370</v>
      </c>
      <c r="D36" s="15">
        <f>'[3]daily base order'!AK37</f>
        <v>0</v>
      </c>
      <c r="E36" s="16">
        <f>'[3]daily base order'!AV37</f>
        <v>500</v>
      </c>
      <c r="F36" s="56"/>
      <c r="G36" s="16"/>
      <c r="H36" s="16"/>
      <c r="I36" s="17">
        <f t="shared" si="0"/>
        <v>500</v>
      </c>
      <c r="J36" s="55"/>
      <c r="K36" s="52"/>
      <c r="L36" s="19"/>
      <c r="M36" s="52"/>
      <c r="N36" s="22">
        <v>100</v>
      </c>
      <c r="O36" s="20"/>
      <c r="P36" s="20"/>
      <c r="Q36" s="20"/>
      <c r="R36" s="20"/>
      <c r="S36" s="20"/>
      <c r="T36" s="20"/>
      <c r="U36" s="20"/>
      <c r="V36" s="20"/>
      <c r="W36" s="20"/>
      <c r="X36" s="53"/>
      <c r="Y36" s="21"/>
      <c r="Z36" s="22">
        <f>'[4]تحصيل ناقص'!AJ38</f>
        <v>0</v>
      </c>
      <c r="AA36" s="23">
        <f t="shared" si="2"/>
        <v>100</v>
      </c>
      <c r="AB36" s="24">
        <f t="shared" si="1"/>
        <v>400</v>
      </c>
      <c r="AC36" s="42"/>
      <c r="AD36" s="26"/>
    </row>
    <row r="37" spans="1:30" ht="25.15" customHeight="1" thickBot="1" x14ac:dyDescent="0.3">
      <c r="A37" s="12">
        <v>36</v>
      </c>
      <c r="B37" s="63" t="s">
        <v>65</v>
      </c>
      <c r="C37" s="64">
        <v>6371</v>
      </c>
      <c r="D37" s="15">
        <f>'[3]daily base order'!AK38</f>
        <v>0</v>
      </c>
      <c r="E37" s="16">
        <f>'[3]daily base order'!AV38</f>
        <v>500</v>
      </c>
      <c r="F37" s="56"/>
      <c r="G37" s="16"/>
      <c r="H37" s="16"/>
      <c r="I37" s="17">
        <f t="shared" si="0"/>
        <v>500</v>
      </c>
      <c r="J37" s="55"/>
      <c r="K37" s="52"/>
      <c r="L37" s="19"/>
      <c r="M37" s="52"/>
      <c r="N37" s="22">
        <v>100</v>
      </c>
      <c r="O37" s="20"/>
      <c r="P37" s="20"/>
      <c r="Q37" s="20"/>
      <c r="R37" s="20"/>
      <c r="S37" s="20"/>
      <c r="T37" s="20"/>
      <c r="U37" s="20"/>
      <c r="V37" s="20"/>
      <c r="W37" s="20"/>
      <c r="X37" s="53"/>
      <c r="Y37" s="21"/>
      <c r="Z37" s="22">
        <f>'[4]تحصيل ناقص'!AJ39</f>
        <v>0</v>
      </c>
      <c r="AA37" s="23">
        <f t="shared" si="2"/>
        <v>100</v>
      </c>
      <c r="AB37" s="24">
        <f t="shared" si="1"/>
        <v>400</v>
      </c>
      <c r="AC37" s="42"/>
      <c r="AD37" s="26"/>
    </row>
    <row r="38" spans="1:30" ht="25.15" customHeight="1" thickBot="1" x14ac:dyDescent="0.3">
      <c r="A38" s="12">
        <v>37</v>
      </c>
      <c r="B38" s="63" t="s">
        <v>66</v>
      </c>
      <c r="C38" s="64">
        <v>6372</v>
      </c>
      <c r="D38" s="15">
        <f>'[3]daily base order'!AK39</f>
        <v>0</v>
      </c>
      <c r="E38" s="16">
        <f>'[3]daily base order'!AV39</f>
        <v>500</v>
      </c>
      <c r="F38" s="56"/>
      <c r="G38" s="16"/>
      <c r="H38" s="16"/>
      <c r="I38" s="17">
        <f t="shared" si="0"/>
        <v>500</v>
      </c>
      <c r="J38" s="55"/>
      <c r="K38" s="52"/>
      <c r="L38" s="19"/>
      <c r="M38" s="52"/>
      <c r="N38" s="22">
        <v>100</v>
      </c>
      <c r="O38" s="20"/>
      <c r="P38" s="20"/>
      <c r="Q38" s="20"/>
      <c r="R38" s="20"/>
      <c r="S38" s="20"/>
      <c r="T38" s="20"/>
      <c r="U38" s="20"/>
      <c r="V38" s="20"/>
      <c r="W38" s="20"/>
      <c r="X38" s="53"/>
      <c r="Y38" s="21"/>
      <c r="Z38" s="22">
        <f>'[4]تحصيل ناقص'!AJ40</f>
        <v>0</v>
      </c>
      <c r="AA38" s="23">
        <f t="shared" si="2"/>
        <v>100</v>
      </c>
      <c r="AB38" s="24">
        <f t="shared" si="1"/>
        <v>400</v>
      </c>
      <c r="AC38" s="42"/>
      <c r="AD38" s="26"/>
    </row>
    <row r="39" spans="1:30" ht="25.15" customHeight="1" thickBot="1" x14ac:dyDescent="0.3">
      <c r="A39" s="12">
        <v>38</v>
      </c>
      <c r="B39" s="63" t="s">
        <v>67</v>
      </c>
      <c r="C39" s="64">
        <v>6373</v>
      </c>
      <c r="D39" s="15">
        <f>'[3]daily base order'!AK40</f>
        <v>0</v>
      </c>
      <c r="E39" s="16">
        <f>'[3]daily base order'!AV40</f>
        <v>500</v>
      </c>
      <c r="F39" s="56"/>
      <c r="G39" s="16"/>
      <c r="H39" s="16"/>
      <c r="I39" s="17">
        <f t="shared" si="0"/>
        <v>500</v>
      </c>
      <c r="J39" s="55"/>
      <c r="K39" s="52"/>
      <c r="L39" s="19"/>
      <c r="M39" s="52"/>
      <c r="N39" s="22">
        <v>100</v>
      </c>
      <c r="O39" s="20"/>
      <c r="P39" s="20"/>
      <c r="Q39" s="20"/>
      <c r="R39" s="20"/>
      <c r="S39" s="20"/>
      <c r="T39" s="20"/>
      <c r="U39" s="20"/>
      <c r="V39" s="20"/>
      <c r="W39" s="20"/>
      <c r="X39" s="53"/>
      <c r="Y39" s="21"/>
      <c r="Z39" s="22">
        <f>'[4]تحصيل ناقص'!AJ41</f>
        <v>0</v>
      </c>
      <c r="AA39" s="23">
        <f t="shared" si="2"/>
        <v>100</v>
      </c>
      <c r="AB39" s="24">
        <f t="shared" si="1"/>
        <v>400</v>
      </c>
      <c r="AC39" s="42"/>
      <c r="AD39" s="26"/>
    </row>
    <row r="40" spans="1:30" ht="25.15" customHeight="1" thickBot="1" x14ac:dyDescent="0.3">
      <c r="A40" s="12">
        <v>39</v>
      </c>
      <c r="B40" s="63" t="s">
        <v>68</v>
      </c>
      <c r="C40" s="64">
        <v>6374</v>
      </c>
      <c r="D40" s="15">
        <f>'[3]daily base order'!AK41</f>
        <v>0</v>
      </c>
      <c r="E40" s="16">
        <f>'[3]daily base order'!AV41</f>
        <v>500</v>
      </c>
      <c r="F40" s="56"/>
      <c r="G40" s="16"/>
      <c r="H40" s="16"/>
      <c r="I40" s="17">
        <f t="shared" si="0"/>
        <v>500</v>
      </c>
      <c r="J40" s="55"/>
      <c r="K40" s="52"/>
      <c r="L40" s="19"/>
      <c r="M40" s="52"/>
      <c r="N40" s="22">
        <v>100</v>
      </c>
      <c r="O40" s="20"/>
      <c r="P40" s="20"/>
      <c r="Q40" s="20"/>
      <c r="R40" s="20"/>
      <c r="S40" s="20"/>
      <c r="T40" s="20"/>
      <c r="U40" s="20"/>
      <c r="V40" s="20"/>
      <c r="W40" s="20"/>
      <c r="X40" s="53"/>
      <c r="Y40" s="21"/>
      <c r="Z40" s="22">
        <f>'[4]تحصيل ناقص'!AJ42</f>
        <v>0</v>
      </c>
      <c r="AA40" s="23">
        <f t="shared" si="2"/>
        <v>100</v>
      </c>
      <c r="AB40" s="24">
        <f t="shared" si="1"/>
        <v>400</v>
      </c>
      <c r="AC40" s="42"/>
      <c r="AD40" s="26"/>
    </row>
    <row r="41" spans="1:30" ht="25.15" customHeight="1" x14ac:dyDescent="0.25">
      <c r="A41" s="12"/>
      <c r="B41" s="12"/>
      <c r="C41" s="51"/>
      <c r="D41" s="15"/>
      <c r="E41" s="16"/>
      <c r="F41" s="56"/>
      <c r="G41" s="16"/>
      <c r="H41" s="16"/>
      <c r="I41" s="17"/>
      <c r="J41" s="55"/>
      <c r="K41" s="52"/>
      <c r="L41" s="19"/>
      <c r="M41" s="52"/>
      <c r="N41" s="22"/>
      <c r="O41" s="20"/>
      <c r="P41" s="20"/>
      <c r="Q41" s="20"/>
      <c r="R41" s="20"/>
      <c r="S41" s="20"/>
      <c r="T41" s="20"/>
      <c r="U41" s="20"/>
      <c r="V41" s="20"/>
      <c r="W41" s="20"/>
      <c r="X41" s="53"/>
      <c r="Y41" s="21"/>
      <c r="Z41" s="22"/>
      <c r="AA41" s="23"/>
      <c r="AB41" s="24"/>
      <c r="AC41" s="42"/>
      <c r="AD41" s="26"/>
    </row>
    <row r="42" spans="1:30" ht="25.15" customHeight="1" thickBot="1" x14ac:dyDescent="0.3">
      <c r="A42" s="65"/>
      <c r="B42" s="65"/>
      <c r="C42" s="66"/>
      <c r="D42" s="67"/>
      <c r="E42" s="68"/>
      <c r="F42" s="69"/>
      <c r="G42" s="68"/>
      <c r="H42" s="68"/>
      <c r="I42" s="70"/>
      <c r="J42" s="71"/>
      <c r="K42" s="72"/>
      <c r="L42" s="73"/>
      <c r="M42" s="72"/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6"/>
      <c r="Y42" s="77"/>
      <c r="Z42" s="74"/>
      <c r="AA42" s="78"/>
      <c r="AB42" s="79"/>
      <c r="AC42" s="80"/>
      <c r="AD42" s="81"/>
    </row>
    <row r="43" spans="1:30" ht="25.15" customHeight="1" thickTop="1" x14ac:dyDescent="0.2">
      <c r="A43" s="36"/>
      <c r="B43" s="13"/>
      <c r="C43" s="82"/>
      <c r="D43" s="15"/>
      <c r="E43" s="16"/>
      <c r="F43" s="16"/>
      <c r="G43" s="16"/>
      <c r="H43" s="16"/>
      <c r="I43" s="17">
        <f t="shared" ref="I43" si="3">SUM(E43:H43)</f>
        <v>0</v>
      </c>
      <c r="J43" s="52"/>
      <c r="K43" s="52"/>
      <c r="L43" s="19"/>
      <c r="M43" s="52"/>
      <c r="N43" s="83"/>
      <c r="O43" s="20"/>
      <c r="P43" s="20"/>
      <c r="Q43" s="20"/>
      <c r="R43" s="20"/>
      <c r="S43" s="20"/>
      <c r="T43" s="20"/>
      <c r="U43" s="20"/>
      <c r="V43" s="20"/>
      <c r="W43" s="20"/>
      <c r="X43" s="53"/>
      <c r="Y43" s="21"/>
      <c r="Z43" s="22"/>
      <c r="AA43" s="23">
        <f t="shared" si="2"/>
        <v>0</v>
      </c>
      <c r="AB43" s="84">
        <f t="shared" si="1"/>
        <v>0</v>
      </c>
      <c r="AC43" s="42"/>
      <c r="AD43" s="26">
        <f t="shared" ref="AD43" si="4">AB43+AC43</f>
        <v>0</v>
      </c>
    </row>
    <row r="44" spans="1:30" ht="15.75" x14ac:dyDescent="0.25">
      <c r="A44" s="85"/>
      <c r="B44" s="86"/>
      <c r="C44" s="86"/>
      <c r="D44" s="15">
        <f t="shared" ref="D44:AB44" si="5">SUM(D2:D43)</f>
        <v>10384</v>
      </c>
      <c r="E44" s="87">
        <f t="shared" si="5"/>
        <v>66666.299999999988</v>
      </c>
      <c r="F44" s="87">
        <f t="shared" si="5"/>
        <v>0</v>
      </c>
      <c r="G44" s="87">
        <f t="shared" si="5"/>
        <v>0</v>
      </c>
      <c r="H44" s="87">
        <f t="shared" si="5"/>
        <v>0</v>
      </c>
      <c r="I44" s="87">
        <f t="shared" si="5"/>
        <v>66666.299999999988</v>
      </c>
      <c r="J44" s="87">
        <f t="shared" si="5"/>
        <v>27519.140000000003</v>
      </c>
      <c r="K44" s="87">
        <f t="shared" si="5"/>
        <v>0</v>
      </c>
      <c r="L44" s="87">
        <f t="shared" si="5"/>
        <v>0</v>
      </c>
      <c r="M44" s="87">
        <f t="shared" si="5"/>
        <v>0</v>
      </c>
      <c r="N44" s="87">
        <f t="shared" si="5"/>
        <v>2615</v>
      </c>
      <c r="O44" s="87">
        <f t="shared" si="5"/>
        <v>2000</v>
      </c>
      <c r="P44" s="87">
        <f t="shared" si="5"/>
        <v>50</v>
      </c>
      <c r="Q44" s="87">
        <f t="shared" si="5"/>
        <v>0</v>
      </c>
      <c r="R44" s="87">
        <f t="shared" si="5"/>
        <v>0</v>
      </c>
      <c r="S44" s="87">
        <f t="shared" si="5"/>
        <v>0</v>
      </c>
      <c r="T44" s="87">
        <f t="shared" si="5"/>
        <v>0</v>
      </c>
      <c r="U44" s="87">
        <f t="shared" si="5"/>
        <v>0</v>
      </c>
      <c r="V44" s="87">
        <f t="shared" si="5"/>
        <v>0</v>
      </c>
      <c r="W44" s="87">
        <f t="shared" si="5"/>
        <v>1800</v>
      </c>
      <c r="X44" s="87">
        <f t="shared" si="5"/>
        <v>182</v>
      </c>
      <c r="Y44" s="87">
        <f t="shared" si="5"/>
        <v>0</v>
      </c>
      <c r="Z44" s="87">
        <f t="shared" si="5"/>
        <v>1289.0700000000015</v>
      </c>
      <c r="AA44" s="87">
        <f t="shared" si="5"/>
        <v>35455.21</v>
      </c>
      <c r="AB44" s="87">
        <f t="shared" si="5"/>
        <v>31211.089999999997</v>
      </c>
      <c r="AC44" s="87">
        <f>SUM(AC2:AC43)</f>
        <v>0</v>
      </c>
      <c r="AD44" s="88">
        <f>SUM(AD2:AD43)</f>
        <v>0</v>
      </c>
    </row>
    <row r="45" spans="1:30" x14ac:dyDescent="0.2">
      <c r="X45" s="92"/>
      <c r="Y45" s="92"/>
      <c r="AD45" s="88"/>
    </row>
    <row r="46" spans="1:30" x14ac:dyDescent="0.2">
      <c r="X46" s="92"/>
      <c r="Y46" s="92"/>
      <c r="AD46" s="88"/>
    </row>
    <row r="47" spans="1:30" ht="14.45" customHeight="1" x14ac:dyDescent="0.2">
      <c r="A47" s="95" t="s">
        <v>69</v>
      </c>
      <c r="B47" s="95"/>
      <c r="X47" s="92"/>
      <c r="Y47" s="92"/>
    </row>
    <row r="48" spans="1:30" ht="14.45" customHeight="1" x14ac:dyDescent="0.2">
      <c r="A48" s="96" t="s">
        <v>70</v>
      </c>
      <c r="B48" s="96"/>
      <c r="C48" s="96"/>
      <c r="D48" s="96"/>
      <c r="E48" s="96"/>
      <c r="X48" s="92"/>
      <c r="Y48" s="92"/>
    </row>
    <row r="49" spans="1:25" x14ac:dyDescent="0.2">
      <c r="A49" s="96" t="s">
        <v>71</v>
      </c>
      <c r="B49" s="96"/>
      <c r="C49" s="96"/>
      <c r="D49" s="96"/>
      <c r="E49" s="96"/>
      <c r="X49" s="92"/>
      <c r="Y49" s="92"/>
    </row>
  </sheetData>
  <sheetProtection formatCells="0" formatColumns="0" formatRows="0" insertColumns="0" insertRows="0" insertHyperlinks="0" deleteColumns="0" deleteRows="0" sort="0" autoFilter="0" pivotTables="0"/>
  <autoFilter ref="A1:AC44"/>
  <mergeCells count="3">
    <mergeCell ref="A47:B47"/>
    <mergeCell ref="A48:E48"/>
    <mergeCell ref="A49:E49"/>
  </mergeCells>
  <conditionalFormatting sqref="D41:D42">
    <cfRule type="colorScale" priority="4">
      <colorScale>
        <cfvo type="min"/>
        <cfvo type="percentile" val="50"/>
        <cfvo type="max"/>
        <color rgb="FFFF0000"/>
        <color rgb="FFFFFF00"/>
        <color theme="9" tint="-0.499984740745262"/>
      </colorScale>
    </cfRule>
  </conditionalFormatting>
  <conditionalFormatting sqref="D2:D40">
    <cfRule type="top10" dxfId="1" priority="1" rank="3"/>
    <cfRule type="cellIs" dxfId="0" priority="2" operator="greaterThan">
      <formula>442</formula>
    </cfRule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57" orientation="landscape" cellComments="asDisplayed" r:id="rId1"/>
  <headerFooter alignWithMargins="0">
    <oddFooter>&amp;L&amp;Z&amp;F&amp;R&amp;P/2</oddFooter>
  </headerFooter>
  <rowBreaks count="1" manualBreakCount="1">
    <brk id="25" max="28" man="1"/>
  </rowBreaks>
  <colBreaks count="1" manualBreakCount="1">
    <brk id="28" max="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salary slip feb-22 rider</vt:lpstr>
      <vt:lpstr>'salary slip feb-22 rider'!Print_Area</vt:lpstr>
      <vt:lpstr>'salary slip feb-22 rider'!Print_Titles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sultani</dc:creator>
  <cp:lastModifiedBy>Windows User</cp:lastModifiedBy>
  <dcterms:created xsi:type="dcterms:W3CDTF">2022-03-15T17:39:24Z</dcterms:created>
  <dcterms:modified xsi:type="dcterms:W3CDTF">2022-03-15T18:07:12Z</dcterms:modified>
</cp:coreProperties>
</file>