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Связь" sheetId="4" r:id="rId1"/>
    <sheet name="Devices" sheetId="1" r:id="rId2"/>
    <sheet name="Входы-выходы" sheetId="3" r:id="rId3"/>
    <sheet name="Переменные NEW" sheetId="7" r:id="rId4"/>
    <sheet name="Routines" sheetId="2" r:id="rId5"/>
    <sheet name="Нагрузки" sheetId="6" r:id="rId6"/>
  </sheets>
  <calcPr calcId="124519"/>
</workbook>
</file>

<file path=xl/calcChain.xml><?xml version="1.0" encoding="utf-8"?>
<calcChain xmlns="http://schemas.openxmlformats.org/spreadsheetml/2006/main">
  <c r="F35" i="6"/>
  <c r="I35" s="1"/>
  <c r="F27"/>
  <c r="H27" s="1"/>
  <c r="D38"/>
  <c r="F38" s="1"/>
  <c r="F36"/>
  <c r="I36" s="1"/>
  <c r="F26"/>
  <c r="I26" s="1"/>
  <c r="B25"/>
  <c r="B26" s="1"/>
  <c r="B27" s="1"/>
  <c r="B28" s="1"/>
  <c r="B29" s="1"/>
  <c r="B30" s="1"/>
  <c r="B31" s="1"/>
  <c r="B32" s="1"/>
  <c r="B33" s="1"/>
  <c r="B34" s="1"/>
  <c r="B35" s="1"/>
  <c r="B36" s="1"/>
  <c r="F29"/>
  <c r="G29" s="1"/>
  <c r="F30"/>
  <c r="H30" s="1"/>
  <c r="F31"/>
  <c r="I31" s="1"/>
  <c r="F32"/>
  <c r="H32" s="1"/>
  <c r="F33"/>
  <c r="H33" s="1"/>
  <c r="F34"/>
  <c r="H34" s="1"/>
  <c r="F28"/>
  <c r="G28" s="1"/>
  <c r="F25"/>
  <c r="I25" s="1"/>
  <c r="F24"/>
  <c r="H11"/>
  <c r="H10"/>
  <c r="H7"/>
  <c r="H14"/>
  <c r="H13"/>
  <c r="H12"/>
  <c r="H9"/>
  <c r="H8"/>
  <c r="H6"/>
  <c r="G24" l="1"/>
  <c r="G38" s="1"/>
  <c r="H24"/>
  <c r="H38" s="1"/>
  <c r="I24"/>
  <c r="I38" s="1"/>
  <c r="H16"/>
</calcChain>
</file>

<file path=xl/sharedStrings.xml><?xml version="1.0" encoding="utf-8"?>
<sst xmlns="http://schemas.openxmlformats.org/spreadsheetml/2006/main" count="657" uniqueCount="550">
  <si>
    <t xml:space="preserve">Частотный преобразователь </t>
  </si>
  <si>
    <t>ПЧВ203-5К5-В</t>
  </si>
  <si>
    <t>ПЧВ101-К18-А</t>
  </si>
  <si>
    <t>Шнек</t>
  </si>
  <si>
    <t>Тянущее устройство</t>
  </si>
  <si>
    <t>Термочиллер</t>
  </si>
  <si>
    <t>ASDA_A2</t>
  </si>
  <si>
    <t>Формующая головка</t>
  </si>
  <si>
    <t>Сервопривод</t>
  </si>
  <si>
    <t>0,75 кВт, 1 фаза 220 В</t>
  </si>
  <si>
    <t>MODBUS RTU
Адрес 1-127, Скорость 2400 - 11520
8,N,2 - контроль чётности отсутствует, 2 стоп-бита
8,E,1 - контроль чётности, 1 стоп-бит
8,O,1 - контроль нечётности, 1 стоп-бит</t>
  </si>
  <si>
    <t>Система охлаждения</t>
  </si>
  <si>
    <t>HRS050-WF-20-(BJM)</t>
  </si>
  <si>
    <t>377х976х592
68 кг 220 В 1 фаза 1,55 кВт</t>
  </si>
  <si>
    <t>150х70х48 1,1кг 0,18 кВт
 1 фаза 220 В</t>
  </si>
  <si>
    <t>MODBUS ASCII
Адрес 1-99,
Скорость 1200, 2400, 4800, 9600, 19200
Данные 7 или 8 бит
Паритет - чётность, нечетность, нет
Стоп-бит - 1 или 2</t>
  </si>
  <si>
    <t>Дано:</t>
  </si>
  <si>
    <t>а) Скорость вращения контролируемого вала - 975 об/мин.</t>
  </si>
  <si>
    <t>б) Угловая скорость (частота вращения): Ω = 975об/мин / 60 с = 16,25 об/с (Гц).</t>
  </si>
  <si>
    <t>Расчет:</t>
  </si>
  <si>
    <t>в) Расчетное передаточное число энкодера: Nр = 5000 / 16,25 = 307,69 (имп/об).</t>
  </si>
  <si>
    <t>г) Выбираем из стандартного ряда передаточное число: Nр ≤ 300 имп/об</t>
  </si>
  <si>
    <t>Пример расчета передаточного числа инкрементного энкодера для 
преобразователя частоты OWEN:</t>
  </si>
  <si>
    <t>Контроллер общего управления, а также управления сдвоенными температурными модулями с ПИД-регуляторами
DVP02TUN-S</t>
  </si>
  <si>
    <t>СПК-107</t>
  </si>
  <si>
    <t>Ведущее устройство
управления</t>
  </si>
  <si>
    <t>24В
10 Вт</t>
  </si>
  <si>
    <t>Ведущее устройство управления
Мастер</t>
  </si>
  <si>
    <t>MODBUS RTU, ASCII, 3 COM-порта</t>
  </si>
  <si>
    <t>MODBUS RTU
Адрес 0-254,
Скорость 110, 150, 300, 500, 1200, 2400, 4800, 9600, 19200, 38400, 57600, 115200, 500000, 31250, 921000
Данные 7 или 8 бит
Паритет - четность, нечетность, нет
Стоп-бит - 1 или 2
Время ожидания ответа - 0-99 мс (20 мс)</t>
  </si>
  <si>
    <t>№ п/п</t>
  </si>
  <si>
    <t>Назначение</t>
  </si>
  <si>
    <t>Обозначение источника</t>
  </si>
  <si>
    <t>Переменная</t>
  </si>
  <si>
    <t>Наименование</t>
  </si>
  <si>
    <t>Примечание</t>
  </si>
  <si>
    <t>-</t>
  </si>
  <si>
    <t>X0</t>
  </si>
  <si>
    <t>X1</t>
  </si>
  <si>
    <t>X2</t>
  </si>
  <si>
    <t>X3</t>
  </si>
  <si>
    <t>X4</t>
  </si>
  <si>
    <t>X5</t>
  </si>
  <si>
    <t>X6</t>
  </si>
  <si>
    <t>X7</t>
  </si>
  <si>
    <t>Вход
(восьмеричная)</t>
  </si>
  <si>
    <t>GE1-1</t>
  </si>
  <si>
    <t>KNIFE_ISX</t>
  </si>
  <si>
    <t>KNIFE_RAB</t>
  </si>
  <si>
    <t>0-низкий, 1-нормальный</t>
  </si>
  <si>
    <t>Нож исходный</t>
  </si>
  <si>
    <t>Нож рабочий</t>
  </si>
  <si>
    <t>Зажим исходный</t>
  </si>
  <si>
    <t>ZAZH_ISX</t>
  </si>
  <si>
    <t>Сигнал исходного положения зажима GE1-1</t>
  </si>
  <si>
    <t>GE2-1</t>
  </si>
  <si>
    <t>GE2-2</t>
  </si>
  <si>
    <t>Сигнал исходного положения ножа GE2-1</t>
  </si>
  <si>
    <t>Сигнал рабочего положения ножа GE2-2</t>
  </si>
  <si>
    <t>Каретка исходный</t>
  </si>
  <si>
    <t>Каретка рабочий</t>
  </si>
  <si>
    <t>GE3-1</t>
  </si>
  <si>
    <t>GE3-2</t>
  </si>
  <si>
    <t>KAR_ISX</t>
  </si>
  <si>
    <t>KAR_RAB</t>
  </si>
  <si>
    <t>Сигнал исходного положения каретки GE3-1</t>
  </si>
  <si>
    <t>Сигнал рабочего положения каретки GE3-2</t>
  </si>
  <si>
    <t>BUNKER</t>
  </si>
  <si>
    <t>0-выведен,1-введён</t>
  </si>
  <si>
    <t>Логика работы</t>
  </si>
  <si>
    <t>Нож</t>
  </si>
  <si>
    <t>Зажим</t>
  </si>
  <si>
    <t>Каретка</t>
  </si>
  <si>
    <t>Уровень сырья</t>
  </si>
  <si>
    <t>Бункер</t>
  </si>
  <si>
    <t>GE5</t>
  </si>
  <si>
    <t>Сигнал положения бункера GE5</t>
  </si>
  <si>
    <t>Насос</t>
  </si>
  <si>
    <t>NASOS</t>
  </si>
  <si>
    <t>Выход</t>
  </si>
  <si>
    <t>Обозначение нагрузки</t>
  </si>
  <si>
    <t>Дискретные выходы основного процессорного модуля DVP-SS2</t>
  </si>
  <si>
    <t>Y0</t>
  </si>
  <si>
    <t>Y1</t>
  </si>
  <si>
    <t>Y2</t>
  </si>
  <si>
    <t>Y3</t>
  </si>
  <si>
    <t>0-выключен,1-включен</t>
  </si>
  <si>
    <t>CE1</t>
  </si>
  <si>
    <t>ZAZH</t>
  </si>
  <si>
    <t>Пневмоцилиндр зажима</t>
  </si>
  <si>
    <t>CE2</t>
  </si>
  <si>
    <t>KNIFE</t>
  </si>
  <si>
    <t>Пневмоцилиндр ножа</t>
  </si>
  <si>
    <t>CE3</t>
  </si>
  <si>
    <t>Пневмоцилиндр каретки</t>
  </si>
  <si>
    <t>P1</t>
  </si>
  <si>
    <t>Реле включения насоса</t>
  </si>
  <si>
    <t xml:space="preserve">Дискретные входы основного процессорного модуля DVP-SS2 (DVP14SS211T Контроллер 14 Point, 8DI, 6DO (Transistor NPN), 24 VDC, 8K шагов, RS-232 и RS-485, 120$) </t>
  </si>
  <si>
    <t>DVP-SS2
(DVP14SS211T Контроллер 14 Point, 8DI, 6DO (Transistor NPN), 24 VDC, 8K шагов, RS-232 и RS-485, 120$)</t>
  </si>
  <si>
    <t>DVP02TUN-S
Универсальный модуль аналоговых входов-регулятор, 2 канала, 16 бит, 4 диск. выхода (NPN, транзистор)</t>
  </si>
  <si>
    <t>Управление нагревом,
дополнительные функции</t>
  </si>
  <si>
    <t xml:space="preserve">Управление нагревом,
отрезное устройство,
насос Чиллера,
дополнительные функции
</t>
  </si>
  <si>
    <t>В составе ведущего контроллера</t>
  </si>
  <si>
    <t>24 В,
1х1,5 = 3 Вт
din-рейка</t>
  </si>
  <si>
    <t>7 штук для зон нагрева</t>
  </si>
  <si>
    <t>SSR-K20DA  Однофазные твердотельные реле с радиатором, в узком корпусе, 20A (4-32)B DC/(24-380)B AC, 380В</t>
  </si>
  <si>
    <t>Управление нагревом</t>
  </si>
  <si>
    <t>На выходах модулей DVP02TUN-S</t>
  </si>
  <si>
    <t>380 В</t>
  </si>
  <si>
    <t>ES5-50PA8963</t>
  </si>
  <si>
    <t>Энкодер</t>
  </si>
  <si>
    <t>1. Система стабилизации скорости тянущего устройства
2. Подсчёт длины заготовки</t>
  </si>
  <si>
    <t>LFE1D4F</t>
  </si>
  <si>
    <t>Датчик расхода воды</t>
  </si>
  <si>
    <t>Канал системы охлаждения термочиллера</t>
  </si>
  <si>
    <t>Выход 4-20 мА</t>
  </si>
  <si>
    <t>Подключение к одному из входов термомодуля DVP02TUN-S, настроенному на 4-20 мА</t>
  </si>
  <si>
    <t>239х90х194, 3,0 кг
5,5 кВт 3 фазы 380 В</t>
  </si>
  <si>
    <t>24 В двухфазный А,В
5000 имп на оборот
Выход: тянитолкай на ПЧВ и контроллер DVP-SS2</t>
  </si>
  <si>
    <t>Параметры связи устройств но RS-485 , ПОРТ COM1</t>
  </si>
  <si>
    <t>Скорость</t>
  </si>
  <si>
    <t>Паритет</t>
  </si>
  <si>
    <t>НЕТ</t>
  </si>
  <si>
    <t>Число бит данных</t>
  </si>
  <si>
    <t>Число стоп-бит</t>
  </si>
  <si>
    <t>Протокол</t>
  </si>
  <si>
    <t>MODBUS RTU</t>
  </si>
  <si>
    <t>Контроллер DVP-SS2 - параметры связи ПО УМОЛЧАНИЮ</t>
  </si>
  <si>
    <t>D1120 = 134 (16#86)  ( 2# 1000 0110)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</si>
  <si>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</si>
  <si>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</si>
  <si>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</si>
  <si>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</si>
  <si>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</si>
  <si>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</si>
  <si>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</si>
  <si>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</si>
  <si>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</si>
  <si>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</si>
  <si>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</si>
  <si>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b11-b15 не определены</t>
  </si>
  <si>
    <t>7 бит</t>
  </si>
  <si>
    <t>Чётный</t>
  </si>
  <si>
    <t>1 стоп-бит</t>
  </si>
  <si>
    <t>9600 бит/сек</t>
  </si>
  <si>
    <t>выбор старт-бита: НЕТ</t>
  </si>
  <si>
    <t>выбор 1-го стоп-бита: НЕТ</t>
  </si>
  <si>
    <t>выбор 2-го стоп-бита: НЕТ</t>
  </si>
  <si>
    <t>ASCII</t>
  </si>
  <si>
    <t>&gt;&gt;&gt;</t>
  </si>
  <si>
    <t>8 бит</t>
  </si>
  <si>
    <t>Паритет: НЕТ</t>
  </si>
  <si>
    <t>2 стоп-бита</t>
  </si>
  <si>
    <t>115200 бит/сек</t>
  </si>
  <si>
    <t>Контроллер DVP-SS2 - параметры связи для РАБОТЫ В СИСТЕМЕ</t>
  </si>
  <si>
    <t>D1120=201 (16#C9)  ( 2# 1100 1001 )</t>
  </si>
  <si>
    <t>RTU</t>
  </si>
  <si>
    <t>M1143</t>
  </si>
  <si>
    <t>M1120</t>
  </si>
  <si>
    <t>Установка параметров связи</t>
  </si>
  <si>
    <t>DVP08SP11T
Модуль дискретных входов-выходов.
4 DI/4DO (Transistor NPN)</t>
  </si>
  <si>
    <t>1 штука</t>
  </si>
  <si>
    <t xml:space="preserve">24 В,
1 х 2 = 2 Вт </t>
  </si>
  <si>
    <t xml:space="preserve">1. </t>
  </si>
  <si>
    <t>Дискретные входы дополнительного модуля DVP08SP11T</t>
  </si>
  <si>
    <t>X20</t>
  </si>
  <si>
    <t>X21</t>
  </si>
  <si>
    <t>X22</t>
  </si>
  <si>
    <t>X23</t>
  </si>
  <si>
    <t>Аппаратный счётчик импульсов C243</t>
  </si>
  <si>
    <t>Аппаратный счёт</t>
  </si>
  <si>
    <t>Y4</t>
  </si>
  <si>
    <t>Y5</t>
  </si>
  <si>
    <t>KARET</t>
  </si>
  <si>
    <t>0-cообщение с атмосферой, 1-поджатие</t>
  </si>
  <si>
    <t>Давление воздуха</t>
  </si>
  <si>
    <t>P_VOZD</t>
  </si>
  <si>
    <t>Определение порога давления - 1 - норма</t>
  </si>
  <si>
    <t>Сигнал давления воздуха 1 - норма</t>
  </si>
  <si>
    <t>Кнопка ПУСК РЕЗКИ</t>
  </si>
  <si>
    <t>Ручной запуск механизма резки</t>
  </si>
  <si>
    <t>SB1</t>
  </si>
  <si>
    <t>Сигнал ручного запуска механизма резки</t>
  </si>
  <si>
    <t>BITS_SI[0]</t>
  </si>
  <si>
    <t>BITS_SI[1]</t>
  </si>
  <si>
    <t>BITS_SI[2]</t>
  </si>
  <si>
    <t>BITS_SI[3]</t>
  </si>
  <si>
    <t>BITS_SI[4]</t>
  </si>
  <si>
    <t>BITS_SI[5]</t>
  </si>
  <si>
    <t>BITS_SI[6]</t>
  </si>
  <si>
    <t>BITS_SI[7]</t>
  </si>
  <si>
    <t>BITS_SI[8]</t>
  </si>
  <si>
    <t>BITS_SI[9]</t>
  </si>
  <si>
    <t>BITS_SI[10]</t>
  </si>
  <si>
    <t>Значение температуры канала 2 (зона 2)</t>
  </si>
  <si>
    <t>Значение температуры канала 1 (зона 1)</t>
  </si>
  <si>
    <t>Значение температуры канала 1 (зона 3)</t>
  </si>
  <si>
    <t>Значение температуры канала 2 (зона 4)</t>
  </si>
  <si>
    <t>Значение температуры канала 1 (зона 5)</t>
  </si>
  <si>
    <t>Значение температуры канала 2 (зона 6)</t>
  </si>
  <si>
    <t>Значение температуры канала 1 (зона 7)</t>
  </si>
  <si>
    <t>Значение температуры канала 2 (зона 8)</t>
  </si>
  <si>
    <t>BITS_SO[0]</t>
  </si>
  <si>
    <t>BITS_SO[1]</t>
  </si>
  <si>
    <t>BITS_SO[2]</t>
  </si>
  <si>
    <t>BITS_SO[3]</t>
  </si>
  <si>
    <t>BITS_SO[4]</t>
  </si>
  <si>
    <t>BITS_SO[5]</t>
  </si>
  <si>
    <t>BITS_SO[6]</t>
  </si>
  <si>
    <t>BITS_SO[7]</t>
  </si>
  <si>
    <t>BITS_SO[8]</t>
  </si>
  <si>
    <t>BITS_SO[9]</t>
  </si>
  <si>
    <t>Входные биты</t>
  </si>
  <si>
    <t>Импульс СБРОС АВАРИИ</t>
  </si>
  <si>
    <t>Датчик исходного положения каркаса</t>
  </si>
  <si>
    <t>Датчик рабочего положения каркаса</t>
  </si>
  <si>
    <t>Датчик исходного положения зажима</t>
  </si>
  <si>
    <t>Датчик исходного положения ножа</t>
  </si>
  <si>
    <t>Датчик рабочего положения ножа</t>
  </si>
  <si>
    <t>Пневмоцидиндр ножа</t>
  </si>
  <si>
    <t>F_OTR_SO</t>
  </si>
  <si>
    <t>Импульс отрезки заготовки</t>
  </si>
  <si>
    <t>Адрес MODBUS</t>
  </si>
  <si>
    <t>Номер</t>
  </si>
  <si>
    <t>D0</t>
  </si>
  <si>
    <t>16#1000</t>
  </si>
  <si>
    <t>16#1001</t>
  </si>
  <si>
    <t>16#1002</t>
  </si>
  <si>
    <t>16#1003</t>
  </si>
  <si>
    <t>16#1004</t>
  </si>
  <si>
    <t>16#1005</t>
  </si>
  <si>
    <t>16#1006</t>
  </si>
  <si>
    <t>16#1007</t>
  </si>
  <si>
    <t>16#1008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</si>
  <si>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</si>
  <si>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</si>
  <si>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</si>
  <si>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</si>
  <si>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</si>
  <si>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</si>
  <si>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</si>
  <si>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</si>
  <si>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</si>
  <si>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</si>
  <si>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</si>
  <si>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</si>
  <si>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</si>
  <si>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</si>
  <si>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</si>
  <si>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</si>
  <si>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</si>
  <si>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</si>
  <si>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</si>
  <si>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</si>
  <si>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16#1009</t>
  </si>
  <si>
    <t>16#100A</t>
  </si>
  <si>
    <t>16#1010</t>
  </si>
  <si>
    <t>16#1011</t>
  </si>
  <si>
    <t>16#1012</t>
  </si>
  <si>
    <t>16#1013</t>
  </si>
  <si>
    <t>16#1014</t>
  </si>
  <si>
    <t>16#1015</t>
  </si>
  <si>
    <t>16#1016</t>
  </si>
  <si>
    <t>16#1017</t>
  </si>
  <si>
    <t>16#1018</t>
  </si>
  <si>
    <t>16#1019</t>
  </si>
  <si>
    <t>Таблица сетевых переменных контроллера DVP-SS2</t>
  </si>
  <si>
    <t>Нагрузки цепей управления от блока питания 24 В</t>
  </si>
  <si>
    <t>Контроллер DVP-14SS2</t>
  </si>
  <si>
    <t>Количество</t>
  </si>
  <si>
    <t>Всего, Вт</t>
  </si>
  <si>
    <t>Мощность, Вт</t>
  </si>
  <si>
    <t>Ток, мА</t>
  </si>
  <si>
    <t>Модуль DVP-08SP11T</t>
  </si>
  <si>
    <t>Темп.модуль DVP02TUN-S</t>
  </si>
  <si>
    <t>Пневмоклапан</t>
  </si>
  <si>
    <t>Реле насоса</t>
  </si>
  <si>
    <t>Итого</t>
  </si>
  <si>
    <t>Расходомер LFE1D4F</t>
  </si>
  <si>
    <t xml:space="preserve">4 сдвоенных правосторонних модуля расширения - всего 8 температурных контроллеров -
1-7 - регулирование температур зон нагрева,
8 - съём показания температуры расплава
</t>
  </si>
  <si>
    <t>24 В,
4 х 2,4 = 9,6 Вт
din-рейка</t>
  </si>
  <si>
    <t>Тв.реле SSR-25 DA</t>
  </si>
  <si>
    <t>Дискретный вход DVP</t>
  </si>
  <si>
    <t>Сигнал низкого уровня сырья в бункере GE4</t>
  </si>
  <si>
    <t>GE 4</t>
  </si>
  <si>
    <t>Дискретные входы сервопривода ASDA_A2</t>
  </si>
  <si>
    <t>DI3</t>
  </si>
  <si>
    <t>DI2</t>
  </si>
  <si>
    <t>Задний</t>
  </si>
  <si>
    <t>Передний</t>
  </si>
  <si>
    <t>Нормально замкнутый</t>
  </si>
  <si>
    <t>GE7</t>
  </si>
  <si>
    <t>GE6</t>
  </si>
  <si>
    <t>Задний ограничитель движения</t>
  </si>
  <si>
    <t>Передний ограничитель движения</t>
  </si>
  <si>
    <t>Включение сервопривода</t>
  </si>
  <si>
    <t>ЭМ.РЕЛЕ</t>
  </si>
  <si>
    <t>PIT_G</t>
  </si>
  <si>
    <t>Для подачи силового напр.на серв.головки</t>
  </si>
  <si>
    <t>Напряжение привода головки</t>
  </si>
  <si>
    <t>Дискретные выходы дополнительного модуля DVP08SP11T</t>
  </si>
  <si>
    <t>Y20</t>
  </si>
  <si>
    <t>Y21</t>
  </si>
  <si>
    <t>Y22</t>
  </si>
  <si>
    <t>Y23</t>
  </si>
  <si>
    <t>РЕЗЕРВ</t>
  </si>
  <si>
    <t>Провод</t>
  </si>
  <si>
    <t>Энкодер А</t>
  </si>
  <si>
    <t>Авария - СВЕТ</t>
  </si>
  <si>
    <t>Авария - ЗВУК</t>
  </si>
  <si>
    <t>Световая индикация аварии</t>
  </si>
  <si>
    <t>Звуковая индикация аварии</t>
  </si>
  <si>
    <t>Звуковой сигнализатор</t>
  </si>
  <si>
    <t>Световой сигнализатор</t>
  </si>
  <si>
    <t>AVAR_SVET</t>
  </si>
  <si>
    <t>AVAR_ZVUK</t>
  </si>
  <si>
    <t>Общие нагрузки</t>
  </si>
  <si>
    <t>Электродвигатель шнека</t>
  </si>
  <si>
    <t>Мощность, кВт</t>
  </si>
  <si>
    <r>
      <t xml:space="preserve">cos </t>
    </r>
    <r>
      <rPr>
        <sz val="11"/>
        <color theme="1"/>
        <rFont val="Calibri"/>
        <family val="2"/>
        <charset val="204"/>
      </rPr>
      <t>φ</t>
    </r>
  </si>
  <si>
    <t>Фазный ток, А</t>
  </si>
  <si>
    <t>Нагреватель  зоны 1</t>
  </si>
  <si>
    <t>Нагреватель  зоны 2</t>
  </si>
  <si>
    <t>Нагреватель  зоны 3</t>
  </si>
  <si>
    <t>Нагреватель  зоны 4</t>
  </si>
  <si>
    <t>Нагреватель  зоны 5</t>
  </si>
  <si>
    <t>Нагреватель  зоны 6</t>
  </si>
  <si>
    <t>Нагреватель  зоны 7</t>
  </si>
  <si>
    <t>Электродвигатель насоса</t>
  </si>
  <si>
    <t>Цепи управления</t>
  </si>
  <si>
    <t>Сервопривод головки</t>
  </si>
  <si>
    <t>Чиллер HRS050-AF-20 (1 фаза)</t>
  </si>
  <si>
    <t>Com-port</t>
  </si>
  <si>
    <t>нет</t>
  </si>
  <si>
    <t>COMPORT 2
ADDRESS  2</t>
  </si>
  <si>
    <t>COMPORT 2 
ADDRESS 1</t>
  </si>
  <si>
    <t xml:space="preserve">COMPORT 1
ADDRESS 2 </t>
  </si>
  <si>
    <t>COMPORT 1
ADDRESS 1</t>
  </si>
  <si>
    <t>COMPORT 3,
ADDRESS 1</t>
  </si>
  <si>
    <t>Фаза А</t>
  </si>
  <si>
    <t>Фаза С</t>
  </si>
  <si>
    <t>Фаза В</t>
  </si>
  <si>
    <t>Электродвигатель тянущего устройства</t>
  </si>
  <si>
    <t>Управляющие биты включения каналов</t>
  </si>
  <si>
    <t>Бит</t>
  </si>
  <si>
    <t>0 - выкл, 1 - вкл зоны 1</t>
  </si>
  <si>
    <t>0 - выкл, 1 - вкл зоны 2</t>
  </si>
  <si>
    <t>0 - выкл, 1 - вкл зоны 3</t>
  </si>
  <si>
    <t>0 - выкл, 1 - вкл зоны 4</t>
  </si>
  <si>
    <t>0 - выкл, 1 - вкл зоны 5</t>
  </si>
  <si>
    <t>0 - выкл, 1 - вкл зоны 6</t>
  </si>
  <si>
    <t>0 - выкл, 1 - вкл зоны 7</t>
  </si>
  <si>
    <t>D9.0</t>
  </si>
  <si>
    <t>D9.1</t>
  </si>
  <si>
    <t>D9.2</t>
  </si>
  <si>
    <t>D9.3</t>
  </si>
  <si>
    <t>D9.4</t>
  </si>
  <si>
    <t>D9.5</t>
  </si>
  <si>
    <t>D9.6</t>
  </si>
  <si>
    <t>D9.7</t>
  </si>
  <si>
    <t>0 - выкл, 1 - вкл автонастройки зоны 1</t>
  </si>
  <si>
    <t>0 - выкл, 1 - вкл автонастройки зоны 2</t>
  </si>
  <si>
    <t>0 - выкл, 1 - вкл автонастройки зоны 3</t>
  </si>
  <si>
    <t>0 - выкл, 1 - вкл автонастройки зоны 4</t>
  </si>
  <si>
    <t>0 - выкл, 1 - вкл автонастройки зоны 5</t>
  </si>
  <si>
    <t>0 - выкл, 1 - вкл автонастройки зоны 6</t>
  </si>
  <si>
    <t>0 - выкл, 1 - вкл автонастройки зоны 7</t>
  </si>
  <si>
    <t>D10.0</t>
  </si>
  <si>
    <t>D10.1</t>
  </si>
  <si>
    <t>D10.2</t>
  </si>
  <si>
    <t>D10.3</t>
  </si>
  <si>
    <t>Уставка температуры канала 1 (зоны 1)</t>
  </si>
  <si>
    <t>Уставка температуры канала 2 (зоны 2)</t>
  </si>
  <si>
    <t>Уставка температуры канала 1 (зоны 3)</t>
  </si>
  <si>
    <t>Уставка температуры канала 2 (зоны 4)</t>
  </si>
  <si>
    <t>Уставка температуры канала 1 (зоны 5)</t>
  </si>
  <si>
    <t>Уставка температуры канала 2 (зоны 6)</t>
  </si>
  <si>
    <t>Уставка температуры канала 1 (зоны 7)</t>
  </si>
  <si>
    <t>D25.0</t>
  </si>
  <si>
    <t>D25.1</t>
  </si>
  <si>
    <t>D25.2</t>
  </si>
  <si>
    <t>D25.3</t>
  </si>
  <si>
    <t>D25.4</t>
  </si>
  <si>
    <t>D25.5</t>
  </si>
  <si>
    <t>D25.6</t>
  </si>
  <si>
    <t>D25.7</t>
  </si>
  <si>
    <t>D25.8</t>
  </si>
  <si>
    <t>D25.9</t>
  </si>
  <si>
    <t>D25.10</t>
  </si>
  <si>
    <t>D25.11</t>
  </si>
  <si>
    <t>D25.12</t>
  </si>
  <si>
    <t>D25.13</t>
  </si>
  <si>
    <t>D25.14</t>
  </si>
  <si>
    <t>D25.15</t>
  </si>
  <si>
    <t>D9.8</t>
  </si>
  <si>
    <t>D9.9</t>
  </si>
  <si>
    <t>D9.10</t>
  </si>
  <si>
    <t>D9.11</t>
  </si>
  <si>
    <t>D9.12</t>
  </si>
  <si>
    <t>D9.13</t>
  </si>
  <si>
    <t>D9.14</t>
  </si>
  <si>
    <t>D9.15</t>
  </si>
  <si>
    <t>Управляющие биты</t>
  </si>
  <si>
    <t>Скорость движения заготовки в 0.1 мм/сек</t>
  </si>
  <si>
    <t>Длина заготовки в 0.1 мм</t>
  </si>
  <si>
    <t>D10.4</t>
  </si>
  <si>
    <t>D10.5</t>
  </si>
  <si>
    <t>D10.6</t>
  </si>
  <si>
    <t>D10.7</t>
  </si>
  <si>
    <t>D10.8</t>
  </si>
  <si>
    <t>D10.9</t>
  </si>
  <si>
    <t>D10.10</t>
  </si>
  <si>
    <t>D10.11</t>
  </si>
  <si>
    <t>D10.12</t>
  </si>
  <si>
    <t>D10.13</t>
  </si>
  <si>
    <t>D10.14</t>
  </si>
  <si>
    <t>D10.15</t>
  </si>
  <si>
    <t>ИТОГО 11 регистров</t>
  </si>
  <si>
    <t>БИТЫ ОШИБОК</t>
  </si>
  <si>
    <t xml:space="preserve">MODBUS RTU
Адрес 1, Скорость 38400
2 – контроль четности отсутствует, 1 стоп-бит;
</t>
  </si>
  <si>
    <t xml:space="preserve">Адрес 2, Скорость 38400
2 – контроль четности отсутствует, 1 стоп-бит;
</t>
  </si>
  <si>
    <t>COMPORT 3,
ADDRESS 80</t>
  </si>
  <si>
    <t>220 В 1,68 кВт</t>
  </si>
  <si>
    <t>HRS050-AF-20-(BJM)</t>
  </si>
  <si>
    <t>Система охлаждения каркаса</t>
  </si>
  <si>
    <t xml:space="preserve">MODBUS ASCII
Адрес 80, Скорость 19200, 7 информ.бит
паритет – четность, 1 стоп-бит;
</t>
  </si>
  <si>
    <t>Сигнал Pulling_on</t>
  </si>
  <si>
    <t>Сигнал включения насоса NASOS_si</t>
  </si>
  <si>
    <t>NASOS_si</t>
  </si>
  <si>
    <t>PULLING_si</t>
  </si>
  <si>
    <t>AVR_SBR_si</t>
  </si>
  <si>
    <t>D26</t>
  </si>
  <si>
    <t>D26.0</t>
  </si>
  <si>
    <t>D26.1</t>
  </si>
  <si>
    <t>D26.2</t>
  </si>
  <si>
    <t>D26.3</t>
  </si>
  <si>
    <t>D26.4</t>
  </si>
  <si>
    <t>D26.5</t>
  </si>
  <si>
    <t>D26.6</t>
  </si>
  <si>
    <t>D26.7</t>
  </si>
  <si>
    <t>D26.8</t>
  </si>
  <si>
    <t>D26.9</t>
  </si>
  <si>
    <t>D26.10</t>
  </si>
  <si>
    <t>D26.11</t>
  </si>
  <si>
    <t>D26.12</t>
  </si>
  <si>
    <t>D26.13</t>
  </si>
  <si>
    <t>D26.14</t>
  </si>
  <si>
    <t>D26.15</t>
  </si>
  <si>
    <t>16#101A</t>
  </si>
  <si>
    <t>BITS_SO[10]</t>
  </si>
  <si>
    <t>Состояния каналов чтения</t>
  </si>
  <si>
    <t>D24.0</t>
  </si>
  <si>
    <t>D24.1</t>
  </si>
  <si>
    <t>D24.2</t>
  </si>
  <si>
    <t>D24.3</t>
  </si>
  <si>
    <t>D24.4</t>
  </si>
  <si>
    <t>D24.5</t>
  </si>
  <si>
    <t>D24.6</t>
  </si>
  <si>
    <t>D24.7</t>
  </si>
  <si>
    <t>D24.8</t>
  </si>
  <si>
    <t>D24.9</t>
  </si>
  <si>
    <t>D24.10</t>
  </si>
  <si>
    <t>D24.11</t>
  </si>
  <si>
    <t>D24.12</t>
  </si>
  <si>
    <t>D24.13</t>
  </si>
  <si>
    <t>D24.14</t>
  </si>
  <si>
    <t>D24.15</t>
  </si>
  <si>
    <t>Превышено время схода ножа с исходного концевика</t>
  </si>
  <si>
    <t>Превышено время движения ножа</t>
  </si>
  <si>
    <t>Превышено время движения зажима</t>
  </si>
  <si>
    <t>Каретка не на исходном концевике</t>
  </si>
  <si>
    <t>Зажим не на исходном концевике</t>
  </si>
  <si>
    <t>Нож не на исходном концевике</t>
  </si>
  <si>
    <t>Превышено время схода каретки с исходного концевика</t>
  </si>
  <si>
    <t>Превышено время возврата каретки на исходный концевик</t>
  </si>
  <si>
    <t>Каретка в крайнем положении</t>
  </si>
  <si>
    <t>Давление воздуха - 0-низкое, 1-нормальное</t>
  </si>
  <si>
    <t>ALARM_si</t>
  </si>
  <si>
    <t>Сигнализация ошибки</t>
  </si>
  <si>
    <t>OTKL_ZVUK_si</t>
  </si>
  <si>
    <t>Отключение звука</t>
  </si>
  <si>
    <t>D32</t>
  </si>
  <si>
    <t>D33</t>
  </si>
  <si>
    <t>16#1020</t>
  </si>
  <si>
    <t>16#1021</t>
  </si>
  <si>
    <t>Коэффициент Kc_Kp младшее слово (плав.зап.)</t>
  </si>
  <si>
    <t>Коэффициент Kc_Kp старшее слово (плав.зап.)</t>
  </si>
  <si>
    <t>Коэффициент Ti_Ki младшее слово (плав.зап.)</t>
  </si>
  <si>
    <t>Коэффициент Ti_Ki старшее слово (плав.зап.)</t>
  </si>
  <si>
    <t>Коэффициент Td_Kd младшее слово (плав.зап.)</t>
  </si>
  <si>
    <t>Коэффициент Td_Kd старшее слово (плав.зап.)</t>
  </si>
  <si>
    <t>Пост.времени дифф. Tf младшее слово (плав.зап.)</t>
  </si>
  <si>
    <t>Пост.времени дифф. Tf старшее слово (плав.зап.)</t>
  </si>
  <si>
    <t>D34</t>
  </si>
  <si>
    <t>16#1022</t>
  </si>
  <si>
    <t>D35</t>
  </si>
  <si>
    <t>D36</t>
  </si>
  <si>
    <t>D37</t>
  </si>
  <si>
    <t>D38</t>
  </si>
  <si>
    <t>D39</t>
  </si>
  <si>
    <t>D40</t>
  </si>
  <si>
    <t>ВЫХОДЫ</t>
  </si>
  <si>
    <t>ВХОДЫ</t>
  </si>
  <si>
    <t>16#1023</t>
  </si>
  <si>
    <t>READ_PID_si</t>
  </si>
  <si>
    <t>ИТОГО 11 регистров постоянной записи от СПК-107</t>
  </si>
  <si>
    <t>D11</t>
  </si>
  <si>
    <t>Задание зоны для чтения параметров ПИД</t>
  </si>
  <si>
    <t>BITS_SI[11]</t>
  </si>
  <si>
    <t>ИТОГО всего 12 регистров</t>
  </si>
  <si>
    <t>16#100В</t>
  </si>
  <si>
    <t>Формула ПИД PID_EQ</t>
  </si>
  <si>
    <t>WRITE_PID_si</t>
  </si>
  <si>
    <t>Импульс записи параметров ПИД-регулятора</t>
  </si>
  <si>
    <t>Импульс чтения параметров ПИД-регулятора</t>
  </si>
  <si>
    <t>BITS_SIO[0]</t>
  </si>
  <si>
    <t>BITS_SIO[1]</t>
  </si>
  <si>
    <t>BITS_SIO[2]</t>
  </si>
  <si>
    <t>BITS_SIO[3]</t>
  </si>
  <si>
    <t>BITS_SIO[4]</t>
  </si>
  <si>
    <t>BITS_SIO[5]</t>
  </si>
  <si>
    <t>BITS_SIO[6]</t>
  </si>
  <si>
    <t>BITS_SIO[7]</t>
  </si>
  <si>
    <t>BITS_SIO[8]</t>
  </si>
  <si>
    <t>16#1024</t>
  </si>
  <si>
    <t>16#1025</t>
  </si>
  <si>
    <t>16#1026</t>
  </si>
  <si>
    <t>16#1027</t>
  </si>
  <si>
    <t>16#1028</t>
  </si>
  <si>
    <t>Нулевая скорость движения заготовки</t>
  </si>
  <si>
    <t>Отключение контроля движения ТЯУ</t>
  </si>
  <si>
    <t>OTKL_C_PULLING_si</t>
  </si>
  <si>
    <t>От НЗ кнопки СТОП</t>
  </si>
  <si>
    <t>SB2</t>
  </si>
  <si>
    <t>Аварийный останов ТЯУ и отрезного устройства</t>
  </si>
  <si>
    <t>CUT_MANUAL</t>
  </si>
  <si>
    <t>STOP_MANUAL</t>
  </si>
  <si>
    <t>Ручной СТОП (Инверсный, аварийный)</t>
  </si>
  <si>
    <t>Уровень воды в баке</t>
  </si>
  <si>
    <t>GE8</t>
  </si>
  <si>
    <t>UROVEN_W</t>
  </si>
  <si>
    <t>UROVEN_S</t>
  </si>
  <si>
    <t>Сигнал низкого уровня воды в баке GE8</t>
  </si>
  <si>
    <t>Датчик уровня воды в баке 0-низкий,1-нормальный</t>
  </si>
  <si>
    <t>Датчик уровня сырья в бункере - 0-низкий, 1-нормальный</t>
  </si>
  <si>
    <t>Положение бункера - 0-выведён, 1-введен</t>
  </si>
  <si>
    <t>Сигнал аварийного останова от кнопки СТОП</t>
  </si>
  <si>
    <t>БИТЫ СООБЩЕНИЙ</t>
  </si>
  <si>
    <t>(младший байт)</t>
  </si>
  <si>
    <t>(старший байт)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</si>
</sst>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color rgb="FF343536"/>
      <name val="Roboto"/>
      <charset val="204"/>
    </font>
    <font>
      <sz val="2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4" xfId="0" applyNumberFormat="1" applyBorder="1"/>
    <xf numFmtId="2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30"/>
  <sheetViews>
    <sheetView workbookViewId="0">
      <selection activeCell="D33" sqref="D33"/>
    </sheetView>
  </sheetViews>
  <sheetFormatPr defaultRowHeight="15"/>
  <cols>
    <col min="2" max="2" width="20.85546875" customWidth="1"/>
    <col min="3" max="3" width="13.85546875" customWidth="1"/>
    <col min="4" max="4" width="30.5703125" customWidth="1"/>
    <col min="9" max="9" width="21.5703125" customWidth="1"/>
  </cols>
  <sheetData>
    <row r="3" spans="2:9">
      <c r="B3" t="s">
        <v>119</v>
      </c>
    </row>
    <row r="5" spans="2:9">
      <c r="B5" t="s">
        <v>125</v>
      </c>
      <c r="D5" s="14" t="s">
        <v>126</v>
      </c>
    </row>
    <row r="6" spans="2:9">
      <c r="B6" t="s">
        <v>120</v>
      </c>
      <c r="D6">
        <v>115200</v>
      </c>
    </row>
    <row r="7" spans="2:9">
      <c r="B7" t="s">
        <v>121</v>
      </c>
      <c r="D7" s="14" t="s">
        <v>122</v>
      </c>
    </row>
    <row r="8" spans="2:9">
      <c r="B8" t="s">
        <v>123</v>
      </c>
      <c r="D8">
        <v>8</v>
      </c>
    </row>
    <row r="9" spans="2:9">
      <c r="B9" t="s">
        <v>124</v>
      </c>
      <c r="D9">
        <v>2</v>
      </c>
    </row>
    <row r="13" spans="2:9">
      <c r="B13" t="s">
        <v>127</v>
      </c>
      <c r="H13" t="s">
        <v>154</v>
      </c>
    </row>
    <row r="14" spans="2:9">
      <c r="B14" t="s">
        <v>128</v>
      </c>
      <c r="H14" t="s">
        <v>155</v>
      </c>
    </row>
    <row r="16" spans="2:9">
      <c r="B16" t="s">
        <v>129</v>
      </c>
      <c r="C16">
        <v>0</v>
      </c>
      <c r="D16" s="15" t="s">
        <v>141</v>
      </c>
      <c r="F16" t="s">
        <v>149</v>
      </c>
      <c r="H16">
        <v>1</v>
      </c>
      <c r="I16" s="14" t="s">
        <v>150</v>
      </c>
    </row>
    <row r="17" spans="2:9">
      <c r="B17" t="s">
        <v>130</v>
      </c>
      <c r="C17">
        <v>1</v>
      </c>
      <c r="D17" s="55" t="s">
        <v>142</v>
      </c>
      <c r="F17" t="s">
        <v>149</v>
      </c>
      <c r="H17">
        <v>0</v>
      </c>
      <c r="I17" s="55" t="s">
        <v>151</v>
      </c>
    </row>
    <row r="18" spans="2:9">
      <c r="B18" t="s">
        <v>131</v>
      </c>
      <c r="C18">
        <v>1</v>
      </c>
      <c r="D18" s="55"/>
      <c r="F18" t="s">
        <v>149</v>
      </c>
      <c r="H18">
        <v>0</v>
      </c>
      <c r="I18" s="55"/>
    </row>
    <row r="19" spans="2:9">
      <c r="B19" t="s">
        <v>132</v>
      </c>
      <c r="C19">
        <v>0</v>
      </c>
      <c r="D19" s="15" t="s">
        <v>143</v>
      </c>
      <c r="F19" t="s">
        <v>149</v>
      </c>
      <c r="H19">
        <v>1</v>
      </c>
      <c r="I19" s="15" t="s">
        <v>152</v>
      </c>
    </row>
    <row r="20" spans="2:9">
      <c r="B20" t="s">
        <v>133</v>
      </c>
      <c r="C20">
        <v>0</v>
      </c>
      <c r="D20" s="55" t="s">
        <v>144</v>
      </c>
      <c r="F20" t="s">
        <v>149</v>
      </c>
      <c r="H20">
        <v>0</v>
      </c>
      <c r="I20" s="55" t="s">
        <v>153</v>
      </c>
    </row>
    <row r="21" spans="2:9">
      <c r="B21" t="s">
        <v>134</v>
      </c>
      <c r="C21">
        <v>0</v>
      </c>
      <c r="D21" s="55"/>
      <c r="F21" t="s">
        <v>149</v>
      </c>
      <c r="H21">
        <v>0</v>
      </c>
      <c r="I21" s="55"/>
    </row>
    <row r="22" spans="2:9">
      <c r="B22" t="s">
        <v>135</v>
      </c>
      <c r="C22">
        <v>0</v>
      </c>
      <c r="D22" s="55"/>
      <c r="F22" t="s">
        <v>149</v>
      </c>
      <c r="H22">
        <v>1</v>
      </c>
      <c r="I22" s="55"/>
    </row>
    <row r="23" spans="2:9">
      <c r="B23" t="s">
        <v>136</v>
      </c>
      <c r="C23">
        <v>1</v>
      </c>
      <c r="D23" s="55"/>
      <c r="F23" t="s">
        <v>149</v>
      </c>
      <c r="H23">
        <v>1</v>
      </c>
      <c r="I23" s="55"/>
    </row>
    <row r="24" spans="2:9">
      <c r="B24" t="s">
        <v>137</v>
      </c>
      <c r="C24">
        <v>0</v>
      </c>
      <c r="D24" s="14" t="s">
        <v>145</v>
      </c>
      <c r="F24" t="s">
        <v>149</v>
      </c>
      <c r="H24">
        <v>0</v>
      </c>
    </row>
    <row r="25" spans="2:9">
      <c r="B25" t="s">
        <v>138</v>
      </c>
      <c r="C25">
        <v>0</v>
      </c>
      <c r="D25" s="14" t="s">
        <v>146</v>
      </c>
      <c r="F25" t="s">
        <v>149</v>
      </c>
      <c r="H25">
        <v>0</v>
      </c>
    </row>
    <row r="26" spans="2:9">
      <c r="B26" t="s">
        <v>139</v>
      </c>
      <c r="C26">
        <v>0</v>
      </c>
      <c r="D26" s="14" t="s">
        <v>147</v>
      </c>
      <c r="F26" t="s">
        <v>149</v>
      </c>
      <c r="H26">
        <v>0</v>
      </c>
    </row>
    <row r="27" spans="2:9">
      <c r="B27" t="s">
        <v>140</v>
      </c>
      <c r="F27" t="s">
        <v>149</v>
      </c>
    </row>
    <row r="29" spans="2:9">
      <c r="B29" t="s">
        <v>157</v>
      </c>
      <c r="C29">
        <v>0</v>
      </c>
      <c r="D29" s="14" t="s">
        <v>148</v>
      </c>
      <c r="F29" t="s">
        <v>149</v>
      </c>
      <c r="H29">
        <v>1</v>
      </c>
      <c r="I29" s="14" t="s">
        <v>156</v>
      </c>
    </row>
    <row r="30" spans="2:9">
      <c r="B30" t="s">
        <v>158</v>
      </c>
      <c r="D30" s="14" t="s">
        <v>159</v>
      </c>
    </row>
  </sheetData>
  <mergeCells count="4">
    <mergeCell ref="D17:D18"/>
    <mergeCell ref="D20:D23"/>
    <mergeCell ref="I17:I18"/>
    <mergeCell ref="I20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H18"/>
  <sheetViews>
    <sheetView topLeftCell="A10" zoomScale="85" zoomScaleNormal="85" workbookViewId="0">
      <selection activeCell="D15" sqref="D15"/>
    </sheetView>
  </sheetViews>
  <sheetFormatPr defaultRowHeight="15"/>
  <cols>
    <col min="2" max="3" width="16.5703125" customWidth="1"/>
    <col min="4" max="4" width="20.7109375" customWidth="1"/>
    <col min="5" max="5" width="29" customWidth="1"/>
    <col min="6" max="6" width="27.85546875" customWidth="1"/>
    <col min="7" max="7" width="28.7109375" customWidth="1"/>
    <col min="8" max="8" width="65.5703125" customWidth="1"/>
  </cols>
  <sheetData>
    <row r="4" spans="2:8" ht="45">
      <c r="B4" s="2" t="s">
        <v>332</v>
      </c>
      <c r="C4" s="2"/>
      <c r="D4" s="2" t="s">
        <v>24</v>
      </c>
      <c r="E4" s="3" t="s">
        <v>25</v>
      </c>
      <c r="F4" s="3" t="s">
        <v>26</v>
      </c>
      <c r="G4" s="3" t="s">
        <v>27</v>
      </c>
      <c r="H4" s="2" t="s">
        <v>28</v>
      </c>
    </row>
    <row r="5" spans="2:8" ht="75">
      <c r="B5" s="34">
        <v>1</v>
      </c>
      <c r="C5" s="37" t="s">
        <v>336</v>
      </c>
      <c r="D5" s="2" t="s">
        <v>6</v>
      </c>
      <c r="E5" s="2" t="s">
        <v>8</v>
      </c>
      <c r="F5" s="2" t="s">
        <v>9</v>
      </c>
      <c r="G5" s="2" t="s">
        <v>7</v>
      </c>
      <c r="H5" s="3" t="s">
        <v>10</v>
      </c>
    </row>
    <row r="6" spans="2:8" ht="60">
      <c r="B6" s="34">
        <v>2</v>
      </c>
      <c r="C6" s="39" t="s">
        <v>335</v>
      </c>
      <c r="D6" s="2" t="s">
        <v>1</v>
      </c>
      <c r="E6" s="2" t="s">
        <v>0</v>
      </c>
      <c r="F6" s="4" t="s">
        <v>117</v>
      </c>
      <c r="G6" s="2" t="s">
        <v>3</v>
      </c>
      <c r="H6" s="3" t="s">
        <v>419</v>
      </c>
    </row>
    <row r="7" spans="2:8" ht="85.5" customHeight="1">
      <c r="B7" s="34">
        <v>2</v>
      </c>
      <c r="C7" s="39" t="s">
        <v>334</v>
      </c>
      <c r="D7" s="2" t="s">
        <v>2</v>
      </c>
      <c r="E7" s="2" t="s">
        <v>0</v>
      </c>
      <c r="F7" s="3" t="s">
        <v>14</v>
      </c>
      <c r="G7" s="2" t="s">
        <v>4</v>
      </c>
      <c r="H7" s="3" t="s">
        <v>420</v>
      </c>
    </row>
    <row r="8" spans="2:8" ht="61.5" customHeight="1">
      <c r="B8" s="34" t="s">
        <v>333</v>
      </c>
      <c r="C8" s="3"/>
      <c r="D8" s="2" t="s">
        <v>109</v>
      </c>
      <c r="E8" s="2" t="s">
        <v>110</v>
      </c>
      <c r="F8" s="3" t="s">
        <v>118</v>
      </c>
      <c r="G8" s="3" t="s">
        <v>111</v>
      </c>
      <c r="H8" s="2"/>
    </row>
    <row r="9" spans="2:8" ht="120">
      <c r="B9" s="59">
        <v>1</v>
      </c>
      <c r="C9" s="56" t="s">
        <v>337</v>
      </c>
      <c r="D9" s="3" t="s">
        <v>98</v>
      </c>
      <c r="E9" s="3" t="s">
        <v>23</v>
      </c>
      <c r="F9" s="3" t="s">
        <v>103</v>
      </c>
      <c r="G9" s="3" t="s">
        <v>101</v>
      </c>
      <c r="H9" s="3" t="s">
        <v>29</v>
      </c>
    </row>
    <row r="10" spans="2:8" ht="117.75" customHeight="1">
      <c r="B10" s="60"/>
      <c r="C10" s="57"/>
      <c r="D10" s="3" t="s">
        <v>99</v>
      </c>
      <c r="E10" s="3" t="s">
        <v>279</v>
      </c>
      <c r="F10" s="3" t="s">
        <v>280</v>
      </c>
      <c r="G10" s="3" t="s">
        <v>100</v>
      </c>
      <c r="H10" s="3" t="s">
        <v>102</v>
      </c>
    </row>
    <row r="11" spans="2:8" ht="103.5" customHeight="1">
      <c r="B11" s="60"/>
      <c r="C11" s="57"/>
      <c r="D11" s="3" t="s">
        <v>160</v>
      </c>
      <c r="E11" s="3" t="s">
        <v>161</v>
      </c>
      <c r="F11" s="3" t="s">
        <v>162</v>
      </c>
      <c r="G11" s="3" t="s">
        <v>163</v>
      </c>
      <c r="H11" s="3" t="s">
        <v>102</v>
      </c>
    </row>
    <row r="12" spans="2:8" ht="111.75" customHeight="1">
      <c r="B12" s="61"/>
      <c r="C12" s="58"/>
      <c r="D12" s="3" t="s">
        <v>105</v>
      </c>
      <c r="E12" s="3" t="s">
        <v>104</v>
      </c>
      <c r="F12" s="3" t="s">
        <v>108</v>
      </c>
      <c r="G12" s="3" t="s">
        <v>106</v>
      </c>
      <c r="H12" s="3" t="s">
        <v>107</v>
      </c>
    </row>
    <row r="13" spans="2:8" ht="90">
      <c r="B13" s="34">
        <v>3</v>
      </c>
      <c r="C13" s="38" t="s">
        <v>338</v>
      </c>
      <c r="D13" s="2" t="s">
        <v>12</v>
      </c>
      <c r="E13" s="2" t="s">
        <v>5</v>
      </c>
      <c r="F13" s="3" t="s">
        <v>13</v>
      </c>
      <c r="G13" s="2" t="s">
        <v>11</v>
      </c>
      <c r="H13" s="3" t="s">
        <v>15</v>
      </c>
    </row>
    <row r="14" spans="2:8" ht="30">
      <c r="B14" s="36" t="s">
        <v>333</v>
      </c>
      <c r="C14" s="35"/>
      <c r="D14" s="2" t="s">
        <v>112</v>
      </c>
      <c r="E14" s="13" t="s">
        <v>113</v>
      </c>
      <c r="F14" s="2" t="s">
        <v>115</v>
      </c>
      <c r="G14" s="13" t="s">
        <v>114</v>
      </c>
      <c r="H14" s="3" t="s">
        <v>116</v>
      </c>
    </row>
    <row r="15" spans="2:8" ht="60">
      <c r="B15" s="41">
        <v>3</v>
      </c>
      <c r="C15" s="21" t="s">
        <v>421</v>
      </c>
      <c r="D15" s="3" t="s">
        <v>423</v>
      </c>
      <c r="E15" s="3" t="s">
        <v>5</v>
      </c>
      <c r="F15" s="12" t="s">
        <v>422</v>
      </c>
      <c r="G15" s="12" t="s">
        <v>424</v>
      </c>
      <c r="H15" s="3" t="s">
        <v>425</v>
      </c>
    </row>
    <row r="16" spans="2:8">
      <c r="B16" s="5"/>
      <c r="C16" s="5"/>
      <c r="D16" s="2"/>
      <c r="E16" s="2"/>
      <c r="F16" s="2"/>
      <c r="G16" s="2"/>
      <c r="H16" s="2"/>
    </row>
    <row r="17" spans="2:8">
      <c r="B17" s="5"/>
      <c r="C17" s="5"/>
      <c r="D17" s="2"/>
      <c r="E17" s="2"/>
      <c r="F17" s="2"/>
      <c r="G17" s="2"/>
      <c r="H17" s="2"/>
    </row>
    <row r="18" spans="2:8">
      <c r="B18" s="5"/>
      <c r="C18" s="5"/>
      <c r="D18" s="2"/>
      <c r="E18" s="2"/>
      <c r="F18" s="2"/>
      <c r="G18" s="2"/>
      <c r="H18" s="2"/>
    </row>
  </sheetData>
  <mergeCells count="2">
    <mergeCell ref="C9:C12"/>
    <mergeCell ref="B9:B1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I51"/>
  <sheetViews>
    <sheetView tabSelected="1" workbookViewId="0">
      <selection activeCell="E19" sqref="E19"/>
    </sheetView>
  </sheetViews>
  <sheetFormatPr defaultRowHeight="15"/>
  <cols>
    <col min="3" max="3" width="15.28515625" customWidth="1"/>
    <col min="4" max="4" width="38.28515625" customWidth="1"/>
    <col min="5" max="5" width="43.5703125" customWidth="1"/>
    <col min="6" max="6" width="26.42578125" customWidth="1"/>
    <col min="7" max="7" width="24" customWidth="1"/>
    <col min="8" max="8" width="42.7109375" customWidth="1"/>
    <col min="9" max="9" width="39.28515625" customWidth="1"/>
  </cols>
  <sheetData>
    <row r="4" spans="1:9">
      <c r="C4" t="s">
        <v>97</v>
      </c>
    </row>
    <row r="6" spans="1:9" ht="45">
      <c r="A6" s="2" t="s">
        <v>30</v>
      </c>
      <c r="B6" s="2" t="s">
        <v>306</v>
      </c>
      <c r="C6" s="3" t="s">
        <v>45</v>
      </c>
      <c r="D6" s="2" t="s">
        <v>31</v>
      </c>
      <c r="E6" s="2" t="s">
        <v>69</v>
      </c>
      <c r="F6" s="2" t="s">
        <v>32</v>
      </c>
      <c r="G6" s="2" t="s">
        <v>33</v>
      </c>
      <c r="H6" s="2" t="s">
        <v>34</v>
      </c>
      <c r="I6" s="2" t="s">
        <v>35</v>
      </c>
    </row>
    <row r="8" spans="1:9" ht="15" customHeight="1">
      <c r="A8" s="10">
        <v>1</v>
      </c>
      <c r="B8" s="10">
        <v>31</v>
      </c>
      <c r="C8" s="5" t="s">
        <v>37</v>
      </c>
      <c r="D8" s="21" t="s">
        <v>169</v>
      </c>
      <c r="E8" s="21" t="s">
        <v>170</v>
      </c>
      <c r="F8" s="5" t="s">
        <v>307</v>
      </c>
      <c r="G8" s="11"/>
      <c r="H8" s="5"/>
      <c r="I8" s="7" t="s">
        <v>36</v>
      </c>
    </row>
    <row r="9" spans="1:9">
      <c r="A9" s="10">
        <v>2</v>
      </c>
      <c r="B9" s="10">
        <v>32</v>
      </c>
      <c r="C9" s="5" t="s">
        <v>38</v>
      </c>
      <c r="D9" s="21" t="s">
        <v>179</v>
      </c>
      <c r="E9" s="21" t="s">
        <v>180</v>
      </c>
      <c r="F9" s="5" t="s">
        <v>533</v>
      </c>
      <c r="G9" s="11" t="s">
        <v>535</v>
      </c>
      <c r="H9" s="5" t="s">
        <v>182</v>
      </c>
      <c r="I9" s="8" t="s">
        <v>36</v>
      </c>
    </row>
    <row r="10" spans="1:9">
      <c r="A10" s="10">
        <v>3</v>
      </c>
      <c r="B10" s="10">
        <v>33</v>
      </c>
      <c r="C10" s="5" t="s">
        <v>39</v>
      </c>
      <c r="D10" s="11" t="s">
        <v>537</v>
      </c>
      <c r="E10" s="21" t="s">
        <v>532</v>
      </c>
      <c r="F10" s="5" t="s">
        <v>181</v>
      </c>
      <c r="G10" s="11" t="s">
        <v>536</v>
      </c>
      <c r="H10" s="5" t="s">
        <v>534</v>
      </c>
      <c r="I10" s="9" t="s">
        <v>36</v>
      </c>
    </row>
    <row r="11" spans="1:9">
      <c r="A11" s="10">
        <v>4</v>
      </c>
      <c r="B11" s="10">
        <v>34</v>
      </c>
      <c r="C11" s="5" t="s">
        <v>40</v>
      </c>
      <c r="D11" s="11" t="s">
        <v>175</v>
      </c>
      <c r="E11" s="21" t="s">
        <v>177</v>
      </c>
      <c r="F11" s="5"/>
      <c r="G11" s="11" t="s">
        <v>176</v>
      </c>
      <c r="H11" s="5" t="s">
        <v>178</v>
      </c>
      <c r="I11" s="9" t="s">
        <v>36</v>
      </c>
    </row>
    <row r="12" spans="1:9">
      <c r="A12" s="10">
        <v>5</v>
      </c>
      <c r="B12" s="10">
        <v>35</v>
      </c>
      <c r="C12" s="3" t="s">
        <v>41</v>
      </c>
      <c r="D12" s="23" t="s">
        <v>73</v>
      </c>
      <c r="E12" s="2" t="s">
        <v>49</v>
      </c>
      <c r="F12" s="2" t="s">
        <v>284</v>
      </c>
      <c r="G12" s="2" t="s">
        <v>541</v>
      </c>
      <c r="H12" s="2" t="s">
        <v>283</v>
      </c>
      <c r="I12" s="7" t="s">
        <v>36</v>
      </c>
    </row>
    <row r="13" spans="1:9">
      <c r="A13" s="10">
        <v>6</v>
      </c>
      <c r="B13" s="10">
        <v>36</v>
      </c>
      <c r="C13" s="5" t="s">
        <v>42</v>
      </c>
      <c r="D13" s="24" t="s">
        <v>74</v>
      </c>
      <c r="E13" s="21" t="s">
        <v>68</v>
      </c>
      <c r="F13" s="5" t="s">
        <v>75</v>
      </c>
      <c r="G13" s="11" t="s">
        <v>67</v>
      </c>
      <c r="H13" s="5" t="s">
        <v>76</v>
      </c>
      <c r="I13" s="8" t="s">
        <v>36</v>
      </c>
    </row>
    <row r="14" spans="1:9">
      <c r="A14" s="10">
        <v>7</v>
      </c>
      <c r="B14" s="10">
        <v>37</v>
      </c>
      <c r="C14" s="5" t="s">
        <v>43</v>
      </c>
      <c r="D14" s="11" t="s">
        <v>71</v>
      </c>
      <c r="E14" s="21" t="s">
        <v>52</v>
      </c>
      <c r="F14" s="5" t="s">
        <v>46</v>
      </c>
      <c r="G14" s="11" t="s">
        <v>53</v>
      </c>
      <c r="H14" s="5" t="s">
        <v>54</v>
      </c>
      <c r="I14" s="2"/>
    </row>
    <row r="15" spans="1:9">
      <c r="A15" s="10">
        <v>8</v>
      </c>
      <c r="B15" s="10">
        <v>38</v>
      </c>
      <c r="C15" s="5" t="s">
        <v>44</v>
      </c>
      <c r="D15" s="11" t="s">
        <v>538</v>
      </c>
      <c r="E15" s="21" t="s">
        <v>49</v>
      </c>
      <c r="F15" s="5" t="s">
        <v>539</v>
      </c>
      <c r="G15" s="11" t="s">
        <v>540</v>
      </c>
      <c r="H15" s="5" t="s">
        <v>542</v>
      </c>
      <c r="I15" s="8" t="s">
        <v>36</v>
      </c>
    </row>
    <row r="16" spans="1:9" ht="15" customHeight="1">
      <c r="A16" s="32"/>
      <c r="B16" s="32"/>
      <c r="I16" s="7"/>
    </row>
    <row r="17" spans="1:9">
      <c r="A17" s="10"/>
      <c r="B17" s="10"/>
      <c r="I17" s="8"/>
    </row>
    <row r="19" spans="1:9">
      <c r="C19" t="s">
        <v>164</v>
      </c>
    </row>
    <row r="21" spans="1:9" ht="15" customHeight="1">
      <c r="A21" s="10">
        <v>1</v>
      </c>
      <c r="B21" s="10">
        <v>51</v>
      </c>
      <c r="C21" s="5" t="s">
        <v>165</v>
      </c>
      <c r="D21" s="62" t="s">
        <v>70</v>
      </c>
      <c r="E21" s="21" t="s">
        <v>50</v>
      </c>
      <c r="F21" s="5" t="s">
        <v>55</v>
      </c>
      <c r="G21" s="11" t="s">
        <v>47</v>
      </c>
      <c r="H21" s="5" t="s">
        <v>57</v>
      </c>
      <c r="I21" s="7" t="s">
        <v>36</v>
      </c>
    </row>
    <row r="22" spans="1:9">
      <c r="A22" s="10">
        <v>2</v>
      </c>
      <c r="B22" s="10">
        <v>52</v>
      </c>
      <c r="C22" s="5" t="s">
        <v>166</v>
      </c>
      <c r="D22" s="62"/>
      <c r="E22" s="21" t="s">
        <v>51</v>
      </c>
      <c r="F22" s="5" t="s">
        <v>56</v>
      </c>
      <c r="G22" s="11" t="s">
        <v>48</v>
      </c>
      <c r="H22" s="5" t="s">
        <v>58</v>
      </c>
      <c r="I22" s="9" t="s">
        <v>36</v>
      </c>
    </row>
    <row r="23" spans="1:9">
      <c r="A23" s="10">
        <v>3</v>
      </c>
      <c r="B23" s="10">
        <v>53</v>
      </c>
      <c r="C23" s="5" t="s">
        <v>167</v>
      </c>
      <c r="D23" s="62" t="s">
        <v>72</v>
      </c>
      <c r="E23" s="21" t="s">
        <v>59</v>
      </c>
      <c r="F23" s="5" t="s">
        <v>61</v>
      </c>
      <c r="G23" s="11" t="s">
        <v>63</v>
      </c>
      <c r="H23" s="5" t="s">
        <v>65</v>
      </c>
      <c r="I23" s="5" t="s">
        <v>36</v>
      </c>
    </row>
    <row r="24" spans="1:9">
      <c r="A24" s="10">
        <v>4</v>
      </c>
      <c r="B24" s="10">
        <v>54</v>
      </c>
      <c r="C24" s="5" t="s">
        <v>168</v>
      </c>
      <c r="D24" s="62"/>
      <c r="E24" s="21" t="s">
        <v>60</v>
      </c>
      <c r="F24" s="5" t="s">
        <v>62</v>
      </c>
      <c r="G24" s="11" t="s">
        <v>64</v>
      </c>
      <c r="H24" s="5" t="s">
        <v>66</v>
      </c>
      <c r="I24" s="5" t="s">
        <v>36</v>
      </c>
    </row>
    <row r="25" spans="1:9">
      <c r="A25" s="16"/>
      <c r="B25" s="16"/>
      <c r="C25" s="17"/>
      <c r="D25" s="18"/>
      <c r="E25" s="19"/>
      <c r="F25" s="17"/>
      <c r="G25" s="20"/>
      <c r="H25" s="17"/>
      <c r="I25" s="17"/>
    </row>
    <row r="26" spans="1:9">
      <c r="A26" s="16"/>
      <c r="B26" s="16"/>
      <c r="C26" t="s">
        <v>285</v>
      </c>
      <c r="D26" s="18"/>
      <c r="E26" s="19"/>
      <c r="F26" s="17"/>
      <c r="G26" s="20"/>
      <c r="H26" s="17"/>
      <c r="I26" s="17"/>
    </row>
    <row r="27" spans="1:9">
      <c r="A27" s="16"/>
      <c r="B27" s="16"/>
      <c r="D27" s="18"/>
      <c r="E27" s="19"/>
      <c r="F27" s="17"/>
      <c r="G27" s="20"/>
      <c r="H27" s="17"/>
      <c r="I27" s="17"/>
    </row>
    <row r="28" spans="1:9">
      <c r="A28" s="6">
        <v>7</v>
      </c>
      <c r="B28" s="6">
        <v>21</v>
      </c>
      <c r="C28" s="3" t="s">
        <v>287</v>
      </c>
      <c r="D28" s="23" t="s">
        <v>288</v>
      </c>
      <c r="E28" s="2" t="s">
        <v>290</v>
      </c>
      <c r="F28" s="2" t="s">
        <v>292</v>
      </c>
      <c r="G28" s="2"/>
      <c r="H28" s="2" t="s">
        <v>293</v>
      </c>
      <c r="I28" s="2"/>
    </row>
    <row r="29" spans="1:9">
      <c r="A29" s="10">
        <v>8</v>
      </c>
      <c r="B29" s="10">
        <v>22</v>
      </c>
      <c r="C29" s="5" t="s">
        <v>286</v>
      </c>
      <c r="D29" s="24" t="s">
        <v>289</v>
      </c>
      <c r="E29" s="2" t="s">
        <v>290</v>
      </c>
      <c r="F29" s="5" t="s">
        <v>291</v>
      </c>
      <c r="G29" s="11"/>
      <c r="H29" s="5" t="s">
        <v>294</v>
      </c>
      <c r="I29" s="5" t="s">
        <v>36</v>
      </c>
    </row>
    <row r="30" spans="1:9">
      <c r="A30" s="16"/>
      <c r="B30" s="16"/>
      <c r="C30" s="17"/>
      <c r="D30" s="18"/>
      <c r="E30" s="19"/>
      <c r="F30" s="17"/>
      <c r="G30" s="20"/>
      <c r="H30" s="17"/>
      <c r="I30" s="17"/>
    </row>
    <row r="32" spans="1:9">
      <c r="C32" t="s">
        <v>81</v>
      </c>
    </row>
    <row r="34" spans="1:9">
      <c r="A34" s="5" t="s">
        <v>30</v>
      </c>
      <c r="B34" s="5"/>
      <c r="C34" s="5" t="s">
        <v>79</v>
      </c>
      <c r="D34" s="5" t="s">
        <v>31</v>
      </c>
      <c r="E34" s="5" t="s">
        <v>31</v>
      </c>
      <c r="F34" s="5" t="s">
        <v>80</v>
      </c>
      <c r="G34" s="5" t="s">
        <v>33</v>
      </c>
      <c r="H34" s="5" t="s">
        <v>34</v>
      </c>
      <c r="I34" s="5" t="s">
        <v>35</v>
      </c>
    </row>
    <row r="35" spans="1:9">
      <c r="A35" s="5"/>
      <c r="B35" s="5"/>
      <c r="C35" s="5"/>
      <c r="D35" s="5"/>
      <c r="E35" s="5"/>
      <c r="F35" s="5"/>
      <c r="G35" s="5"/>
      <c r="H35" s="5"/>
      <c r="I35" s="5"/>
    </row>
    <row r="36" spans="1:9">
      <c r="A36" s="10">
        <v>1</v>
      </c>
      <c r="B36" s="10" t="s">
        <v>36</v>
      </c>
      <c r="C36" s="5" t="s">
        <v>82</v>
      </c>
      <c r="D36" s="5" t="s">
        <v>305</v>
      </c>
    </row>
    <row r="37" spans="1:9">
      <c r="A37" s="10">
        <v>2</v>
      </c>
      <c r="B37" s="10" t="s">
        <v>36</v>
      </c>
      <c r="C37" s="5" t="s">
        <v>83</v>
      </c>
      <c r="D37" s="5" t="s">
        <v>305</v>
      </c>
      <c r="I37" s="5"/>
    </row>
    <row r="38" spans="1:9">
      <c r="A38" s="10">
        <v>3</v>
      </c>
      <c r="B38" s="10" t="s">
        <v>36</v>
      </c>
      <c r="C38" s="22" t="s">
        <v>84</v>
      </c>
      <c r="D38" s="22" t="s">
        <v>305</v>
      </c>
      <c r="E38" s="22"/>
      <c r="F38" s="22"/>
      <c r="G38" s="5"/>
      <c r="H38" s="22"/>
      <c r="I38" s="5"/>
    </row>
    <row r="39" spans="1:9">
      <c r="A39" s="10">
        <v>4</v>
      </c>
      <c r="B39" s="10">
        <v>44</v>
      </c>
      <c r="C39" s="5" t="s">
        <v>85</v>
      </c>
      <c r="D39" s="5" t="s">
        <v>308</v>
      </c>
      <c r="E39" s="5" t="s">
        <v>310</v>
      </c>
      <c r="F39" s="5" t="s">
        <v>313</v>
      </c>
      <c r="G39" s="5" t="s">
        <v>314</v>
      </c>
      <c r="H39" s="5"/>
      <c r="I39" s="5"/>
    </row>
    <row r="40" spans="1:9">
      <c r="A40" s="25">
        <v>6</v>
      </c>
      <c r="B40" s="25">
        <v>45</v>
      </c>
      <c r="C40" s="22" t="s">
        <v>171</v>
      </c>
      <c r="D40" s="5" t="s">
        <v>309</v>
      </c>
      <c r="E40" s="5" t="s">
        <v>311</v>
      </c>
      <c r="F40" s="5" t="s">
        <v>312</v>
      </c>
      <c r="G40" s="5" t="s">
        <v>315</v>
      </c>
      <c r="H40" s="5"/>
      <c r="I40" s="5"/>
    </row>
    <row r="41" spans="1:9">
      <c r="A41" s="25">
        <v>7</v>
      </c>
      <c r="B41" s="25">
        <v>46</v>
      </c>
      <c r="C41" s="22" t="s">
        <v>172</v>
      </c>
      <c r="D41" s="5" t="s">
        <v>295</v>
      </c>
      <c r="E41" s="5" t="s">
        <v>298</v>
      </c>
      <c r="F41" s="5" t="s">
        <v>296</v>
      </c>
      <c r="G41" s="5" t="s">
        <v>297</v>
      </c>
      <c r="H41" s="5" t="s">
        <v>299</v>
      </c>
      <c r="I41" s="5"/>
    </row>
    <row r="44" spans="1:9">
      <c r="C44" t="s">
        <v>300</v>
      </c>
    </row>
    <row r="46" spans="1:9">
      <c r="A46" s="5" t="s">
        <v>30</v>
      </c>
      <c r="B46" s="5"/>
      <c r="C46" s="5" t="s">
        <v>79</v>
      </c>
      <c r="D46" s="5" t="s">
        <v>31</v>
      </c>
      <c r="E46" s="5" t="s">
        <v>31</v>
      </c>
      <c r="F46" s="5" t="s">
        <v>80</v>
      </c>
      <c r="G46" s="5" t="s">
        <v>33</v>
      </c>
      <c r="H46" s="5" t="s">
        <v>34</v>
      </c>
      <c r="I46" s="5" t="s">
        <v>35</v>
      </c>
    </row>
    <row r="47" spans="1:9">
      <c r="A47" s="5"/>
      <c r="B47" s="5"/>
      <c r="C47" s="5"/>
      <c r="D47" s="5"/>
      <c r="E47" s="5"/>
      <c r="F47" s="5"/>
      <c r="G47" s="5"/>
      <c r="H47" s="5"/>
      <c r="I47" s="5"/>
    </row>
    <row r="48" spans="1:9">
      <c r="A48" s="10">
        <v>1</v>
      </c>
      <c r="B48" s="10">
        <v>61</v>
      </c>
      <c r="C48" s="5" t="s">
        <v>301</v>
      </c>
      <c r="D48" s="5" t="s">
        <v>71</v>
      </c>
      <c r="E48" s="11" t="s">
        <v>86</v>
      </c>
      <c r="F48" s="5" t="s">
        <v>87</v>
      </c>
      <c r="G48" s="5" t="s">
        <v>88</v>
      </c>
      <c r="H48" s="5" t="s">
        <v>89</v>
      </c>
      <c r="I48" s="5"/>
    </row>
    <row r="49" spans="1:9">
      <c r="A49" s="10">
        <v>1</v>
      </c>
      <c r="B49" s="10">
        <v>62</v>
      </c>
      <c r="C49" s="5" t="s">
        <v>302</v>
      </c>
      <c r="D49" s="5" t="s">
        <v>70</v>
      </c>
      <c r="E49" s="11" t="s">
        <v>86</v>
      </c>
      <c r="F49" s="5" t="s">
        <v>90</v>
      </c>
      <c r="G49" s="5" t="s">
        <v>91</v>
      </c>
      <c r="H49" s="5" t="s">
        <v>92</v>
      </c>
      <c r="I49" s="5"/>
    </row>
    <row r="50" spans="1:9">
      <c r="A50" s="10">
        <v>1</v>
      </c>
      <c r="B50" s="10">
        <v>63</v>
      </c>
      <c r="C50" s="5" t="s">
        <v>303</v>
      </c>
      <c r="D50" s="5" t="s">
        <v>72</v>
      </c>
      <c r="E50" s="11" t="s">
        <v>174</v>
      </c>
      <c r="F50" s="5" t="s">
        <v>93</v>
      </c>
      <c r="G50" s="5" t="s">
        <v>173</v>
      </c>
      <c r="H50" s="5" t="s">
        <v>94</v>
      </c>
      <c r="I50" s="5"/>
    </row>
    <row r="51" spans="1:9">
      <c r="A51" s="10">
        <v>1</v>
      </c>
      <c r="B51" s="10">
        <v>64</v>
      </c>
      <c r="C51" s="5" t="s">
        <v>304</v>
      </c>
      <c r="D51" s="5" t="s">
        <v>77</v>
      </c>
      <c r="E51" s="11" t="s">
        <v>86</v>
      </c>
      <c r="F51" s="5" t="s">
        <v>95</v>
      </c>
      <c r="G51" s="5" t="s">
        <v>78</v>
      </c>
      <c r="H51" s="5" t="s">
        <v>96</v>
      </c>
      <c r="I51" s="5"/>
    </row>
  </sheetData>
  <mergeCells count="2">
    <mergeCell ref="D23:D24"/>
    <mergeCell ref="D21:D22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4:N93"/>
  <sheetViews>
    <sheetView topLeftCell="C52" zoomScale="85" zoomScaleNormal="85" workbookViewId="0">
      <selection activeCell="N63" sqref="N63"/>
    </sheetView>
  </sheetViews>
  <sheetFormatPr defaultRowHeight="15"/>
  <cols>
    <col min="4" max="4" width="7.5703125" customWidth="1"/>
    <col min="5" max="5" width="13.7109375" customWidth="1"/>
    <col min="6" max="6" width="25.5703125" customWidth="1"/>
    <col min="7" max="7" width="19.7109375" customWidth="1"/>
    <col min="8" max="8" width="50" customWidth="1"/>
    <col min="9" max="9" width="11.85546875" customWidth="1"/>
    <col min="10" max="10" width="9.7109375" customWidth="1"/>
    <col min="11" max="11" width="13.140625" customWidth="1"/>
    <col min="12" max="12" width="18.5703125" customWidth="1"/>
    <col min="13" max="13" width="18.42578125" customWidth="1"/>
    <col min="14" max="14" width="46" customWidth="1"/>
  </cols>
  <sheetData>
    <row r="4" spans="3:14" ht="28.5">
      <c r="E4" s="26" t="s">
        <v>266</v>
      </c>
    </row>
    <row r="5" spans="3:14" ht="28.5">
      <c r="E5" s="26"/>
    </row>
    <row r="6" spans="3:14">
      <c r="F6" s="47" t="s">
        <v>502</v>
      </c>
      <c r="K6" s="47" t="s">
        <v>501</v>
      </c>
    </row>
    <row r="8" spans="3:14">
      <c r="C8" s="45" t="s">
        <v>223</v>
      </c>
      <c r="D8" t="s">
        <v>344</v>
      </c>
      <c r="E8" s="63" t="s">
        <v>222</v>
      </c>
      <c r="F8" s="63"/>
      <c r="G8" t="s">
        <v>33</v>
      </c>
      <c r="I8" s="45" t="s">
        <v>223</v>
      </c>
      <c r="K8" s="63" t="s">
        <v>222</v>
      </c>
      <c r="L8" s="63"/>
    </row>
    <row r="9" spans="3:14">
      <c r="C9" s="40" t="s">
        <v>224</v>
      </c>
      <c r="D9" s="40"/>
      <c r="E9" s="40" t="s">
        <v>225</v>
      </c>
      <c r="F9" s="40">
        <v>4096</v>
      </c>
      <c r="G9" t="s">
        <v>183</v>
      </c>
      <c r="H9" t="s">
        <v>371</v>
      </c>
      <c r="I9" s="40" t="s">
        <v>244</v>
      </c>
      <c r="J9" s="40"/>
      <c r="K9" s="40" t="s">
        <v>256</v>
      </c>
      <c r="L9" s="40">
        <v>4112</v>
      </c>
      <c r="M9" s="40" t="s">
        <v>202</v>
      </c>
      <c r="N9" t="s">
        <v>195</v>
      </c>
    </row>
    <row r="10" spans="3:14">
      <c r="C10" s="40" t="s">
        <v>234</v>
      </c>
      <c r="D10" s="40"/>
      <c r="E10" s="40" t="s">
        <v>226</v>
      </c>
      <c r="F10" s="40">
        <v>4097</v>
      </c>
      <c r="G10" t="s">
        <v>184</v>
      </c>
      <c r="H10" t="s">
        <v>372</v>
      </c>
      <c r="I10" s="40" t="s">
        <v>245</v>
      </c>
      <c r="J10" s="40"/>
      <c r="K10" s="40" t="s">
        <v>257</v>
      </c>
      <c r="L10" s="40">
        <v>4113</v>
      </c>
      <c r="M10" s="40" t="s">
        <v>203</v>
      </c>
      <c r="N10" t="s">
        <v>194</v>
      </c>
    </row>
    <row r="11" spans="3:14">
      <c r="C11" s="40" t="s">
        <v>235</v>
      </c>
      <c r="D11" s="40"/>
      <c r="E11" s="40" t="s">
        <v>227</v>
      </c>
      <c r="F11" s="40">
        <v>4098</v>
      </c>
      <c r="G11" t="s">
        <v>185</v>
      </c>
      <c r="H11" t="s">
        <v>373</v>
      </c>
      <c r="I11" s="40" t="s">
        <v>246</v>
      </c>
      <c r="J11" s="40"/>
      <c r="K11" s="40" t="s">
        <v>258</v>
      </c>
      <c r="L11" s="40">
        <v>4114</v>
      </c>
      <c r="M11" s="40" t="s">
        <v>204</v>
      </c>
      <c r="N11" t="s">
        <v>196</v>
      </c>
    </row>
    <row r="12" spans="3:14">
      <c r="C12" s="40" t="s">
        <v>236</v>
      </c>
      <c r="D12" s="40"/>
      <c r="E12" s="40" t="s">
        <v>228</v>
      </c>
      <c r="F12" s="40">
        <v>4099</v>
      </c>
      <c r="G12" t="s">
        <v>186</v>
      </c>
      <c r="H12" t="s">
        <v>374</v>
      </c>
      <c r="I12" s="40" t="s">
        <v>247</v>
      </c>
      <c r="J12" s="40"/>
      <c r="K12" s="40" t="s">
        <v>259</v>
      </c>
      <c r="L12" s="40">
        <v>4115</v>
      </c>
      <c r="M12" s="40" t="s">
        <v>205</v>
      </c>
      <c r="N12" t="s">
        <v>197</v>
      </c>
    </row>
    <row r="13" spans="3:14">
      <c r="C13" s="40" t="s">
        <v>237</v>
      </c>
      <c r="D13" s="40"/>
      <c r="E13" s="40" t="s">
        <v>229</v>
      </c>
      <c r="F13" s="40">
        <v>4100</v>
      </c>
      <c r="G13" t="s">
        <v>187</v>
      </c>
      <c r="H13" t="s">
        <v>375</v>
      </c>
      <c r="I13" s="40" t="s">
        <v>248</v>
      </c>
      <c r="J13" s="40"/>
      <c r="K13" s="40" t="s">
        <v>260</v>
      </c>
      <c r="L13" s="40">
        <v>4116</v>
      </c>
      <c r="M13" s="40" t="s">
        <v>206</v>
      </c>
      <c r="N13" t="s">
        <v>198</v>
      </c>
    </row>
    <row r="14" spans="3:14">
      <c r="C14" s="40" t="s">
        <v>238</v>
      </c>
      <c r="D14" s="40"/>
      <c r="E14" s="40" t="s">
        <v>230</v>
      </c>
      <c r="F14" s="40">
        <v>4101</v>
      </c>
      <c r="G14" t="s">
        <v>188</v>
      </c>
      <c r="H14" t="s">
        <v>376</v>
      </c>
      <c r="I14" s="40" t="s">
        <v>249</v>
      </c>
      <c r="J14" s="40"/>
      <c r="K14" s="40" t="s">
        <v>261</v>
      </c>
      <c r="L14" s="40">
        <v>4117</v>
      </c>
      <c r="M14" s="40" t="s">
        <v>207</v>
      </c>
      <c r="N14" t="s">
        <v>199</v>
      </c>
    </row>
    <row r="15" spans="3:14">
      <c r="C15" s="40" t="s">
        <v>239</v>
      </c>
      <c r="D15" s="40"/>
      <c r="E15" s="40" t="s">
        <v>231</v>
      </c>
      <c r="F15" s="40">
        <v>4102</v>
      </c>
      <c r="G15" t="s">
        <v>189</v>
      </c>
      <c r="H15" t="s">
        <v>377</v>
      </c>
      <c r="I15" s="40" t="s">
        <v>250</v>
      </c>
      <c r="J15" s="40"/>
      <c r="K15" s="40" t="s">
        <v>262</v>
      </c>
      <c r="L15" s="40">
        <v>4118</v>
      </c>
      <c r="M15" s="40" t="s">
        <v>208</v>
      </c>
      <c r="N15" t="s">
        <v>200</v>
      </c>
    </row>
    <row r="16" spans="3:14">
      <c r="C16" s="40" t="s">
        <v>240</v>
      </c>
      <c r="D16" s="40"/>
      <c r="E16" s="40" t="s">
        <v>232</v>
      </c>
      <c r="F16" s="40">
        <v>4103</v>
      </c>
      <c r="G16" t="s">
        <v>190</v>
      </c>
      <c r="H16" t="s">
        <v>403</v>
      </c>
      <c r="I16" s="40" t="s">
        <v>251</v>
      </c>
      <c r="J16" s="40"/>
      <c r="K16" s="40" t="s">
        <v>263</v>
      </c>
      <c r="L16" s="40">
        <v>4119</v>
      </c>
      <c r="M16" s="40" t="s">
        <v>209</v>
      </c>
      <c r="N16" t="s">
        <v>201</v>
      </c>
    </row>
    <row r="17" spans="3:14">
      <c r="C17" s="40" t="s">
        <v>241</v>
      </c>
      <c r="D17" s="40"/>
      <c r="E17" s="40" t="s">
        <v>233</v>
      </c>
      <c r="F17" s="40">
        <v>4104</v>
      </c>
      <c r="G17" t="s">
        <v>191</v>
      </c>
      <c r="H17" t="s">
        <v>404</v>
      </c>
      <c r="I17" s="40" t="s">
        <v>252</v>
      </c>
      <c r="K17" s="40" t="s">
        <v>264</v>
      </c>
      <c r="L17" s="40">
        <v>4120</v>
      </c>
      <c r="M17" s="40" t="s">
        <v>210</v>
      </c>
      <c r="N17" s="27" t="s">
        <v>418</v>
      </c>
    </row>
    <row r="18" spans="3:14">
      <c r="C18" s="40" t="s">
        <v>242</v>
      </c>
      <c r="E18" s="40" t="s">
        <v>254</v>
      </c>
      <c r="F18" s="40">
        <v>4105</v>
      </c>
      <c r="G18" t="s">
        <v>192</v>
      </c>
      <c r="H18" t="s">
        <v>343</v>
      </c>
      <c r="I18" s="40" t="s">
        <v>253</v>
      </c>
      <c r="K18" s="40" t="s">
        <v>265</v>
      </c>
      <c r="L18" s="40">
        <v>4121</v>
      </c>
      <c r="M18" s="40" t="s">
        <v>211</v>
      </c>
      <c r="N18" s="27" t="s">
        <v>450</v>
      </c>
    </row>
    <row r="19" spans="3:14">
      <c r="D19" s="40" t="s">
        <v>352</v>
      </c>
      <c r="H19" t="s">
        <v>345</v>
      </c>
      <c r="J19" s="44" t="s">
        <v>378</v>
      </c>
      <c r="N19" t="s">
        <v>345</v>
      </c>
    </row>
    <row r="20" spans="3:14">
      <c r="D20" s="40" t="s">
        <v>353</v>
      </c>
      <c r="H20" t="s">
        <v>346</v>
      </c>
      <c r="J20" s="44" t="s">
        <v>379</v>
      </c>
      <c r="N20" t="s">
        <v>346</v>
      </c>
    </row>
    <row r="21" spans="3:14">
      <c r="D21" s="40" t="s">
        <v>354</v>
      </c>
      <c r="H21" t="s">
        <v>347</v>
      </c>
      <c r="J21" s="44" t="s">
        <v>380</v>
      </c>
      <c r="N21" t="s">
        <v>347</v>
      </c>
    </row>
    <row r="22" spans="3:14">
      <c r="D22" s="40" t="s">
        <v>355</v>
      </c>
      <c r="H22" t="s">
        <v>348</v>
      </c>
      <c r="J22" s="44" t="s">
        <v>381</v>
      </c>
      <c r="N22" t="s">
        <v>348</v>
      </c>
    </row>
    <row r="23" spans="3:14">
      <c r="D23" s="40" t="s">
        <v>356</v>
      </c>
      <c r="H23" t="s">
        <v>349</v>
      </c>
      <c r="J23" s="44" t="s">
        <v>382</v>
      </c>
      <c r="N23" t="s">
        <v>349</v>
      </c>
    </row>
    <row r="24" spans="3:14">
      <c r="D24" s="40" t="s">
        <v>357</v>
      </c>
      <c r="H24" t="s">
        <v>350</v>
      </c>
      <c r="J24" s="44" t="s">
        <v>383</v>
      </c>
      <c r="N24" t="s">
        <v>350</v>
      </c>
    </row>
    <row r="25" spans="3:14">
      <c r="D25" s="40" t="s">
        <v>358</v>
      </c>
      <c r="H25" t="s">
        <v>351</v>
      </c>
      <c r="J25" s="44" t="s">
        <v>384</v>
      </c>
      <c r="N25" t="s">
        <v>351</v>
      </c>
    </row>
    <row r="26" spans="3:14">
      <c r="D26" s="40" t="s">
        <v>359</v>
      </c>
      <c r="H26" t="s">
        <v>305</v>
      </c>
      <c r="J26" s="44" t="s">
        <v>385</v>
      </c>
      <c r="N26" t="s">
        <v>305</v>
      </c>
    </row>
    <row r="27" spans="3:14">
      <c r="D27" s="40" t="s">
        <v>394</v>
      </c>
      <c r="H27" t="s">
        <v>360</v>
      </c>
      <c r="J27" s="44" t="s">
        <v>386</v>
      </c>
      <c r="N27" t="s">
        <v>360</v>
      </c>
    </row>
    <row r="28" spans="3:14">
      <c r="D28" s="40" t="s">
        <v>395</v>
      </c>
      <c r="H28" t="s">
        <v>361</v>
      </c>
      <c r="J28" s="44" t="s">
        <v>387</v>
      </c>
      <c r="N28" t="s">
        <v>361</v>
      </c>
    </row>
    <row r="29" spans="3:14">
      <c r="D29" s="40" t="s">
        <v>396</v>
      </c>
      <c r="H29" t="s">
        <v>362</v>
      </c>
      <c r="J29" s="44" t="s">
        <v>388</v>
      </c>
      <c r="N29" t="s">
        <v>362</v>
      </c>
    </row>
    <row r="30" spans="3:14">
      <c r="D30" s="40" t="s">
        <v>397</v>
      </c>
      <c r="H30" t="s">
        <v>363</v>
      </c>
      <c r="J30" s="44" t="s">
        <v>389</v>
      </c>
      <c r="N30" t="s">
        <v>363</v>
      </c>
    </row>
    <row r="31" spans="3:14">
      <c r="D31" s="40" t="s">
        <v>398</v>
      </c>
      <c r="H31" t="s">
        <v>364</v>
      </c>
      <c r="J31" s="44" t="s">
        <v>390</v>
      </c>
      <c r="N31" t="s">
        <v>364</v>
      </c>
    </row>
    <row r="32" spans="3:14">
      <c r="D32" s="40" t="s">
        <v>399</v>
      </c>
      <c r="H32" t="s">
        <v>365</v>
      </c>
      <c r="J32" s="44" t="s">
        <v>391</v>
      </c>
      <c r="N32" t="s">
        <v>365</v>
      </c>
    </row>
    <row r="33" spans="3:14">
      <c r="D33" s="40" t="s">
        <v>400</v>
      </c>
      <c r="H33" t="s">
        <v>366</v>
      </c>
      <c r="J33" s="44" t="s">
        <v>392</v>
      </c>
      <c r="N33" t="s">
        <v>366</v>
      </c>
    </row>
    <row r="34" spans="3:14">
      <c r="D34" s="40" t="s">
        <v>401</v>
      </c>
      <c r="H34" t="s">
        <v>305</v>
      </c>
      <c r="J34" s="44" t="s">
        <v>393</v>
      </c>
      <c r="N34" t="s">
        <v>305</v>
      </c>
    </row>
    <row r="35" spans="3:14">
      <c r="C35" s="40" t="s">
        <v>243</v>
      </c>
      <c r="E35" s="40" t="s">
        <v>255</v>
      </c>
      <c r="F35" s="40">
        <v>4106</v>
      </c>
      <c r="G35" t="s">
        <v>193</v>
      </c>
      <c r="H35" t="s">
        <v>212</v>
      </c>
      <c r="I35" s="44" t="s">
        <v>431</v>
      </c>
      <c r="K35" s="44" t="s">
        <v>448</v>
      </c>
      <c r="L35" s="44">
        <v>4122</v>
      </c>
      <c r="M35" s="44" t="s">
        <v>449</v>
      </c>
      <c r="N35" s="27" t="s">
        <v>402</v>
      </c>
    </row>
    <row r="36" spans="3:14">
      <c r="D36" s="40" t="s">
        <v>367</v>
      </c>
      <c r="G36" t="s">
        <v>430</v>
      </c>
      <c r="H36" t="s">
        <v>213</v>
      </c>
      <c r="J36" s="44" t="s">
        <v>432</v>
      </c>
      <c r="M36" s="48" t="s">
        <v>541</v>
      </c>
      <c r="N36" t="s">
        <v>544</v>
      </c>
    </row>
    <row r="37" spans="3:14">
      <c r="D37" s="40" t="s">
        <v>368</v>
      </c>
      <c r="G37" t="s">
        <v>428</v>
      </c>
      <c r="H37" t="s">
        <v>427</v>
      </c>
      <c r="J37" s="44" t="s">
        <v>433</v>
      </c>
      <c r="M37" s="40" t="s">
        <v>67</v>
      </c>
      <c r="N37" t="s">
        <v>545</v>
      </c>
    </row>
    <row r="38" spans="3:14">
      <c r="D38" s="40" t="s">
        <v>369</v>
      </c>
      <c r="G38" t="s">
        <v>477</v>
      </c>
      <c r="H38" t="s">
        <v>478</v>
      </c>
      <c r="J38" s="44" t="s">
        <v>434</v>
      </c>
      <c r="M38" s="40" t="s">
        <v>176</v>
      </c>
      <c r="N38" t="s">
        <v>476</v>
      </c>
    </row>
    <row r="39" spans="3:14">
      <c r="D39" s="40" t="s">
        <v>370</v>
      </c>
      <c r="G39" t="s">
        <v>479</v>
      </c>
      <c r="H39" t="s">
        <v>480</v>
      </c>
      <c r="J39" s="44" t="s">
        <v>435</v>
      </c>
      <c r="M39" s="40" t="s">
        <v>63</v>
      </c>
      <c r="N39" t="s">
        <v>214</v>
      </c>
    </row>
    <row r="40" spans="3:14">
      <c r="D40" s="40" t="s">
        <v>405</v>
      </c>
      <c r="G40" t="s">
        <v>429</v>
      </c>
      <c r="H40" t="s">
        <v>426</v>
      </c>
      <c r="J40" s="44" t="s">
        <v>436</v>
      </c>
      <c r="M40" s="40" t="s">
        <v>64</v>
      </c>
      <c r="N40" t="s">
        <v>215</v>
      </c>
    </row>
    <row r="41" spans="3:14">
      <c r="D41" s="40" t="s">
        <v>406</v>
      </c>
      <c r="G41" t="s">
        <v>504</v>
      </c>
      <c r="H41" t="s">
        <v>514</v>
      </c>
      <c r="J41" s="44" t="s">
        <v>437</v>
      </c>
      <c r="M41" s="40" t="s">
        <v>53</v>
      </c>
      <c r="N41" t="s">
        <v>216</v>
      </c>
    </row>
    <row r="42" spans="3:14">
      <c r="D42" s="40" t="s">
        <v>407</v>
      </c>
      <c r="G42" t="s">
        <v>512</v>
      </c>
      <c r="H42" t="s">
        <v>513</v>
      </c>
      <c r="J42" s="44" t="s">
        <v>438</v>
      </c>
      <c r="M42" s="48" t="s">
        <v>540</v>
      </c>
      <c r="N42" t="s">
        <v>543</v>
      </c>
    </row>
    <row r="43" spans="3:14">
      <c r="D43" s="40" t="s">
        <v>408</v>
      </c>
      <c r="G43" t="s">
        <v>531</v>
      </c>
      <c r="H43" t="s">
        <v>530</v>
      </c>
      <c r="J43" s="44" t="s">
        <v>439</v>
      </c>
      <c r="M43" s="40" t="s">
        <v>47</v>
      </c>
      <c r="N43" t="s">
        <v>217</v>
      </c>
    </row>
    <row r="44" spans="3:14">
      <c r="D44" s="40" t="s">
        <v>409</v>
      </c>
      <c r="H44" t="s">
        <v>305</v>
      </c>
      <c r="J44" s="44" t="s">
        <v>440</v>
      </c>
      <c r="M44" s="40" t="s">
        <v>48</v>
      </c>
      <c r="N44" t="s">
        <v>218</v>
      </c>
    </row>
    <row r="45" spans="3:14">
      <c r="D45" s="40" t="s">
        <v>410</v>
      </c>
      <c r="H45" t="s">
        <v>305</v>
      </c>
      <c r="J45" s="44" t="s">
        <v>441</v>
      </c>
      <c r="M45" s="40" t="s">
        <v>78</v>
      </c>
      <c r="N45" t="s">
        <v>96</v>
      </c>
    </row>
    <row r="46" spans="3:14">
      <c r="D46" s="40" t="s">
        <v>411</v>
      </c>
      <c r="H46" t="s">
        <v>305</v>
      </c>
      <c r="J46" s="44" t="s">
        <v>442</v>
      </c>
      <c r="M46" s="40" t="s">
        <v>173</v>
      </c>
      <c r="N46" t="s">
        <v>94</v>
      </c>
    </row>
    <row r="47" spans="3:14">
      <c r="D47" s="40" t="s">
        <v>412</v>
      </c>
      <c r="H47" t="s">
        <v>305</v>
      </c>
      <c r="J47" s="44" t="s">
        <v>443</v>
      </c>
      <c r="M47" s="40" t="s">
        <v>88</v>
      </c>
      <c r="N47" t="s">
        <v>89</v>
      </c>
    </row>
    <row r="48" spans="3:14">
      <c r="D48" s="40" t="s">
        <v>413</v>
      </c>
      <c r="H48" t="s">
        <v>305</v>
      </c>
      <c r="J48" s="44" t="s">
        <v>444</v>
      </c>
      <c r="M48" s="40" t="s">
        <v>91</v>
      </c>
      <c r="N48" t="s">
        <v>219</v>
      </c>
    </row>
    <row r="49" spans="3:14">
      <c r="D49" s="40" t="s">
        <v>414</v>
      </c>
      <c r="H49" t="s">
        <v>305</v>
      </c>
      <c r="J49" s="44" t="s">
        <v>445</v>
      </c>
      <c r="M49" s="40" t="s">
        <v>220</v>
      </c>
      <c r="N49" t="s">
        <v>221</v>
      </c>
    </row>
    <row r="50" spans="3:14">
      <c r="D50" s="40" t="s">
        <v>415</v>
      </c>
      <c r="H50" t="s">
        <v>305</v>
      </c>
      <c r="J50" s="44" t="s">
        <v>446</v>
      </c>
      <c r="M50" s="49" t="s">
        <v>536</v>
      </c>
      <c r="N50" t="s">
        <v>546</v>
      </c>
    </row>
    <row r="51" spans="3:14">
      <c r="D51" s="40" t="s">
        <v>416</v>
      </c>
      <c r="H51" t="s">
        <v>305</v>
      </c>
      <c r="J51" s="44" t="s">
        <v>447</v>
      </c>
      <c r="N51" t="s">
        <v>305</v>
      </c>
    </row>
    <row r="54" spans="3:14">
      <c r="C54" t="s">
        <v>505</v>
      </c>
      <c r="I54" t="s">
        <v>417</v>
      </c>
    </row>
    <row r="56" spans="3:14">
      <c r="D56" t="s">
        <v>506</v>
      </c>
      <c r="E56" s="46" t="s">
        <v>510</v>
      </c>
      <c r="F56" s="46">
        <v>4107</v>
      </c>
      <c r="G56" t="s">
        <v>508</v>
      </c>
      <c r="H56" t="s">
        <v>507</v>
      </c>
      <c r="I56" s="45" t="s">
        <v>252</v>
      </c>
      <c r="M56" s="45" t="s">
        <v>210</v>
      </c>
    </row>
    <row r="57" spans="3:14">
      <c r="J57" s="52" t="s">
        <v>451</v>
      </c>
      <c r="K57" s="53"/>
      <c r="L57" s="54" t="s">
        <v>418</v>
      </c>
      <c r="M57" s="53"/>
      <c r="N57" s="53" t="s">
        <v>470</v>
      </c>
    </row>
    <row r="58" spans="3:14">
      <c r="C58" t="s">
        <v>509</v>
      </c>
      <c r="J58" s="52" t="s">
        <v>452</v>
      </c>
      <c r="K58" s="53"/>
      <c r="L58" s="53" t="s">
        <v>548</v>
      </c>
      <c r="M58" s="53"/>
      <c r="N58" s="53" t="s">
        <v>471</v>
      </c>
    </row>
    <row r="59" spans="3:14">
      <c r="J59" s="52" t="s">
        <v>453</v>
      </c>
      <c r="K59" s="53"/>
      <c r="L59" s="53"/>
      <c r="M59" s="53"/>
      <c r="N59" s="53" t="s">
        <v>472</v>
      </c>
    </row>
    <row r="60" spans="3:14">
      <c r="J60" s="52" t="s">
        <v>454</v>
      </c>
      <c r="K60" s="53"/>
      <c r="L60" s="53"/>
      <c r="M60" s="53"/>
      <c r="N60" s="53" t="s">
        <v>469</v>
      </c>
    </row>
    <row r="61" spans="3:14">
      <c r="J61" s="52" t="s">
        <v>455</v>
      </c>
      <c r="K61" s="53"/>
      <c r="L61" s="53"/>
      <c r="M61" s="53"/>
      <c r="N61" s="53" t="s">
        <v>467</v>
      </c>
    </row>
    <row r="62" spans="3:14">
      <c r="J62" s="52" t="s">
        <v>456</v>
      </c>
      <c r="K62" s="53"/>
      <c r="L62" s="53"/>
      <c r="M62" s="53"/>
      <c r="N62" s="53" t="s">
        <v>474</v>
      </c>
    </row>
    <row r="63" spans="3:14">
      <c r="J63" s="52" t="s">
        <v>457</v>
      </c>
      <c r="K63" s="53"/>
      <c r="L63" s="53"/>
      <c r="M63" s="53"/>
      <c r="N63" s="53" t="s">
        <v>475</v>
      </c>
    </row>
    <row r="64" spans="3:14">
      <c r="J64" s="52" t="s">
        <v>458</v>
      </c>
      <c r="K64" s="53"/>
      <c r="L64" s="53"/>
      <c r="M64" s="53"/>
      <c r="N64" s="53"/>
    </row>
    <row r="65" spans="9:14">
      <c r="J65" s="50" t="s">
        <v>459</v>
      </c>
      <c r="K65" s="51"/>
      <c r="L65" s="51" t="s">
        <v>547</v>
      </c>
      <c r="M65" s="51"/>
      <c r="N65" s="51" t="s">
        <v>473</v>
      </c>
    </row>
    <row r="66" spans="9:14">
      <c r="J66" s="50" t="s">
        <v>460</v>
      </c>
      <c r="K66" s="51"/>
      <c r="L66" s="51" t="s">
        <v>549</v>
      </c>
      <c r="M66" s="51"/>
      <c r="N66" s="51" t="s">
        <v>468</v>
      </c>
    </row>
    <row r="67" spans="9:14">
      <c r="J67" s="50" t="s">
        <v>461</v>
      </c>
      <c r="K67" s="51"/>
      <c r="L67" s="51"/>
      <c r="M67" s="51"/>
      <c r="N67" s="51" t="s">
        <v>529</v>
      </c>
    </row>
    <row r="68" spans="9:14">
      <c r="J68" s="50" t="s">
        <v>462</v>
      </c>
      <c r="K68" s="51"/>
      <c r="L68" s="51"/>
      <c r="M68" s="51"/>
      <c r="N68" s="51"/>
    </row>
    <row r="69" spans="9:14">
      <c r="J69" s="50" t="s">
        <v>463</v>
      </c>
      <c r="K69" s="51"/>
      <c r="L69" s="51"/>
      <c r="M69" s="51"/>
      <c r="N69" s="51"/>
    </row>
    <row r="70" spans="9:14">
      <c r="J70" s="50" t="s">
        <v>464</v>
      </c>
      <c r="K70" s="51"/>
      <c r="L70" s="51"/>
      <c r="M70" s="51"/>
      <c r="N70" s="51"/>
    </row>
    <row r="71" spans="9:14">
      <c r="J71" s="50" t="s">
        <v>465</v>
      </c>
      <c r="K71" s="51"/>
      <c r="L71" s="51"/>
      <c r="M71" s="51"/>
      <c r="N71" s="51"/>
    </row>
    <row r="72" spans="9:14">
      <c r="J72" s="50" t="s">
        <v>466</v>
      </c>
      <c r="K72" s="50"/>
      <c r="L72" s="51"/>
      <c r="M72" s="51"/>
      <c r="N72" s="51"/>
    </row>
    <row r="73" spans="9:14">
      <c r="J73" s="46"/>
      <c r="K73" s="46"/>
    </row>
    <row r="74" spans="9:14">
      <c r="J74" s="46"/>
      <c r="K74" s="46"/>
    </row>
    <row r="75" spans="9:14">
      <c r="J75" s="46"/>
      <c r="K75" s="46"/>
    </row>
    <row r="76" spans="9:14">
      <c r="I76" s="46" t="s">
        <v>481</v>
      </c>
      <c r="K76" s="46" t="s">
        <v>483</v>
      </c>
      <c r="L76">
        <v>4128</v>
      </c>
      <c r="M76" s="46" t="s">
        <v>515</v>
      </c>
      <c r="N76" t="s">
        <v>511</v>
      </c>
    </row>
    <row r="77" spans="9:14">
      <c r="I77" s="46" t="s">
        <v>482</v>
      </c>
      <c r="K77" s="46" t="s">
        <v>484</v>
      </c>
      <c r="L77">
        <v>4129</v>
      </c>
      <c r="M77" s="46" t="s">
        <v>516</v>
      </c>
      <c r="N77" t="s">
        <v>485</v>
      </c>
    </row>
    <row r="78" spans="9:14">
      <c r="I78" s="46" t="s">
        <v>493</v>
      </c>
      <c r="K78" s="46" t="s">
        <v>494</v>
      </c>
      <c r="L78">
        <v>4130</v>
      </c>
      <c r="M78" s="46" t="s">
        <v>517</v>
      </c>
      <c r="N78" t="s">
        <v>486</v>
      </c>
    </row>
    <row r="79" spans="9:14">
      <c r="I79" s="46" t="s">
        <v>495</v>
      </c>
      <c r="K79" s="46" t="s">
        <v>503</v>
      </c>
      <c r="L79">
        <v>4131</v>
      </c>
      <c r="M79" s="46" t="s">
        <v>518</v>
      </c>
      <c r="N79" t="s">
        <v>487</v>
      </c>
    </row>
    <row r="80" spans="9:14">
      <c r="I80" s="46" t="s">
        <v>496</v>
      </c>
      <c r="K80" s="46" t="s">
        <v>524</v>
      </c>
      <c r="L80">
        <v>4132</v>
      </c>
      <c r="M80" s="46" t="s">
        <v>519</v>
      </c>
      <c r="N80" t="s">
        <v>488</v>
      </c>
    </row>
    <row r="81" spans="9:14">
      <c r="I81" s="46" t="s">
        <v>497</v>
      </c>
      <c r="K81" s="46" t="s">
        <v>525</v>
      </c>
      <c r="L81">
        <v>4133</v>
      </c>
      <c r="M81" s="46" t="s">
        <v>520</v>
      </c>
      <c r="N81" t="s">
        <v>489</v>
      </c>
    </row>
    <row r="82" spans="9:14">
      <c r="I82" s="46" t="s">
        <v>498</v>
      </c>
      <c r="K82" s="46" t="s">
        <v>526</v>
      </c>
      <c r="L82">
        <v>4134</v>
      </c>
      <c r="M82" s="46" t="s">
        <v>521</v>
      </c>
      <c r="N82" t="s">
        <v>490</v>
      </c>
    </row>
    <row r="83" spans="9:14">
      <c r="I83" s="46" t="s">
        <v>499</v>
      </c>
      <c r="K83" s="46" t="s">
        <v>527</v>
      </c>
      <c r="L83">
        <v>4135</v>
      </c>
      <c r="M83" s="46" t="s">
        <v>522</v>
      </c>
      <c r="N83" t="s">
        <v>491</v>
      </c>
    </row>
    <row r="84" spans="9:14">
      <c r="I84" s="46" t="s">
        <v>500</v>
      </c>
      <c r="K84" s="46" t="s">
        <v>528</v>
      </c>
      <c r="L84">
        <v>4136</v>
      </c>
      <c r="M84" s="46" t="s">
        <v>523</v>
      </c>
      <c r="N84" t="s">
        <v>492</v>
      </c>
    </row>
    <row r="85" spans="9:14">
      <c r="I85" s="46"/>
    </row>
    <row r="86" spans="9:14">
      <c r="I86" s="46"/>
    </row>
    <row r="87" spans="9:14">
      <c r="I87" s="46"/>
    </row>
    <row r="88" spans="9:14">
      <c r="I88" s="46"/>
    </row>
    <row r="89" spans="9:14">
      <c r="I89" s="46"/>
    </row>
    <row r="90" spans="9:14">
      <c r="I90" s="46"/>
    </row>
    <row r="91" spans="9:14">
      <c r="I91" s="46"/>
    </row>
    <row r="92" spans="9:14">
      <c r="I92" s="46"/>
    </row>
    <row r="93" spans="9:14">
      <c r="I93" s="46"/>
    </row>
  </sheetData>
  <mergeCells count="2">
    <mergeCell ref="E8:F8"/>
    <mergeCell ref="K8:L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8"/>
  <sheetViews>
    <sheetView workbookViewId="0">
      <selection activeCell="A10" sqref="A10"/>
    </sheetView>
  </sheetViews>
  <sheetFormatPr defaultRowHeight="15"/>
  <cols>
    <col min="1" max="1" width="78.28515625" customWidth="1"/>
  </cols>
  <sheetData>
    <row r="2" spans="1:1" ht="30">
      <c r="A2" s="1" t="s">
        <v>22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I38"/>
  <sheetViews>
    <sheetView topLeftCell="B11" workbookViewId="0">
      <selection activeCell="J18" sqref="J18"/>
    </sheetView>
  </sheetViews>
  <sheetFormatPr defaultRowHeight="15"/>
  <cols>
    <col min="3" max="3" width="37.42578125" customWidth="1"/>
    <col min="4" max="4" width="22.5703125" customWidth="1"/>
    <col min="5" max="5" width="12.85546875" customWidth="1"/>
    <col min="6" max="6" width="16" customWidth="1"/>
    <col min="7" max="7" width="16.5703125" customWidth="1"/>
    <col min="8" max="8" width="15" customWidth="1"/>
    <col min="9" max="9" width="15.42578125" customWidth="1"/>
  </cols>
  <sheetData>
    <row r="3" spans="2:8">
      <c r="B3" t="s">
        <v>267</v>
      </c>
    </row>
    <row r="5" spans="2:8">
      <c r="B5" s="5"/>
      <c r="C5" s="5" t="s">
        <v>34</v>
      </c>
      <c r="D5" s="5" t="s">
        <v>271</v>
      </c>
      <c r="E5" s="5"/>
      <c r="F5" s="5" t="s">
        <v>272</v>
      </c>
      <c r="G5" s="5" t="s">
        <v>269</v>
      </c>
      <c r="H5" s="5" t="s">
        <v>270</v>
      </c>
    </row>
    <row r="6" spans="2:8">
      <c r="B6" s="10">
        <v>1</v>
      </c>
      <c r="C6" s="5" t="s">
        <v>268</v>
      </c>
      <c r="D6" s="5">
        <v>3</v>
      </c>
      <c r="E6" s="5"/>
      <c r="F6" s="5"/>
      <c r="G6" s="5">
        <v>1</v>
      </c>
      <c r="H6" s="5">
        <f>D6*G6</f>
        <v>3</v>
      </c>
    </row>
    <row r="7" spans="2:8">
      <c r="B7" s="10">
        <v>2</v>
      </c>
      <c r="C7" s="5" t="s">
        <v>281</v>
      </c>
      <c r="D7" s="5"/>
      <c r="E7" s="5"/>
      <c r="F7" s="5">
        <v>7.5</v>
      </c>
      <c r="G7" s="5">
        <v>7</v>
      </c>
      <c r="H7" s="5">
        <f>24*F7*G7/1000</f>
        <v>1.26</v>
      </c>
    </row>
    <row r="8" spans="2:8">
      <c r="B8" s="10">
        <v>3</v>
      </c>
      <c r="C8" s="5" t="s">
        <v>274</v>
      </c>
      <c r="D8" s="5">
        <v>2.4</v>
      </c>
      <c r="E8" s="5"/>
      <c r="F8" s="5"/>
      <c r="G8" s="5">
        <v>4</v>
      </c>
      <c r="H8" s="5">
        <f>D8*G8</f>
        <v>9.6</v>
      </c>
    </row>
    <row r="9" spans="2:8">
      <c r="B9" s="10">
        <v>4</v>
      </c>
      <c r="C9" s="5" t="s">
        <v>273</v>
      </c>
      <c r="D9" s="5">
        <v>2</v>
      </c>
      <c r="E9" s="5"/>
      <c r="F9" s="5"/>
      <c r="G9" s="5">
        <v>1</v>
      </c>
      <c r="H9" s="5">
        <f>D9*G9</f>
        <v>2</v>
      </c>
    </row>
    <row r="10" spans="2:8">
      <c r="B10" s="10"/>
      <c r="C10" s="5" t="s">
        <v>282</v>
      </c>
      <c r="D10" s="5"/>
      <c r="E10" s="5"/>
      <c r="F10" s="5">
        <v>5</v>
      </c>
      <c r="G10" s="5">
        <v>12</v>
      </c>
      <c r="H10" s="5">
        <f>24*F10*G10/1000</f>
        <v>1.44</v>
      </c>
    </row>
    <row r="11" spans="2:8">
      <c r="B11" s="10"/>
      <c r="C11" s="5" t="s">
        <v>110</v>
      </c>
      <c r="D11" s="5"/>
      <c r="E11" s="5"/>
      <c r="F11" s="5">
        <v>80</v>
      </c>
      <c r="G11" s="5">
        <v>1</v>
      </c>
      <c r="H11" s="5">
        <f>24*F11*G11/1000</f>
        <v>1.92</v>
      </c>
    </row>
    <row r="12" spans="2:8">
      <c r="B12" s="10">
        <v>5</v>
      </c>
      <c r="C12" s="5" t="s">
        <v>275</v>
      </c>
      <c r="D12" s="5"/>
      <c r="E12" s="5"/>
      <c r="F12" s="5">
        <v>100</v>
      </c>
      <c r="G12" s="5">
        <v>3</v>
      </c>
      <c r="H12" s="5">
        <f>24*F12*G12/1000</f>
        <v>7.2</v>
      </c>
    </row>
    <row r="13" spans="2:8">
      <c r="B13" s="10">
        <v>6</v>
      </c>
      <c r="C13" s="5" t="s">
        <v>276</v>
      </c>
      <c r="D13" s="5"/>
      <c r="E13" s="5"/>
      <c r="F13" s="5">
        <v>100</v>
      </c>
      <c r="G13" s="5">
        <v>1</v>
      </c>
      <c r="H13" s="5">
        <f>24*F13*G13/1000</f>
        <v>2.4</v>
      </c>
    </row>
    <row r="14" spans="2:8">
      <c r="B14" s="10">
        <v>7</v>
      </c>
      <c r="C14" s="5" t="s">
        <v>278</v>
      </c>
      <c r="D14" s="5"/>
      <c r="E14" s="5"/>
      <c r="F14" s="5">
        <v>45</v>
      </c>
      <c r="G14" s="5">
        <v>1</v>
      </c>
      <c r="H14" s="5">
        <f>24*F14*G14/1000</f>
        <v>1.08</v>
      </c>
    </row>
    <row r="15" spans="2:8">
      <c r="B15" s="10"/>
      <c r="C15" s="5"/>
      <c r="D15" s="5"/>
      <c r="E15" s="5"/>
      <c r="F15" s="5"/>
      <c r="G15" s="5"/>
      <c r="H15" s="5"/>
    </row>
    <row r="16" spans="2:8">
      <c r="B16" s="10"/>
      <c r="C16" s="5" t="s">
        <v>277</v>
      </c>
      <c r="D16" s="5"/>
      <c r="E16" s="5"/>
      <c r="F16" s="5"/>
      <c r="H16" s="5">
        <f>SUM(H6:H14)</f>
        <v>29.9</v>
      </c>
    </row>
    <row r="17" spans="2:9">
      <c r="B17" s="29"/>
      <c r="C17" s="30"/>
      <c r="D17" s="30"/>
      <c r="E17" s="30"/>
      <c r="F17" s="30"/>
      <c r="G17" s="30"/>
      <c r="H17" s="30"/>
    </row>
    <row r="18" spans="2:9">
      <c r="B18" s="28"/>
    </row>
    <row r="19" spans="2:9">
      <c r="B19" s="28"/>
    </row>
    <row r="20" spans="2:9">
      <c r="B20" s="27" t="s">
        <v>316</v>
      </c>
    </row>
    <row r="21" spans="2:9">
      <c r="B21" s="28"/>
    </row>
    <row r="22" spans="2:9">
      <c r="B22" s="28"/>
      <c r="C22" s="5" t="s">
        <v>34</v>
      </c>
      <c r="D22" t="s">
        <v>318</v>
      </c>
      <c r="E22" t="s">
        <v>319</v>
      </c>
      <c r="F22" t="s">
        <v>320</v>
      </c>
      <c r="G22" s="7" t="s">
        <v>339</v>
      </c>
      <c r="H22" s="7" t="s">
        <v>341</v>
      </c>
      <c r="I22" s="7" t="s">
        <v>340</v>
      </c>
    </row>
    <row r="23" spans="2:9">
      <c r="B23" s="31"/>
      <c r="G23" s="9"/>
      <c r="H23" s="9"/>
      <c r="I23" s="9"/>
    </row>
    <row r="24" spans="2:9" ht="15" customHeight="1">
      <c r="B24" s="28">
        <v>1</v>
      </c>
      <c r="C24" t="s">
        <v>317</v>
      </c>
      <c r="D24" s="17">
        <v>4</v>
      </c>
      <c r="E24">
        <v>0.85</v>
      </c>
      <c r="F24" s="33">
        <f>D24/0.22/3/E24</f>
        <v>7.1301247771836023</v>
      </c>
      <c r="G24" s="42">
        <f>F24</f>
        <v>7.1301247771836023</v>
      </c>
      <c r="H24" s="42">
        <f>F24</f>
        <v>7.1301247771836023</v>
      </c>
      <c r="I24" s="42">
        <f>F24</f>
        <v>7.1301247771836023</v>
      </c>
    </row>
    <row r="25" spans="2:9" ht="15" customHeight="1">
      <c r="B25" s="28">
        <f>B24+1</f>
        <v>2</v>
      </c>
      <c r="C25" s="1" t="s">
        <v>342</v>
      </c>
      <c r="D25">
        <v>0.12</v>
      </c>
      <c r="E25">
        <v>0.85</v>
      </c>
      <c r="F25" s="33">
        <f>D25/0.22/E25</f>
        <v>0.64171122994652408</v>
      </c>
      <c r="G25" s="9"/>
      <c r="H25" s="9"/>
      <c r="I25" s="42">
        <f>F25</f>
        <v>0.64171122994652408</v>
      </c>
    </row>
    <row r="26" spans="2:9" ht="15" customHeight="1">
      <c r="B26" s="31">
        <f t="shared" ref="B26:B36" si="0">B25+1</f>
        <v>3</v>
      </c>
      <c r="C26" s="1" t="s">
        <v>328</v>
      </c>
      <c r="D26">
        <v>0.1</v>
      </c>
      <c r="E26">
        <v>0.85</v>
      </c>
      <c r="F26" s="33">
        <f>D26/0.22/E26</f>
        <v>0.53475935828877008</v>
      </c>
      <c r="G26" s="9"/>
      <c r="H26" s="9"/>
      <c r="I26" s="42">
        <f>F26</f>
        <v>0.53475935828877008</v>
      </c>
    </row>
    <row r="27" spans="2:9">
      <c r="B27" s="31">
        <f t="shared" si="0"/>
        <v>4</v>
      </c>
      <c r="C27" s="1" t="s">
        <v>330</v>
      </c>
      <c r="D27">
        <v>0.75</v>
      </c>
      <c r="E27">
        <v>0.85</v>
      </c>
      <c r="F27" s="33">
        <f>D27/0.22/E27</f>
        <v>4.0106951871657754</v>
      </c>
      <c r="G27" s="42"/>
      <c r="H27" s="42">
        <f>F27</f>
        <v>4.0106951871657754</v>
      </c>
      <c r="I27" s="42"/>
    </row>
    <row r="28" spans="2:9">
      <c r="B28" s="31">
        <f t="shared" si="0"/>
        <v>5</v>
      </c>
      <c r="C28" t="s">
        <v>321</v>
      </c>
      <c r="D28">
        <v>1.5</v>
      </c>
      <c r="E28">
        <v>1</v>
      </c>
      <c r="F28" s="33">
        <f>D28/0.22</f>
        <v>6.8181818181818183</v>
      </c>
      <c r="G28" s="42">
        <f>F28</f>
        <v>6.8181818181818183</v>
      </c>
      <c r="H28" s="9"/>
      <c r="I28" s="9"/>
    </row>
    <row r="29" spans="2:9">
      <c r="B29" s="31">
        <f t="shared" si="0"/>
        <v>6</v>
      </c>
      <c r="C29" t="s">
        <v>322</v>
      </c>
      <c r="D29">
        <v>1.5</v>
      </c>
      <c r="E29">
        <v>1</v>
      </c>
      <c r="F29" s="33">
        <f t="shared" ref="F29:F36" si="1">D29/0.22</f>
        <v>6.8181818181818183</v>
      </c>
      <c r="G29" s="42">
        <f>F29</f>
        <v>6.8181818181818183</v>
      </c>
      <c r="H29" s="9"/>
      <c r="I29" s="9"/>
    </row>
    <row r="30" spans="2:9">
      <c r="B30" s="31">
        <f t="shared" si="0"/>
        <v>7</v>
      </c>
      <c r="C30" t="s">
        <v>323</v>
      </c>
      <c r="D30">
        <v>1.5</v>
      </c>
      <c r="E30">
        <v>1</v>
      </c>
      <c r="F30" s="33">
        <f t="shared" si="1"/>
        <v>6.8181818181818183</v>
      </c>
      <c r="G30" s="42"/>
      <c r="H30" s="42">
        <f>F30</f>
        <v>6.8181818181818183</v>
      </c>
      <c r="I30" s="42"/>
    </row>
    <row r="31" spans="2:9">
      <c r="B31" s="31">
        <f t="shared" si="0"/>
        <v>8</v>
      </c>
      <c r="C31" t="s">
        <v>324</v>
      </c>
      <c r="D31">
        <v>1.5</v>
      </c>
      <c r="E31">
        <v>1</v>
      </c>
      <c r="F31" s="33">
        <f t="shared" si="1"/>
        <v>6.8181818181818183</v>
      </c>
      <c r="G31" s="9"/>
      <c r="H31" s="42"/>
      <c r="I31" s="42">
        <f>F31</f>
        <v>6.8181818181818183</v>
      </c>
    </row>
    <row r="32" spans="2:9">
      <c r="B32" s="31">
        <f t="shared" si="0"/>
        <v>9</v>
      </c>
      <c r="C32" t="s">
        <v>325</v>
      </c>
      <c r="D32">
        <v>0.25</v>
      </c>
      <c r="E32">
        <v>1</v>
      </c>
      <c r="F32" s="33">
        <f t="shared" si="1"/>
        <v>1.1363636363636365</v>
      </c>
      <c r="G32" s="9"/>
      <c r="H32" s="42">
        <f>F32</f>
        <v>1.1363636363636365</v>
      </c>
      <c r="I32" s="9"/>
    </row>
    <row r="33" spans="2:9">
      <c r="B33" s="31">
        <f t="shared" si="0"/>
        <v>10</v>
      </c>
      <c r="C33" t="s">
        <v>326</v>
      </c>
      <c r="D33">
        <v>0.25</v>
      </c>
      <c r="E33">
        <v>1</v>
      </c>
      <c r="F33" s="33">
        <f t="shared" si="1"/>
        <v>1.1363636363636365</v>
      </c>
      <c r="G33" s="9"/>
      <c r="H33" s="42">
        <f>F33</f>
        <v>1.1363636363636365</v>
      </c>
      <c r="I33" s="9"/>
    </row>
    <row r="34" spans="2:9">
      <c r="B34" s="31">
        <f t="shared" si="0"/>
        <v>11</v>
      </c>
      <c r="C34" t="s">
        <v>327</v>
      </c>
      <c r="D34">
        <v>0.5</v>
      </c>
      <c r="E34">
        <v>1</v>
      </c>
      <c r="F34" s="33">
        <f t="shared" si="1"/>
        <v>2.2727272727272729</v>
      </c>
      <c r="G34" s="9"/>
      <c r="H34" s="42">
        <f>F34</f>
        <v>2.2727272727272729</v>
      </c>
      <c r="I34" s="9"/>
    </row>
    <row r="35" spans="2:9">
      <c r="B35" s="31">
        <f t="shared" si="0"/>
        <v>12</v>
      </c>
      <c r="C35" t="s">
        <v>331</v>
      </c>
      <c r="D35">
        <v>1.68</v>
      </c>
      <c r="E35">
        <v>0.9</v>
      </c>
      <c r="F35" s="33">
        <f t="shared" si="1"/>
        <v>7.6363636363636358</v>
      </c>
      <c r="G35" s="9"/>
      <c r="H35" s="9"/>
      <c r="I35" s="42">
        <f>F35</f>
        <v>7.6363636363636358</v>
      </c>
    </row>
    <row r="36" spans="2:9">
      <c r="B36" s="31">
        <f t="shared" si="0"/>
        <v>13</v>
      </c>
      <c r="C36" t="s">
        <v>329</v>
      </c>
      <c r="D36">
        <v>0.03</v>
      </c>
      <c r="E36">
        <v>1</v>
      </c>
      <c r="F36" s="33">
        <f t="shared" si="1"/>
        <v>0.13636363636363635</v>
      </c>
      <c r="G36" s="9"/>
      <c r="H36" s="9"/>
      <c r="I36" s="42">
        <f>F36</f>
        <v>0.13636363636363635</v>
      </c>
    </row>
    <row r="37" spans="2:9">
      <c r="G37" s="9"/>
      <c r="H37" s="9"/>
      <c r="I37" s="9"/>
    </row>
    <row r="38" spans="2:9">
      <c r="C38" t="s">
        <v>277</v>
      </c>
      <c r="D38">
        <f>SUM(D24:D37)</f>
        <v>13.679999999999998</v>
      </c>
      <c r="F38" s="33">
        <f>D38/(0.22*3*0.9)</f>
        <v>23.030303030303024</v>
      </c>
      <c r="G38" s="43">
        <f>SUM(G24:G37)</f>
        <v>20.766488413547236</v>
      </c>
      <c r="H38" s="43">
        <f>SUM(H24:H37)</f>
        <v>22.504456327985743</v>
      </c>
      <c r="I38" s="43">
        <f>SUM(I24:I37)</f>
        <v>22.897504456327987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Связь</vt:lpstr>
      <vt:lpstr>Devices</vt:lpstr>
      <vt:lpstr>Входы-выходы</vt:lpstr>
      <vt:lpstr>Переменные NEW</vt:lpstr>
      <vt:lpstr>Routines</vt:lpstr>
      <vt:lpstr>Нагрузки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2020-02-26T08:06:23Z</dcterms:modified>
</cp:coreProperties>
</file>